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0632" windowHeight="9120" activeTab="0"/>
  </bookViews>
  <sheets>
    <sheet name="２号紙" sheetId="1" r:id="rId1"/>
    <sheet name="２号紙続き" sheetId="2" r:id="rId2"/>
    <sheet name="２号紙続き (2)" sheetId="3" r:id="rId3"/>
  </sheets>
  <definedNames>
    <definedName name="_xlnm.Print_Area" localSheetId="0">'２号紙'!$B$1:$DM$67</definedName>
    <definedName name="_xlnm.Print_Area" localSheetId="1">'２号紙続き'!$B$3:$DL$62</definedName>
  </definedNames>
  <calcPr fullCalcOnLoad="1"/>
</workbook>
</file>

<file path=xl/sharedStrings.xml><?xml version="1.0" encoding="utf-8"?>
<sst xmlns="http://schemas.openxmlformats.org/spreadsheetml/2006/main" count="450" uniqueCount="169">
  <si>
    <t>被災職員の氏名</t>
  </si>
  <si>
    <t>及び生年月日</t>
  </si>
  <si>
    <t>1　平均給与額算定内訳</t>
  </si>
  <si>
    <t>災害発生の日の属する月の前月の末日から起算して過去３月間の給与</t>
  </si>
  <si>
    <t>（通勤手当については、地方公務員災害補償法施行規則第３条第５項に規定する各月ごとの合計額）</t>
  </si>
  <si>
    <t>給与期間</t>
  </si>
  <si>
    <t>総日数</t>
  </si>
  <si>
    <t>勤務した日数</t>
  </si>
  <si>
    <t>給料</t>
  </si>
  <si>
    <t>扶養手当</t>
  </si>
  <si>
    <t>地域手当</t>
  </si>
  <si>
    <t>住居手当</t>
  </si>
  <si>
    <t>通勤手当</t>
  </si>
  <si>
    <t>宿日直手当</t>
  </si>
  <si>
    <t>計</t>
  </si>
  <si>
    <t>備　考</t>
  </si>
  <si>
    <t>日</t>
  </si>
  <si>
    <t>時間外手当</t>
  </si>
  <si>
    <t>給　　与</t>
  </si>
  <si>
    <t>円</t>
  </si>
  <si>
    <t>寒冷地手当</t>
  </si>
  <si>
    <t>災害発生の日の属する月の前月の末日以</t>
  </si>
  <si>
    <t>前における直近の寒冷地手当の支給日に</t>
  </si>
  <si>
    <t>支給された寒冷地手当の額</t>
  </si>
  <si>
    <t>（給与総額）</t>
  </si>
  <si>
    <t>円÷</t>
  </si>
  <si>
    <t>（総日数）</t>
  </si>
  <si>
    <t>銭</t>
  </si>
  <si>
    <t>銭(ｲ)</t>
  </si>
  <si>
    <t>　</t>
  </si>
  <si>
    <t>銭(ﾛ)</t>
  </si>
  <si>
    <t>２号紙</t>
  </si>
  <si>
    <t>日生</t>
  </si>
  <si>
    <t>月</t>
  </si>
  <si>
    <t>年</t>
  </si>
  <si>
    <t>補償の種類</t>
  </si>
  <si>
    <t>(A)法第２条第４項本文による金額</t>
  </si>
  <si>
    <t>(B)法第２条第４項ただし書による金額</t>
  </si>
  <si>
    <t>日、時間又は出来高払制によ</t>
  </si>
  <si>
    <t>って定められた給与の総額</t>
  </si>
  <si>
    <t>(勤務した日数)</t>
  </si>
  <si>
    <t>銭(ﾊ)</t>
  </si>
  <si>
    <t>(その他の給与の総額)</t>
  </si>
  <si>
    <t>(総日数)</t>
  </si>
  <si>
    <t>銭(ﾆ)</t>
  </si>
  <si>
    <t>(寒冷地手当の額)</t>
  </si>
  <si>
    <t>(控除日の属する月の給与の月額)</t>
  </si>
  <si>
    <t>(その月の総日数)</t>
  </si>
  <si>
    <t>(控除日数)</t>
  </si>
  <si>
    <t>(控除日数)　(減額された給与の額)</t>
  </si>
  <si>
    <t>銭(ﾎ)</t>
  </si>
  <si>
    <t>(控除日の勤務に対して支払われた時間外勤務手当等の合計額)</t>
  </si>
  <si>
    <t>銭(ﾍ)</t>
  </si>
  <si>
    <t>銭(ﾄ)</t>
  </si>
  <si>
    <t>(給与総額)</t>
  </si>
  <si>
    <t>日－</t>
  </si>
  <si>
    <t>(C')法第２条第６項による金額(同条第４項ただし書計算)</t>
  </si>
  <si>
    <t>日、時間又は出来高払制によって定められた</t>
  </si>
  <si>
    <t>給与の総額(控除日に支払われたものを除く)</t>
  </si>
  <si>
    <t>(控除日を除く)</t>
  </si>
  <si>
    <t>銭(ﾁ)</t>
  </si>
  <si>
    <t>(その他の給与総額)</t>
  </si>
  <si>
    <t>銭(ﾘ)</t>
  </si>
  <si>
    <t>日－</t>
  </si>
  <si>
    <t>日</t>
  </si>
  <si>
    <t>平　均　給　与　額　算　定　書</t>
  </si>
  <si>
    <t>〔注意事項〕別紙参照。</t>
  </si>
  <si>
    <t>　</t>
  </si>
  <si>
    <t>　</t>
  </si>
  <si>
    <t>＝</t>
  </si>
  <si>
    <t>(ｲ)＋(ﾛ)＝</t>
  </si>
  <si>
    <t>×</t>
  </si>
  <si>
    <t>(ﾛ)＋(ﾊ)＋(ﾆ)＝</t>
  </si>
  <si>
    <t>×5</t>
  </si>
  <si>
    <t>＋</t>
  </si>
  <si>
    <t>÷</t>
  </si>
  <si>
    <t>×</t>
  </si>
  <si>
    <t>＝</t>
  </si>
  <si>
    <t>(ﾎ)＋(ﾍ)＝</t>
  </si>
  <si>
    <t>×5</t>
  </si>
  <si>
    <t>×</t>
  </si>
  <si>
    <t>＋</t>
  </si>
  <si>
    <t>－</t>
  </si>
  <si>
    <t>＝</t>
  </si>
  <si>
    <t>(ﾎ)</t>
  </si>
  <si>
    <t>×5</t>
  </si>
  <si>
    <t>×</t>
  </si>
  <si>
    <t>＋</t>
  </si>
  <si>
    <t>(ﾁ)＋(ﾘ)＝</t>
  </si>
  <si>
    <t>(C)法第２条第６項による金額(同条第４項本文計算)</t>
  </si>
  <si>
    <t>－</t>
  </si>
  <si>
    <t>(ﾄ)</t>
  </si>
  <si>
    <t>(D)規則第３条第１項による金額</t>
  </si>
  <si>
    <t>＝</t>
  </si>
  <si>
    <t>①災害発生の日(平成　　年　　月　　日)に</t>
  </si>
  <si>
    <t>おける基本的給与の月額</t>
  </si>
  <si>
    <t>職給料表</t>
  </si>
  <si>
    <t>級</t>
  </si>
  <si>
    <t>号級</t>
  </si>
  <si>
    <t>特地勤務手当又は</t>
  </si>
  <si>
    <t>へき地勤務手当</t>
  </si>
  <si>
    <t>②補償事由発生日(平成　　年　　月　　日)</t>
  </si>
  <si>
    <t>における基本的給与の月額</t>
  </si>
  <si>
    <t>(E)規則第３条第２項による金額</t>
  </si>
  <si>
    <t>(基本的給与の月額①)</t>
  </si>
  <si>
    <t>円÷30＝</t>
  </si>
  <si>
    <t>(G)規則第３条第４項による金額</t>
  </si>
  <si>
    <t>災害発生の日を補償事由発生日とみなして(F)の例により計算した額</t>
  </si>
  <si>
    <t>(ﾇ)及び(A)(B)(C)(C')(D)(E)のうち最も高い金額</t>
  </si>
  <si>
    <t>(ﾙ)</t>
  </si>
  <si>
    <t>銭×</t>
  </si>
  <si>
    <t>(総務大臣が定める率)</t>
  </si>
  <si>
    <t>銭(ﾇ)</t>
  </si>
  <si>
    <t>銭(ﾙ)</t>
  </si>
  <si>
    <t>規則第３条第６項による金額</t>
  </si>
  <si>
    <t>　補償事由発生日を採用の日とみなして(E)の例により計算した額</t>
  </si>
  <si>
    <t>(基本的給与の月額②)</t>
  </si>
  <si>
    <t>　度の翌々年度以降に属する場合の金額</t>
  </si>
  <si>
    <t>銭(ｦ)</t>
  </si>
  <si>
    <t>(ｦ)及び(A)(B)(C)(C')(D)(E)のうち最も高い金額</t>
  </si>
  <si>
    <t>(ﾜ)</t>
  </si>
  <si>
    <t>　</t>
  </si>
  <si>
    <t>(J)(H)(I)以外の金額</t>
  </si>
  <si>
    <t>(K)規則第３条第７項による金額</t>
  </si>
  <si>
    <t>(L)法第２条第11項又は第13項による金額</t>
  </si>
  <si>
    <t xml:space="preserve">  　法第２条第11項又は第13項の基準日における年齢</t>
  </si>
  <si>
    <t>歳</t>
  </si>
  <si>
    <t>最高限度額</t>
  </si>
  <si>
    <t>最低限度額</t>
  </si>
  <si>
    <t>昭和61年改正法附則第５条の</t>
  </si>
  <si>
    <t>規定による経過措置の適用</t>
  </si>
  <si>
    <t>□有</t>
  </si>
  <si>
    <t>□無</t>
  </si>
  <si>
    <t>２　平均給与額</t>
  </si>
  <si>
    <t>(　　　　　　　　　)</t>
  </si>
  <si>
    <t>による金額</t>
  </si>
  <si>
    <t>＊　平均給与額の算定内訳は上記のとおりであることを証明します。</t>
  </si>
  <si>
    <t>平成</t>
  </si>
  <si>
    <t>所在地</t>
  </si>
  <si>
    <t>名称</t>
  </si>
  <si>
    <t>長の職・氏名</t>
  </si>
  <si>
    <t>所属部局の</t>
  </si>
  <si>
    <t>印</t>
  </si>
  <si>
    <t xml:space="preserve"> </t>
  </si>
  <si>
    <t>(F)規則第３条第３項による金額</t>
  </si>
  <si>
    <t>月</t>
  </si>
  <si>
    <t>昭和</t>
  </si>
  <si>
    <t>(H)離職後に補償を行うべき事由が生じた場合の金額</t>
  </si>
  <si>
    <t>(Ｉ)離職後に補償を行うべき事由が生じ、かつ、補償事由発生日が災害発生の日の属する年</t>
  </si>
  <si>
    <t>控除日数</t>
  </si>
  <si>
    <t>山　形　六　郎</t>
  </si>
  <si>
    <t>行政（一）</t>
  </si>
  <si>
    <r>
      <t>(　　　</t>
    </r>
    <r>
      <rPr>
        <sz val="10"/>
        <color indexed="10"/>
        <rFont val="HGS創英角ﾎﾟｯﾌﾟ体"/>
        <family val="3"/>
      </rPr>
      <t>Ａ</t>
    </r>
    <r>
      <rPr>
        <sz val="10"/>
        <rFont val="ＭＳ Ｐ明朝"/>
        <family val="1"/>
      </rPr>
      <t>　　　　)</t>
    </r>
  </si>
  <si>
    <t>○○</t>
  </si>
  <si>
    <t>○</t>
  </si>
  <si>
    <t>○○　　　○　○　○　○</t>
  </si>
  <si>
    <t>○○○○○○</t>
  </si>
  <si>
    <t>○○○</t>
  </si>
  <si>
    <t>遺族年金補償</t>
  </si>
  <si>
    <t xml:space="preserve">
病気休暇
６月９日
（午前４時間）
６月16日
（午前４時間）
なお、上記の日に時間外勤務手当4,344円が支払われた。</t>
  </si>
  <si>
    <r>
      <rPr>
        <sz val="10"/>
        <color indexed="10"/>
        <rFont val="HGP創英角ﾎﾟｯﾌﾟ体"/>
        <family val="3"/>
      </rPr>
      <t>25</t>
    </r>
    <r>
      <rPr>
        <sz val="10"/>
        <rFont val="ＭＳ Ｐ明朝"/>
        <family val="1"/>
      </rPr>
      <t>年</t>
    </r>
    <r>
      <rPr>
        <sz val="10"/>
        <color indexed="10"/>
        <rFont val="HGP創英角ﾎﾟｯﾌﾟ体"/>
        <family val="3"/>
      </rPr>
      <t>４</t>
    </r>
    <r>
      <rPr>
        <sz val="10"/>
        <rFont val="ＭＳ Ｐ明朝"/>
        <family val="1"/>
      </rPr>
      <t>月</t>
    </r>
    <r>
      <rPr>
        <sz val="10"/>
        <color indexed="10"/>
        <rFont val="HGP創英角ﾎﾟｯﾌﾟ体"/>
        <family val="3"/>
      </rPr>
      <t>１</t>
    </r>
    <r>
      <rPr>
        <sz val="10"/>
        <rFont val="ＭＳ Ｐ明朝"/>
        <family val="1"/>
      </rPr>
      <t>日から</t>
    </r>
  </si>
  <si>
    <r>
      <rPr>
        <sz val="10"/>
        <color indexed="10"/>
        <rFont val="HGP創英角ﾎﾟｯﾌﾟ体"/>
        <family val="3"/>
      </rPr>
      <t>25</t>
    </r>
    <r>
      <rPr>
        <sz val="10"/>
        <rFont val="ＭＳ Ｐ明朝"/>
        <family val="1"/>
      </rPr>
      <t>年</t>
    </r>
    <r>
      <rPr>
        <sz val="10"/>
        <color indexed="10"/>
        <rFont val="HGP創英角ﾎﾟｯﾌﾟ体"/>
        <family val="3"/>
      </rPr>
      <t>４</t>
    </r>
    <r>
      <rPr>
        <sz val="10"/>
        <rFont val="ＭＳ Ｐ明朝"/>
        <family val="1"/>
      </rPr>
      <t>月</t>
    </r>
    <r>
      <rPr>
        <sz val="10"/>
        <color indexed="10"/>
        <rFont val="HGP創英角ﾎﾟｯﾌﾟ体"/>
        <family val="3"/>
      </rPr>
      <t>30</t>
    </r>
    <r>
      <rPr>
        <sz val="10"/>
        <rFont val="ＭＳ Ｐ明朝"/>
        <family val="1"/>
      </rPr>
      <t>日まで</t>
    </r>
  </si>
  <si>
    <r>
      <rPr>
        <sz val="10"/>
        <color indexed="10"/>
        <rFont val="HGP創英角ﾎﾟｯﾌﾟ体"/>
        <family val="3"/>
      </rPr>
      <t>25</t>
    </r>
    <r>
      <rPr>
        <sz val="10"/>
        <rFont val="ＭＳ Ｐ明朝"/>
        <family val="1"/>
      </rPr>
      <t>年</t>
    </r>
    <r>
      <rPr>
        <sz val="10"/>
        <color indexed="10"/>
        <rFont val="HGP創英角ﾎﾟｯﾌﾟ体"/>
        <family val="3"/>
      </rPr>
      <t>５</t>
    </r>
    <r>
      <rPr>
        <sz val="10"/>
        <rFont val="ＭＳ Ｐ明朝"/>
        <family val="1"/>
      </rPr>
      <t>月</t>
    </r>
    <r>
      <rPr>
        <sz val="10"/>
        <color indexed="10"/>
        <rFont val="HGP創英角ﾎﾟｯﾌﾟ体"/>
        <family val="3"/>
      </rPr>
      <t>１</t>
    </r>
    <r>
      <rPr>
        <sz val="10"/>
        <rFont val="ＭＳ Ｐ明朝"/>
        <family val="1"/>
      </rPr>
      <t>日から</t>
    </r>
  </si>
  <si>
    <r>
      <rPr>
        <sz val="10"/>
        <color indexed="10"/>
        <rFont val="HGP創英角ﾎﾟｯﾌﾟ体"/>
        <family val="3"/>
      </rPr>
      <t>25</t>
    </r>
    <r>
      <rPr>
        <sz val="10"/>
        <rFont val="ＭＳ Ｐ明朝"/>
        <family val="1"/>
      </rPr>
      <t>年</t>
    </r>
    <r>
      <rPr>
        <sz val="10"/>
        <color indexed="10"/>
        <rFont val="HGP創英角ﾎﾟｯﾌﾟ体"/>
        <family val="3"/>
      </rPr>
      <t>５</t>
    </r>
    <r>
      <rPr>
        <sz val="10"/>
        <rFont val="ＭＳ Ｐ明朝"/>
        <family val="1"/>
      </rPr>
      <t>月</t>
    </r>
    <r>
      <rPr>
        <sz val="10"/>
        <color indexed="10"/>
        <rFont val="HGP創英角ﾎﾟｯﾌﾟ体"/>
        <family val="3"/>
      </rPr>
      <t>31</t>
    </r>
    <r>
      <rPr>
        <sz val="10"/>
        <rFont val="ＭＳ Ｐ明朝"/>
        <family val="1"/>
      </rPr>
      <t>日まで</t>
    </r>
  </si>
  <si>
    <r>
      <rPr>
        <sz val="10"/>
        <color indexed="10"/>
        <rFont val="HGP創英角ﾎﾟｯﾌﾟ体"/>
        <family val="3"/>
      </rPr>
      <t>25</t>
    </r>
    <r>
      <rPr>
        <sz val="10"/>
        <rFont val="ＭＳ Ｐ明朝"/>
        <family val="1"/>
      </rPr>
      <t>年</t>
    </r>
    <r>
      <rPr>
        <sz val="10"/>
        <color indexed="10"/>
        <rFont val="HGP創英角ﾎﾟｯﾌﾟ体"/>
        <family val="3"/>
      </rPr>
      <t>６</t>
    </r>
    <r>
      <rPr>
        <sz val="10"/>
        <rFont val="ＭＳ Ｐ明朝"/>
        <family val="1"/>
      </rPr>
      <t>月</t>
    </r>
    <r>
      <rPr>
        <sz val="10"/>
        <color indexed="10"/>
        <rFont val="HGP創英角ﾎﾟｯﾌﾟ体"/>
        <family val="3"/>
      </rPr>
      <t>１</t>
    </r>
    <r>
      <rPr>
        <sz val="10"/>
        <rFont val="ＭＳ Ｐ明朝"/>
        <family val="1"/>
      </rPr>
      <t>日から</t>
    </r>
  </si>
  <si>
    <r>
      <rPr>
        <sz val="10"/>
        <color indexed="10"/>
        <rFont val="HGP創英角ﾎﾟｯﾌﾟ体"/>
        <family val="3"/>
      </rPr>
      <t>25</t>
    </r>
    <r>
      <rPr>
        <sz val="10"/>
        <rFont val="ＭＳ Ｐ明朝"/>
        <family val="1"/>
      </rPr>
      <t>年</t>
    </r>
    <r>
      <rPr>
        <sz val="10"/>
        <color indexed="10"/>
        <rFont val="HGP創英角ﾎﾟｯﾌﾟ体"/>
        <family val="3"/>
      </rPr>
      <t>６</t>
    </r>
    <r>
      <rPr>
        <sz val="10"/>
        <rFont val="ＭＳ Ｐ明朝"/>
        <family val="1"/>
      </rPr>
      <t>月</t>
    </r>
    <r>
      <rPr>
        <sz val="10"/>
        <color indexed="10"/>
        <rFont val="HGP創英角ﾎﾟｯﾌﾟ体"/>
        <family val="3"/>
      </rPr>
      <t>30</t>
    </r>
    <r>
      <rPr>
        <sz val="10"/>
        <rFont val="ＭＳ Ｐ明朝"/>
        <family val="1"/>
      </rPr>
      <t>日まで</t>
    </r>
  </si>
  <si>
    <r>
      <t>①災害発生の日(平成</t>
    </r>
    <r>
      <rPr>
        <sz val="10"/>
        <color indexed="10"/>
        <rFont val="HGS創英角ﾎﾟｯﾌﾟ体"/>
        <family val="3"/>
      </rPr>
      <t>25</t>
    </r>
    <r>
      <rPr>
        <sz val="10"/>
        <rFont val="ＭＳ Ｐ明朝"/>
        <family val="1"/>
      </rPr>
      <t>年</t>
    </r>
    <r>
      <rPr>
        <sz val="10"/>
        <color indexed="10"/>
        <rFont val="HGS創英角ﾎﾟｯﾌﾟ体"/>
        <family val="3"/>
      </rPr>
      <t>７</t>
    </r>
    <r>
      <rPr>
        <sz val="10"/>
        <rFont val="ＭＳ Ｐ明朝"/>
        <family val="1"/>
      </rPr>
      <t>月</t>
    </r>
    <r>
      <rPr>
        <sz val="10"/>
        <color indexed="10"/>
        <rFont val="HGS創英角ﾎﾟｯﾌﾟ体"/>
        <family val="3"/>
      </rPr>
      <t>10</t>
    </r>
    <r>
      <rPr>
        <sz val="10"/>
        <rFont val="ＭＳ Ｐ明朝"/>
        <family val="1"/>
      </rPr>
      <t>日)に</t>
    </r>
  </si>
  <si>
    <r>
      <t>②補償事由発生日(平成</t>
    </r>
    <r>
      <rPr>
        <sz val="10"/>
        <color indexed="10"/>
        <rFont val="HGS創英角ﾎﾟｯﾌﾟ体"/>
        <family val="3"/>
      </rPr>
      <t>27</t>
    </r>
    <r>
      <rPr>
        <sz val="10"/>
        <rFont val="ＭＳ Ｐ明朝"/>
        <family val="1"/>
      </rPr>
      <t>年</t>
    </r>
    <r>
      <rPr>
        <sz val="10"/>
        <color indexed="10"/>
        <rFont val="HGS創英角ﾎﾟｯﾌﾟ体"/>
        <family val="3"/>
      </rPr>
      <t>12</t>
    </r>
    <r>
      <rPr>
        <sz val="10"/>
        <rFont val="ＭＳ Ｐ明朝"/>
        <family val="1"/>
      </rPr>
      <t>月</t>
    </r>
    <r>
      <rPr>
        <sz val="10"/>
        <color indexed="10"/>
        <rFont val="HGS創英角ﾎﾟｯﾌﾟ体"/>
        <family val="3"/>
      </rPr>
      <t>18</t>
    </r>
    <r>
      <rPr>
        <sz val="10"/>
        <rFont val="ＭＳ Ｐ明朝"/>
        <family val="1"/>
      </rPr>
      <t>日)</t>
    </r>
  </si>
  <si>
    <t>円×5月÷365＝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</si>
</sst>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0;[Red]\-#,##0.0"/>
    <numFmt numFmtId="178" formatCode="00"/>
  </numFmts>
  <fonts count="51">
    <font>
      <sz val="11"/>
      <name val="ＭＳ Ｐゴシック"/>
      <family val="3"/>
    </font>
    <font>
      <sz val="6"/>
      <name val="ＭＳ Ｐゴシック"/>
      <family val="3"/>
    </font>
    <font>
      <sz val="11"/>
      <name val="ＭＳ Ｐ明朝"/>
      <family val="1"/>
    </font>
    <font>
      <sz val="10"/>
      <name val="ＭＳ Ｐ明朝"/>
      <family val="1"/>
    </font>
    <font>
      <sz val="7"/>
      <name val="ＭＳ Ｐ明朝"/>
      <family val="1"/>
    </font>
    <font>
      <sz val="9"/>
      <name val="ＭＳ Ｐ明朝"/>
      <family val="1"/>
    </font>
    <font>
      <sz val="6"/>
      <name val="ＭＳ Ｐ明朝"/>
      <family val="1"/>
    </font>
    <font>
      <sz val="8"/>
      <name val="ＭＳ Ｐ明朝"/>
      <family val="1"/>
    </font>
    <font>
      <sz val="12"/>
      <name val="ＭＳ Ｐ明朝"/>
      <family val="1"/>
    </font>
    <font>
      <sz val="10"/>
      <color indexed="10"/>
      <name val="HGP創英角ﾎﾟｯﾌﾟ体"/>
      <family val="3"/>
    </font>
    <font>
      <sz val="10"/>
      <color indexed="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創英角ﾎﾟｯﾌﾟ体"/>
      <family val="3"/>
    </font>
    <font>
      <sz val="11"/>
      <color indexed="10"/>
      <name val="HGP創英角ﾎﾟｯﾌﾟ体"/>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HGS創英角ﾎﾟｯﾌﾟ体"/>
      <family val="3"/>
    </font>
    <font>
      <sz val="10"/>
      <color rgb="FFFF0000"/>
      <name val="HGP創英角ﾎﾟｯﾌﾟ体"/>
      <family val="3"/>
    </font>
    <font>
      <sz val="11"/>
      <color rgb="FFFF0000"/>
      <name val="HGS創英角ﾎﾟｯﾌﾟ体"/>
      <family val="3"/>
    </font>
    <font>
      <sz val="11"/>
      <color rgb="FFFF0000"/>
      <name val="HGP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style="dotted"/>
      <top style="hair"/>
      <bottom>
        <color indexed="63"/>
      </bottom>
    </border>
    <border>
      <left>
        <color indexed="63"/>
      </left>
      <right style="thin"/>
      <top style="hair"/>
      <bottom>
        <color indexed="63"/>
      </bottom>
    </border>
    <border>
      <left>
        <color indexed="63"/>
      </left>
      <right style="dotted"/>
      <top>
        <color indexed="63"/>
      </top>
      <bottom>
        <color indexed="63"/>
      </bottom>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hair"/>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style="hair"/>
    </border>
    <border>
      <left>
        <color indexed="63"/>
      </left>
      <right>
        <color indexed="63"/>
      </right>
      <top style="dotted"/>
      <bottom style="thin"/>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vertical="center"/>
    </xf>
    <xf numFmtId="38" fontId="3" fillId="0" borderId="0" xfId="48" applyFont="1" applyBorder="1" applyAlignment="1">
      <alignment vertical="center"/>
    </xf>
    <xf numFmtId="38" fontId="3" fillId="0" borderId="0" xfId="48" applyFont="1" applyBorder="1" applyAlignment="1">
      <alignment horizontal="center" vertical="center"/>
    </xf>
    <xf numFmtId="38" fontId="3" fillId="0" borderId="10" xfId="48" applyFont="1" applyBorder="1" applyAlignment="1">
      <alignment vertical="center"/>
    </xf>
    <xf numFmtId="38" fontId="3" fillId="0" borderId="11" xfId="48" applyFont="1" applyBorder="1" applyAlignment="1">
      <alignment horizontal="center" vertical="center"/>
    </xf>
    <xf numFmtId="38" fontId="8" fillId="0" borderId="0" xfId="48" applyFont="1" applyAlignment="1">
      <alignment horizontal="centerContinuous" vertical="center"/>
    </xf>
    <xf numFmtId="38" fontId="3" fillId="0" borderId="0" xfId="48" applyFont="1" applyAlignment="1">
      <alignment horizontal="centerContinuous" vertical="center"/>
    </xf>
    <xf numFmtId="38" fontId="3" fillId="0" borderId="0" xfId="48" applyFont="1" applyAlignment="1">
      <alignment vertical="center"/>
    </xf>
    <xf numFmtId="38" fontId="3" fillId="0" borderId="12" xfId="48" applyFont="1" applyBorder="1" applyAlignment="1">
      <alignment horizontal="distributed" vertical="center"/>
    </xf>
    <xf numFmtId="38" fontId="3" fillId="0" borderId="12" xfId="48" applyFont="1" applyBorder="1" applyAlignment="1">
      <alignment vertical="center"/>
    </xf>
    <xf numFmtId="38" fontId="3" fillId="0" borderId="13" xfId="48" applyFont="1" applyBorder="1" applyAlignment="1">
      <alignment horizontal="distributed" vertical="center"/>
    </xf>
    <xf numFmtId="38" fontId="3" fillId="0" borderId="13" xfId="48" applyFont="1" applyBorder="1" applyAlignment="1">
      <alignment vertical="center"/>
    </xf>
    <xf numFmtId="38" fontId="3" fillId="0" borderId="0" xfId="48" applyFont="1" applyBorder="1" applyAlignment="1">
      <alignment vertical="center"/>
    </xf>
    <xf numFmtId="38" fontId="3" fillId="0" borderId="14" xfId="48" applyFont="1" applyBorder="1" applyAlignment="1">
      <alignment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horizontal="center" vertical="center"/>
    </xf>
    <xf numFmtId="38" fontId="3" fillId="0" borderId="20" xfId="48" applyFont="1" applyBorder="1" applyAlignment="1">
      <alignment vertical="center"/>
    </xf>
    <xf numFmtId="38" fontId="3" fillId="0" borderId="21" xfId="48" applyFont="1" applyBorder="1" applyAlignment="1">
      <alignment horizontal="distributed" vertical="center"/>
    </xf>
    <xf numFmtId="38" fontId="3" fillId="0" borderId="21" xfId="48" applyFont="1" applyBorder="1" applyAlignment="1">
      <alignment vertical="center"/>
    </xf>
    <xf numFmtId="38" fontId="3" fillId="0" borderId="22" xfId="48" applyFont="1" applyBorder="1" applyAlignment="1">
      <alignment horizontal="distributed" vertical="center"/>
    </xf>
    <xf numFmtId="38" fontId="2" fillId="0" borderId="23" xfId="48" applyFont="1" applyBorder="1" applyAlignment="1">
      <alignment vertical="center"/>
    </xf>
    <xf numFmtId="38" fontId="3" fillId="0" borderId="24" xfId="48" applyFont="1" applyBorder="1" applyAlignment="1">
      <alignment vertical="center"/>
    </xf>
    <xf numFmtId="38" fontId="3" fillId="0" borderId="19" xfId="48" applyFont="1" applyBorder="1" applyAlignment="1">
      <alignment vertical="center"/>
    </xf>
    <xf numFmtId="38" fontId="3" fillId="0" borderId="25" xfId="48" applyFont="1" applyBorder="1" applyAlignment="1">
      <alignment vertical="center"/>
    </xf>
    <xf numFmtId="38" fontId="3" fillId="0" borderId="26" xfId="48" applyFont="1" applyBorder="1" applyAlignment="1">
      <alignment vertical="center"/>
    </xf>
    <xf numFmtId="38" fontId="3" fillId="0" borderId="27" xfId="48" applyFont="1" applyBorder="1" applyAlignment="1">
      <alignment vertical="center"/>
    </xf>
    <xf numFmtId="38" fontId="3" fillId="0" borderId="28" xfId="48" applyFont="1" applyBorder="1" applyAlignment="1">
      <alignment vertical="center"/>
    </xf>
    <xf numFmtId="38" fontId="3" fillId="0" borderId="29" xfId="48" applyFont="1" applyBorder="1" applyAlignment="1">
      <alignment vertical="center"/>
    </xf>
    <xf numFmtId="38" fontId="3" fillId="0" borderId="30" xfId="48" applyFont="1" applyBorder="1" applyAlignment="1">
      <alignment vertical="center"/>
    </xf>
    <xf numFmtId="38" fontId="3" fillId="0" borderId="0" xfId="48" applyFont="1" applyBorder="1" applyAlignment="1">
      <alignment horizontal="left" vertical="center"/>
    </xf>
    <xf numFmtId="38" fontId="4" fillId="0" borderId="0" xfId="48" applyFont="1" applyBorder="1" applyAlignment="1">
      <alignment vertical="center"/>
    </xf>
    <xf numFmtId="38" fontId="6" fillId="0" borderId="0" xfId="48" applyFont="1" applyBorder="1" applyAlignment="1">
      <alignment vertical="center"/>
    </xf>
    <xf numFmtId="38" fontId="3" fillId="0" borderId="11" xfId="48" applyFont="1" applyBorder="1" applyAlignment="1">
      <alignment vertical="center"/>
    </xf>
    <xf numFmtId="38" fontId="3" fillId="0" borderId="31" xfId="48" applyFont="1" applyBorder="1" applyAlignment="1">
      <alignment vertical="center"/>
    </xf>
    <xf numFmtId="38" fontId="3" fillId="0" borderId="10" xfId="48" applyFont="1" applyBorder="1" applyAlignment="1">
      <alignment vertical="center"/>
    </xf>
    <xf numFmtId="38" fontId="3" fillId="0" borderId="32" xfId="48" applyFont="1" applyBorder="1" applyAlignment="1">
      <alignment vertical="center"/>
    </xf>
    <xf numFmtId="38" fontId="3" fillId="0" borderId="33" xfId="48" applyFont="1" applyBorder="1" applyAlignment="1">
      <alignment vertical="center"/>
    </xf>
    <xf numFmtId="38" fontId="3" fillId="0" borderId="34" xfId="48" applyFont="1" applyBorder="1" applyAlignment="1">
      <alignment vertical="center"/>
    </xf>
    <xf numFmtId="38" fontId="3" fillId="0" borderId="35" xfId="48" applyFont="1" applyBorder="1" applyAlignment="1">
      <alignment vertical="center"/>
    </xf>
    <xf numFmtId="38" fontId="5" fillId="0" borderId="0" xfId="48" applyFont="1" applyBorder="1" applyAlignment="1">
      <alignment vertical="center"/>
    </xf>
    <xf numFmtId="38" fontId="7" fillId="0" borderId="0" xfId="48" applyFont="1" applyBorder="1" applyAlignment="1">
      <alignment vertical="center"/>
    </xf>
    <xf numFmtId="38" fontId="3" fillId="0" borderId="36" xfId="48" applyFont="1" applyBorder="1" applyAlignment="1">
      <alignment vertical="center"/>
    </xf>
    <xf numFmtId="38" fontId="3" fillId="0" borderId="13" xfId="48" applyFont="1" applyBorder="1" applyAlignment="1">
      <alignment vertical="center"/>
    </xf>
    <xf numFmtId="38" fontId="3" fillId="0" borderId="37" xfId="48" applyFont="1" applyBorder="1" applyAlignment="1">
      <alignment vertical="center"/>
    </xf>
    <xf numFmtId="38" fontId="3" fillId="0" borderId="38" xfId="48" applyFont="1" applyBorder="1" applyAlignment="1">
      <alignment vertical="center"/>
    </xf>
    <xf numFmtId="38" fontId="3" fillId="0" borderId="39" xfId="48" applyFont="1" applyBorder="1" applyAlignment="1">
      <alignment vertical="center"/>
    </xf>
    <xf numFmtId="38" fontId="3" fillId="0" borderId="40" xfId="48" applyFont="1" applyBorder="1" applyAlignment="1">
      <alignment vertical="center"/>
    </xf>
    <xf numFmtId="38" fontId="3" fillId="0" borderId="41" xfId="48" applyFont="1" applyBorder="1" applyAlignment="1">
      <alignment vertical="center"/>
    </xf>
    <xf numFmtId="38" fontId="3" fillId="0" borderId="17" xfId="48" applyFont="1" applyBorder="1" applyAlignment="1">
      <alignment vertical="center"/>
    </xf>
    <xf numFmtId="38" fontId="3" fillId="0" borderId="42" xfId="48" applyFont="1" applyBorder="1" applyAlignment="1">
      <alignment vertical="center"/>
    </xf>
    <xf numFmtId="38" fontId="3" fillId="0" borderId="43" xfId="48" applyFont="1" applyBorder="1" applyAlignment="1">
      <alignment vertical="center"/>
    </xf>
    <xf numFmtId="38" fontId="3" fillId="0" borderId="44" xfId="48" applyFont="1" applyBorder="1" applyAlignment="1">
      <alignment vertical="center"/>
    </xf>
    <xf numFmtId="38" fontId="3" fillId="0" borderId="45" xfId="48" applyFont="1" applyBorder="1" applyAlignment="1">
      <alignment vertical="center"/>
    </xf>
    <xf numFmtId="38" fontId="3" fillId="0" borderId="46" xfId="48" applyFont="1" applyBorder="1" applyAlignment="1">
      <alignment vertical="center"/>
    </xf>
    <xf numFmtId="38" fontId="3" fillId="0" borderId="47" xfId="48" applyFont="1" applyBorder="1" applyAlignment="1">
      <alignment vertical="center"/>
    </xf>
    <xf numFmtId="38" fontId="3" fillId="0" borderId="48" xfId="48" applyFont="1" applyBorder="1" applyAlignment="1">
      <alignment vertical="center"/>
    </xf>
    <xf numFmtId="38" fontId="3" fillId="0" borderId="49" xfId="48" applyFont="1" applyBorder="1" applyAlignment="1">
      <alignment vertical="center"/>
    </xf>
    <xf numFmtId="38" fontId="3" fillId="0" borderId="50" xfId="48" applyFont="1" applyBorder="1" applyAlignment="1">
      <alignment vertical="center"/>
    </xf>
    <xf numFmtId="38" fontId="3" fillId="0" borderId="11" xfId="48" applyFont="1" applyBorder="1" applyAlignment="1">
      <alignment vertical="center"/>
    </xf>
    <xf numFmtId="38" fontId="47" fillId="0" borderId="0" xfId="48" applyFont="1" applyBorder="1" applyAlignment="1">
      <alignment vertical="center"/>
    </xf>
    <xf numFmtId="38" fontId="3" fillId="0" borderId="0" xfId="48" applyFont="1" applyFill="1" applyBorder="1" applyAlignment="1">
      <alignment vertical="center"/>
    </xf>
    <xf numFmtId="38" fontId="3" fillId="0" borderId="41" xfId="48" applyFont="1" applyFill="1" applyBorder="1" applyAlignment="1">
      <alignment vertical="center"/>
    </xf>
    <xf numFmtId="38" fontId="3" fillId="0" borderId="0" xfId="48" applyFont="1" applyFill="1" applyBorder="1" applyAlignment="1">
      <alignment horizontal="center" vertical="center"/>
    </xf>
    <xf numFmtId="38" fontId="3" fillId="0" borderId="10" xfId="48" applyFont="1" applyBorder="1" applyAlignment="1">
      <alignment vertical="center" shrinkToFit="1"/>
    </xf>
    <xf numFmtId="38" fontId="3" fillId="0" borderId="38" xfId="48" applyFont="1" applyBorder="1" applyAlignment="1">
      <alignment horizontal="distributed" vertical="center"/>
    </xf>
    <xf numFmtId="38" fontId="3" fillId="0" borderId="12" xfId="48" applyFont="1" applyBorder="1" applyAlignment="1">
      <alignment horizontal="distributed" vertical="center"/>
    </xf>
    <xf numFmtId="38" fontId="3" fillId="0" borderId="51" xfId="48" applyFont="1" applyBorder="1" applyAlignment="1">
      <alignment horizontal="distributed" vertical="center"/>
    </xf>
    <xf numFmtId="38" fontId="3" fillId="0" borderId="36" xfId="48" applyFont="1" applyBorder="1" applyAlignment="1">
      <alignment horizontal="distributed" vertical="center"/>
    </xf>
    <xf numFmtId="38" fontId="3" fillId="0" borderId="13" xfId="48" applyFont="1" applyBorder="1" applyAlignment="1">
      <alignment horizontal="distributed" vertical="center"/>
    </xf>
    <xf numFmtId="38" fontId="3" fillId="0" borderId="52" xfId="48" applyFont="1" applyBorder="1" applyAlignment="1">
      <alignment horizontal="distributed" vertical="center"/>
    </xf>
    <xf numFmtId="38" fontId="48" fillId="0" borderId="0" xfId="48" applyFont="1" applyBorder="1" applyAlignment="1">
      <alignment horizontal="center" vertical="center"/>
    </xf>
    <xf numFmtId="38" fontId="3" fillId="0" borderId="40" xfId="48" applyFont="1" applyBorder="1" applyAlignment="1">
      <alignment horizontal="center" vertical="center"/>
    </xf>
    <xf numFmtId="38" fontId="3" fillId="0" borderId="19" xfId="48" applyFont="1" applyBorder="1" applyAlignment="1">
      <alignment horizontal="center" vertical="center"/>
    </xf>
    <xf numFmtId="38" fontId="3" fillId="0" borderId="53" xfId="48" applyFont="1" applyBorder="1" applyAlignment="1">
      <alignment horizontal="center" vertical="center"/>
    </xf>
    <xf numFmtId="38" fontId="3" fillId="0" borderId="42" xfId="48" applyFont="1" applyBorder="1" applyAlignment="1">
      <alignment horizontal="center" vertical="center"/>
    </xf>
    <xf numFmtId="38" fontId="3" fillId="0" borderId="11" xfId="48" applyFont="1" applyBorder="1" applyAlignment="1">
      <alignment horizontal="center" vertical="center"/>
    </xf>
    <xf numFmtId="38" fontId="3" fillId="0" borderId="54" xfId="48" applyFont="1" applyBorder="1" applyAlignment="1">
      <alignment horizontal="center" vertical="center"/>
    </xf>
    <xf numFmtId="38" fontId="48" fillId="0" borderId="23" xfId="48" applyFont="1" applyBorder="1" applyAlignment="1">
      <alignment horizontal="right" vertical="center"/>
    </xf>
    <xf numFmtId="38" fontId="48" fillId="0" borderId="21" xfId="48" applyFont="1" applyBorder="1" applyAlignment="1">
      <alignment horizontal="right" vertical="center"/>
    </xf>
    <xf numFmtId="38" fontId="3" fillId="0" borderId="21" xfId="48" applyFont="1" applyBorder="1" applyAlignment="1">
      <alignment horizontal="distributed" vertical="center"/>
    </xf>
    <xf numFmtId="38" fontId="47" fillId="0" borderId="0" xfId="48" applyFont="1" applyBorder="1" applyAlignment="1">
      <alignment horizontal="right" vertical="center"/>
    </xf>
    <xf numFmtId="38" fontId="3" fillId="0" borderId="0" xfId="48" applyFont="1" applyBorder="1" applyAlignment="1">
      <alignment horizontal="center" vertical="center"/>
    </xf>
    <xf numFmtId="178" fontId="47" fillId="0" borderId="10" xfId="48" applyNumberFormat="1" applyFont="1" applyBorder="1" applyAlignment="1">
      <alignment horizontal="center" vertical="center"/>
    </xf>
    <xf numFmtId="38" fontId="47" fillId="0" borderId="55" xfId="48" applyFont="1" applyBorder="1" applyAlignment="1">
      <alignment horizontal="right" vertical="center"/>
    </xf>
    <xf numFmtId="38" fontId="3" fillId="0" borderId="55" xfId="48" applyFont="1" applyBorder="1" applyAlignment="1">
      <alignment horizontal="center" vertical="center"/>
    </xf>
    <xf numFmtId="0" fontId="49" fillId="0" borderId="0" xfId="0" applyFont="1" applyAlignment="1">
      <alignment horizontal="right" vertical="center"/>
    </xf>
    <xf numFmtId="38" fontId="47" fillId="0" borderId="11" xfId="48" applyFont="1" applyBorder="1" applyAlignment="1">
      <alignment horizontal="right" vertical="center"/>
    </xf>
    <xf numFmtId="0" fontId="49" fillId="0" borderId="11" xfId="0" applyFont="1" applyBorder="1" applyAlignment="1">
      <alignment horizontal="right" vertical="center"/>
    </xf>
    <xf numFmtId="38" fontId="47" fillId="0" borderId="0" xfId="48" applyFont="1" applyBorder="1" applyAlignment="1">
      <alignment horizontal="center" vertical="center"/>
    </xf>
    <xf numFmtId="38" fontId="47" fillId="0" borderId="10" xfId="48" applyFont="1" applyBorder="1" applyAlignment="1">
      <alignment horizontal="center" vertical="center"/>
    </xf>
    <xf numFmtId="38" fontId="3" fillId="0" borderId="10" xfId="48" applyFont="1" applyBorder="1" applyAlignment="1">
      <alignment horizontal="center" vertical="center"/>
    </xf>
    <xf numFmtId="38" fontId="3" fillId="0" borderId="24" xfId="48" applyFont="1" applyBorder="1" applyAlignment="1">
      <alignment vertical="center" textRotation="255"/>
    </xf>
    <xf numFmtId="38" fontId="2" fillId="0" borderId="53" xfId="48" applyFont="1" applyBorder="1" applyAlignment="1">
      <alignment vertical="center"/>
    </xf>
    <xf numFmtId="38" fontId="2" fillId="0" borderId="17" xfId="48" applyFont="1" applyBorder="1" applyAlignment="1">
      <alignment vertical="center"/>
    </xf>
    <xf numFmtId="38" fontId="2" fillId="0" borderId="56" xfId="48" applyFont="1" applyBorder="1" applyAlignment="1">
      <alignment vertical="center"/>
    </xf>
    <xf numFmtId="38" fontId="2" fillId="0" borderId="34" xfId="48" applyFont="1" applyBorder="1" applyAlignment="1">
      <alignment vertical="center"/>
    </xf>
    <xf numFmtId="38" fontId="2" fillId="0" borderId="54" xfId="48" applyFont="1" applyBorder="1" applyAlignment="1">
      <alignment vertical="center"/>
    </xf>
    <xf numFmtId="38" fontId="3" fillId="0" borderId="26" xfId="48" applyFont="1" applyBorder="1" applyAlignment="1">
      <alignment horizontal="center" vertical="center"/>
    </xf>
    <xf numFmtId="38" fontId="3" fillId="0" borderId="35" xfId="48" applyFont="1" applyBorder="1" applyAlignment="1">
      <alignment horizontal="center" vertical="center"/>
    </xf>
    <xf numFmtId="38" fontId="3" fillId="0" borderId="24" xfId="48" applyFont="1" applyBorder="1" applyAlignment="1">
      <alignment horizontal="distributed" vertical="center"/>
    </xf>
    <xf numFmtId="38" fontId="3" fillId="0" borderId="19" xfId="48" applyFont="1" applyBorder="1" applyAlignment="1">
      <alignment horizontal="distributed" vertical="center"/>
    </xf>
    <xf numFmtId="38" fontId="3" fillId="0" borderId="34" xfId="48" applyFont="1" applyBorder="1" applyAlignment="1">
      <alignment horizontal="distributed" vertical="center"/>
    </xf>
    <xf numFmtId="38" fontId="3" fillId="0" borderId="11" xfId="48" applyFont="1" applyBorder="1" applyAlignment="1">
      <alignment horizontal="distributed" vertical="center"/>
    </xf>
    <xf numFmtId="38" fontId="3" fillId="0" borderId="21" xfId="48" applyFont="1" applyBorder="1" applyAlignment="1">
      <alignment horizontal="center" vertical="center"/>
    </xf>
    <xf numFmtId="38" fontId="3" fillId="0" borderId="22" xfId="48" applyFont="1" applyBorder="1" applyAlignment="1">
      <alignment horizontal="center" vertical="center"/>
    </xf>
    <xf numFmtId="38" fontId="47" fillId="0" borderId="40" xfId="48" applyFont="1" applyBorder="1" applyAlignment="1">
      <alignment horizontal="left" vertical="top" wrapText="1"/>
    </xf>
    <xf numFmtId="38" fontId="47" fillId="0" borderId="19" xfId="48" applyFont="1" applyBorder="1" applyAlignment="1">
      <alignment horizontal="left" vertical="top" wrapText="1"/>
    </xf>
    <xf numFmtId="38" fontId="47" fillId="0" borderId="26" xfId="48" applyFont="1" applyBorder="1" applyAlignment="1">
      <alignment horizontal="left" vertical="top" wrapText="1"/>
    </xf>
    <xf numFmtId="0" fontId="49" fillId="0" borderId="41" xfId="0" applyFont="1" applyBorder="1" applyAlignment="1">
      <alignment horizontal="left" vertical="top" wrapText="1"/>
    </xf>
    <xf numFmtId="0" fontId="49" fillId="0" borderId="0" xfId="0" applyFont="1" applyAlignment="1">
      <alignment horizontal="left" vertical="top" wrapText="1"/>
    </xf>
    <xf numFmtId="0" fontId="49" fillId="0" borderId="18" xfId="0" applyFont="1" applyBorder="1" applyAlignment="1">
      <alignment horizontal="left" vertical="top" wrapText="1"/>
    </xf>
    <xf numFmtId="0" fontId="49" fillId="0" borderId="42" xfId="0" applyFont="1" applyBorder="1" applyAlignment="1">
      <alignment horizontal="left" vertical="top" wrapText="1"/>
    </xf>
    <xf numFmtId="0" fontId="49" fillId="0" borderId="11" xfId="0" applyFont="1" applyBorder="1" applyAlignment="1">
      <alignment horizontal="left" vertical="top" wrapText="1"/>
    </xf>
    <xf numFmtId="0" fontId="49" fillId="0" borderId="35" xfId="0" applyFont="1" applyBorder="1" applyAlignment="1">
      <alignment horizontal="left" vertical="top" wrapText="1"/>
    </xf>
    <xf numFmtId="38" fontId="48" fillId="0" borderId="12" xfId="48" applyFont="1" applyBorder="1" applyAlignment="1">
      <alignment horizontal="center" vertical="center"/>
    </xf>
    <xf numFmtId="38" fontId="47" fillId="0" borderId="10" xfId="48" applyFont="1" applyBorder="1" applyAlignment="1">
      <alignment horizontal="right" vertical="center"/>
    </xf>
    <xf numFmtId="38" fontId="48" fillId="0" borderId="29" xfId="48" applyFont="1" applyBorder="1" applyAlignment="1">
      <alignment horizontal="right" vertical="center"/>
    </xf>
    <xf numFmtId="38" fontId="48" fillId="0" borderId="29" xfId="48" applyFont="1" applyBorder="1" applyAlignment="1">
      <alignment horizontal="center" vertical="center"/>
    </xf>
    <xf numFmtId="38" fontId="48" fillId="0" borderId="0" xfId="48" applyFont="1" applyBorder="1" applyAlignment="1">
      <alignment horizontal="right" vertical="center"/>
    </xf>
    <xf numFmtId="38" fontId="48" fillId="0" borderId="0" xfId="48" applyFont="1" applyBorder="1" applyAlignment="1">
      <alignment vertical="center"/>
    </xf>
    <xf numFmtId="38" fontId="3" fillId="0" borderId="57" xfId="48" applyFont="1" applyBorder="1" applyAlignment="1">
      <alignment horizontal="center" vertical="center"/>
    </xf>
    <xf numFmtId="38" fontId="3" fillId="0" borderId="12" xfId="48" applyFont="1" applyBorder="1" applyAlignment="1">
      <alignment horizontal="center" vertical="center"/>
    </xf>
    <xf numFmtId="38" fontId="3" fillId="0" borderId="51" xfId="48" applyFont="1" applyBorder="1" applyAlignment="1">
      <alignment horizontal="center" vertical="center"/>
    </xf>
    <xf numFmtId="38" fontId="3" fillId="0" borderId="58" xfId="48" applyFont="1" applyBorder="1" applyAlignment="1">
      <alignment horizontal="center" vertical="center"/>
    </xf>
    <xf numFmtId="38" fontId="3" fillId="0" borderId="13" xfId="48" applyFont="1" applyBorder="1" applyAlignment="1">
      <alignment horizontal="center" vertical="center"/>
    </xf>
    <xf numFmtId="38" fontId="3" fillId="0" borderId="52" xfId="48" applyFont="1" applyBorder="1" applyAlignment="1">
      <alignment horizontal="center" vertical="center"/>
    </xf>
    <xf numFmtId="38" fontId="47" fillId="0" borderId="57" xfId="48" applyFont="1" applyBorder="1" applyAlignment="1">
      <alignment horizontal="left" vertical="center"/>
    </xf>
    <xf numFmtId="38" fontId="47" fillId="0" borderId="12" xfId="48" applyFont="1" applyBorder="1" applyAlignment="1">
      <alignment horizontal="left" vertical="center"/>
    </xf>
    <xf numFmtId="38" fontId="47" fillId="0" borderId="39" xfId="48" applyFont="1" applyBorder="1" applyAlignment="1">
      <alignment horizontal="left" vertical="center"/>
    </xf>
    <xf numFmtId="38" fontId="47" fillId="0" borderId="58" xfId="48" applyFont="1" applyBorder="1" applyAlignment="1">
      <alignment horizontal="left" vertical="center"/>
    </xf>
    <xf numFmtId="38" fontId="47" fillId="0" borderId="13" xfId="48" applyFont="1" applyBorder="1" applyAlignment="1">
      <alignment horizontal="left" vertical="center"/>
    </xf>
    <xf numFmtId="38" fontId="47" fillId="0" borderId="37" xfId="48" applyFont="1" applyBorder="1" applyAlignment="1">
      <alignment horizontal="left" vertical="center"/>
    </xf>
    <xf numFmtId="38" fontId="3" fillId="0" borderId="0" xfId="48" applyFont="1" applyBorder="1" applyAlignment="1">
      <alignment horizontal="left" vertical="center"/>
    </xf>
    <xf numFmtId="38" fontId="47" fillId="0" borderId="29" xfId="48" applyFont="1" applyBorder="1" applyAlignment="1">
      <alignment horizontal="center" vertical="center"/>
    </xf>
    <xf numFmtId="38" fontId="47" fillId="0" borderId="0" xfId="48" applyFont="1" applyBorder="1" applyAlignment="1">
      <alignment vertical="center"/>
    </xf>
    <xf numFmtId="38" fontId="47" fillId="0" borderId="10" xfId="48" applyFont="1" applyBorder="1" applyAlignment="1">
      <alignment vertical="center"/>
    </xf>
    <xf numFmtId="38" fontId="47" fillId="0" borderId="33" xfId="48" applyFont="1" applyBorder="1" applyAlignment="1">
      <alignment horizontal="right" vertical="center"/>
    </xf>
    <xf numFmtId="178" fontId="47" fillId="0" borderId="33" xfId="48" applyNumberFormat="1" applyFont="1" applyBorder="1" applyAlignment="1">
      <alignment horizontal="right" vertical="center"/>
    </xf>
    <xf numFmtId="38" fontId="47" fillId="0" borderId="11" xfId="48" applyFont="1" applyBorder="1" applyAlignment="1">
      <alignment horizontal="center" vertical="center"/>
    </xf>
    <xf numFmtId="38" fontId="47" fillId="0" borderId="0" xfId="48" applyFont="1" applyBorder="1" applyAlignment="1">
      <alignment horizontal="center" vertical="center" shrinkToFit="1"/>
    </xf>
    <xf numFmtId="38" fontId="47" fillId="0" borderId="11" xfId="48" applyFont="1" applyBorder="1" applyAlignment="1">
      <alignment horizontal="center" vertical="center" shrinkToFit="1"/>
    </xf>
    <xf numFmtId="38" fontId="3" fillId="0" borderId="44" xfId="48" applyFont="1" applyBorder="1" applyAlignment="1">
      <alignment horizontal="center" vertical="center"/>
    </xf>
    <xf numFmtId="178" fontId="47" fillId="0" borderId="0" xfId="48" applyNumberFormat="1" applyFont="1" applyBorder="1" applyAlignment="1">
      <alignment horizontal="right" vertical="center"/>
    </xf>
    <xf numFmtId="178" fontId="47" fillId="0" borderId="11" xfId="48" applyNumberFormat="1"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38" fontId="0" fillId="0" borderId="13" xfId="48" applyFont="1" applyBorder="1" applyAlignment="1">
      <alignment horizontal="center" vertical="center"/>
    </xf>
    <xf numFmtId="38" fontId="47" fillId="0" borderId="11" xfId="48" applyFont="1" applyBorder="1" applyAlignment="1">
      <alignment vertical="center"/>
    </xf>
    <xf numFmtId="38" fontId="48" fillId="0" borderId="13" xfId="48" applyFont="1" applyBorder="1" applyAlignment="1">
      <alignment horizontal="center" vertical="center"/>
    </xf>
    <xf numFmtId="38" fontId="50" fillId="0" borderId="13" xfId="48" applyFont="1" applyBorder="1" applyAlignment="1">
      <alignment horizontal="center" vertical="center"/>
    </xf>
    <xf numFmtId="38" fontId="47" fillId="0" borderId="13" xfId="48" applyFont="1" applyBorder="1" applyAlignment="1">
      <alignment horizontal="center" vertical="center"/>
    </xf>
    <xf numFmtId="38" fontId="3" fillId="0" borderId="21" xfId="48" applyFont="1" applyBorder="1" applyAlignment="1">
      <alignment horizontal="left" vertical="center"/>
    </xf>
    <xf numFmtId="0" fontId="0" fillId="0" borderId="21" xfId="0" applyBorder="1" applyAlignment="1">
      <alignment vertical="center"/>
    </xf>
    <xf numFmtId="0" fontId="0" fillId="0" borderId="11" xfId="0" applyBorder="1" applyAlignment="1">
      <alignment vertical="center"/>
    </xf>
    <xf numFmtId="38" fontId="47" fillId="0" borderId="11" xfId="48" applyFont="1" applyFill="1" applyBorder="1" applyAlignment="1">
      <alignment horizontal="center" vertical="center"/>
    </xf>
    <xf numFmtId="38" fontId="3" fillId="0" borderId="11" xfId="48" applyFont="1" applyBorder="1" applyAlignment="1">
      <alignment horizontal="distributed" vertical="center"/>
    </xf>
    <xf numFmtId="38" fontId="3" fillId="0" borderId="0" xfId="48" applyFont="1" applyBorder="1" applyAlignment="1">
      <alignment horizontal="distributed" vertical="center"/>
    </xf>
    <xf numFmtId="40" fontId="47" fillId="0" borderId="0" xfId="48" applyNumberFormat="1" applyFont="1" applyBorder="1" applyAlignment="1">
      <alignment horizontal="center" vertical="center"/>
    </xf>
    <xf numFmtId="38" fontId="3" fillId="0" borderId="59" xfId="48" applyFont="1" applyBorder="1" applyAlignment="1">
      <alignment horizontal="center" vertical="center" textRotation="255"/>
    </xf>
    <xf numFmtId="38" fontId="3" fillId="0" borderId="60" xfId="48" applyFont="1" applyBorder="1" applyAlignment="1">
      <alignment horizontal="center" vertical="center" textRotation="255"/>
    </xf>
    <xf numFmtId="38" fontId="3" fillId="0" borderId="17" xfId="48" applyFont="1" applyBorder="1" applyAlignment="1">
      <alignment horizontal="center" vertical="center" textRotation="255"/>
    </xf>
    <xf numFmtId="38" fontId="3" fillId="0" borderId="61" xfId="48" applyFont="1" applyBorder="1" applyAlignment="1">
      <alignment horizontal="center" vertical="center" textRotation="255"/>
    </xf>
    <xf numFmtId="38" fontId="3" fillId="0" borderId="0" xfId="48" applyFont="1" applyBorder="1" applyAlignment="1">
      <alignment horizontal="right" vertical="center"/>
    </xf>
    <xf numFmtId="38" fontId="3" fillId="0" borderId="11" xfId="48" applyFont="1" applyBorder="1" applyAlignment="1">
      <alignment horizontal="right" vertical="center"/>
    </xf>
    <xf numFmtId="38" fontId="3" fillId="0" borderId="11" xfId="48"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35</xdr:row>
      <xdr:rowOff>47625</xdr:rowOff>
    </xdr:from>
    <xdr:to>
      <xdr:col>18</xdr:col>
      <xdr:colOff>66675</xdr:colOff>
      <xdr:row>36</xdr:row>
      <xdr:rowOff>104775</xdr:rowOff>
    </xdr:to>
    <xdr:sp>
      <xdr:nvSpPr>
        <xdr:cNvPr id="1" name="AutoShape 1"/>
        <xdr:cNvSpPr>
          <a:spLocks/>
        </xdr:cNvSpPr>
      </xdr:nvSpPr>
      <xdr:spPr>
        <a:xfrm>
          <a:off x="752475" y="5829300"/>
          <a:ext cx="1933575" cy="2095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45</xdr:row>
      <xdr:rowOff>38100</xdr:rowOff>
    </xdr:from>
    <xdr:to>
      <xdr:col>28</xdr:col>
      <xdr:colOff>95250</xdr:colOff>
      <xdr:row>46</xdr:row>
      <xdr:rowOff>114300</xdr:rowOff>
    </xdr:to>
    <xdr:sp>
      <xdr:nvSpPr>
        <xdr:cNvPr id="2" name="AutoShape 2"/>
        <xdr:cNvSpPr>
          <a:spLocks/>
        </xdr:cNvSpPr>
      </xdr:nvSpPr>
      <xdr:spPr>
        <a:xfrm>
          <a:off x="762000" y="7362825"/>
          <a:ext cx="3190875" cy="247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50</xdr:row>
      <xdr:rowOff>66675</xdr:rowOff>
    </xdr:from>
    <xdr:to>
      <xdr:col>17</xdr:col>
      <xdr:colOff>66675</xdr:colOff>
      <xdr:row>51</xdr:row>
      <xdr:rowOff>133350</xdr:rowOff>
    </xdr:to>
    <xdr:sp>
      <xdr:nvSpPr>
        <xdr:cNvPr id="3" name="AutoShape 3"/>
        <xdr:cNvSpPr>
          <a:spLocks/>
        </xdr:cNvSpPr>
      </xdr:nvSpPr>
      <xdr:spPr>
        <a:xfrm>
          <a:off x="781050" y="8191500"/>
          <a:ext cx="1781175" cy="2190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55</xdr:row>
      <xdr:rowOff>38100</xdr:rowOff>
    </xdr:from>
    <xdr:to>
      <xdr:col>23</xdr:col>
      <xdr:colOff>66675</xdr:colOff>
      <xdr:row>56</xdr:row>
      <xdr:rowOff>114300</xdr:rowOff>
    </xdr:to>
    <xdr:sp>
      <xdr:nvSpPr>
        <xdr:cNvPr id="4" name="AutoShape 4"/>
        <xdr:cNvSpPr>
          <a:spLocks/>
        </xdr:cNvSpPr>
      </xdr:nvSpPr>
      <xdr:spPr>
        <a:xfrm>
          <a:off x="733425" y="8924925"/>
          <a:ext cx="2571750" cy="2286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55</xdr:row>
      <xdr:rowOff>57150</xdr:rowOff>
    </xdr:from>
    <xdr:to>
      <xdr:col>32</xdr:col>
      <xdr:colOff>104775</xdr:colOff>
      <xdr:row>56</xdr:row>
      <xdr:rowOff>104775</xdr:rowOff>
    </xdr:to>
    <xdr:sp>
      <xdr:nvSpPr>
        <xdr:cNvPr id="5" name="AutoShape 5"/>
        <xdr:cNvSpPr>
          <a:spLocks/>
        </xdr:cNvSpPr>
      </xdr:nvSpPr>
      <xdr:spPr>
        <a:xfrm>
          <a:off x="3429000" y="8943975"/>
          <a:ext cx="1028700" cy="2000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60</xdr:row>
      <xdr:rowOff>57150</xdr:rowOff>
    </xdr:from>
    <xdr:to>
      <xdr:col>17</xdr:col>
      <xdr:colOff>76200</xdr:colOff>
      <xdr:row>61</xdr:row>
      <xdr:rowOff>114300</xdr:rowOff>
    </xdr:to>
    <xdr:sp>
      <xdr:nvSpPr>
        <xdr:cNvPr id="6" name="AutoShape 6"/>
        <xdr:cNvSpPr>
          <a:spLocks/>
        </xdr:cNvSpPr>
      </xdr:nvSpPr>
      <xdr:spPr>
        <a:xfrm>
          <a:off x="790575" y="9705975"/>
          <a:ext cx="1781175" cy="2286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29</xdr:row>
      <xdr:rowOff>66675</xdr:rowOff>
    </xdr:from>
    <xdr:to>
      <xdr:col>53</xdr:col>
      <xdr:colOff>19050</xdr:colOff>
      <xdr:row>31</xdr:row>
      <xdr:rowOff>76200</xdr:rowOff>
    </xdr:to>
    <xdr:sp>
      <xdr:nvSpPr>
        <xdr:cNvPr id="7" name="AutoShape 7"/>
        <xdr:cNvSpPr>
          <a:spLocks/>
        </xdr:cNvSpPr>
      </xdr:nvSpPr>
      <xdr:spPr>
        <a:xfrm>
          <a:off x="4257675" y="4857750"/>
          <a:ext cx="2714625" cy="3143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11</xdr:row>
      <xdr:rowOff>142875</xdr:rowOff>
    </xdr:from>
    <xdr:to>
      <xdr:col>56</xdr:col>
      <xdr:colOff>47625</xdr:colOff>
      <xdr:row>27</xdr:row>
      <xdr:rowOff>152400</xdr:rowOff>
    </xdr:to>
    <xdr:sp>
      <xdr:nvSpPr>
        <xdr:cNvPr id="8" name="正方形/長方形 8"/>
        <xdr:cNvSpPr>
          <a:spLocks/>
        </xdr:cNvSpPr>
      </xdr:nvSpPr>
      <xdr:spPr>
        <a:xfrm>
          <a:off x="1828800" y="1885950"/>
          <a:ext cx="5543550" cy="273367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47625</xdr:colOff>
      <xdr:row>11</xdr:row>
      <xdr:rowOff>142875</xdr:rowOff>
    </xdr:from>
    <xdr:to>
      <xdr:col>115</xdr:col>
      <xdr:colOff>104775</xdr:colOff>
      <xdr:row>30</xdr:row>
      <xdr:rowOff>133350</xdr:rowOff>
    </xdr:to>
    <xdr:sp>
      <xdr:nvSpPr>
        <xdr:cNvPr id="9" name="正方形/長方形 9"/>
        <xdr:cNvSpPr>
          <a:spLocks/>
        </xdr:cNvSpPr>
      </xdr:nvSpPr>
      <xdr:spPr>
        <a:xfrm>
          <a:off x="8115300" y="1885950"/>
          <a:ext cx="6619875" cy="31908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当該月の給与明細書から記載します。（採用日に被災した場合は全部空欄）</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「勤務した日数」は、現実に勤務した日のほか、有給休暇の日を含めた日数を記載します。）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「控除日数」は、病気療養などのため勤務できなかった日（</a:t>
          </a:r>
          <a:r>
            <a:rPr lang="en-US" cap="none" sz="1100" b="0" i="0" u="none" baseline="0">
              <a:solidFill>
                <a:srgbClr val="FF0000"/>
              </a:solidFill>
            </a:rPr>
            <a:t>※</a:t>
          </a:r>
          <a:r>
            <a:rPr lang="en-US" cap="none" sz="1100" b="0" i="0" u="none" baseline="0">
              <a:solidFill>
                <a:srgbClr val="FF0000"/>
              </a:solidFill>
            </a:rPr>
            <a:t>）を記載します。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　法第２条第６項各号及び「地方公務員災害補償法施行規則第３条第６項の規定に基づく平</a:t>
          </a:r>
          <a:r>
            <a:rPr lang="en-US" cap="none" sz="1100" b="0" i="0" u="none" baseline="0">
              <a:solidFill>
                <a:srgbClr val="FF0000"/>
              </a:solidFill>
            </a:rPr>
            <a:t>
</a:t>
          </a:r>
          <a:r>
            <a:rPr lang="en-US" cap="none" sz="1100" b="0" i="0" u="none" baseline="0">
              <a:solidFill>
                <a:srgbClr val="FF0000"/>
              </a:solidFill>
            </a:rPr>
            <a:t>　　　　均給与額の計算の特例について」（平成３年４月１日地基企第</a:t>
          </a:r>
          <a:r>
            <a:rPr lang="en-US" cap="none" sz="1100" b="0" i="0" u="none" baseline="0">
              <a:solidFill>
                <a:srgbClr val="FF0000"/>
              </a:solidFill>
            </a:rPr>
            <a:t>17</a:t>
          </a:r>
          <a:r>
            <a:rPr lang="en-US" cap="none" sz="1100" b="0" i="0" u="none" baseline="0">
              <a:solidFill>
                <a:srgbClr val="FF0000"/>
              </a:solidFill>
            </a:rPr>
            <a:t>号）の記の第３及び第４に定</a:t>
          </a:r>
          <a:r>
            <a:rPr lang="en-US" cap="none" sz="1100" b="0" i="0" u="none" baseline="0">
              <a:solidFill>
                <a:srgbClr val="FF0000"/>
              </a:solidFill>
            </a:rPr>
            <a:t>
</a:t>
          </a:r>
          <a:r>
            <a:rPr lang="en-US" cap="none" sz="1100" b="0" i="0" u="none" baseline="0">
              <a:solidFill>
                <a:srgbClr val="FF0000"/>
              </a:solidFill>
            </a:rPr>
            <a:t>　　　　める事由により勤務しなかった日</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「給与」は、平均給与額の算定の基礎となる給与の額を月毎に記載します。時間外手当など勤務</a:t>
          </a:r>
          <a:r>
            <a:rPr lang="en-US" cap="none" sz="1100" b="0" i="0" u="none" baseline="0">
              <a:solidFill>
                <a:srgbClr val="FF0000"/>
              </a:solidFill>
            </a:rPr>
            <a:t>
</a:t>
          </a:r>
          <a:r>
            <a:rPr lang="en-US" cap="none" sz="1100" b="0" i="0" u="none" baseline="0">
              <a:solidFill>
                <a:srgbClr val="FF0000"/>
              </a:solidFill>
            </a:rPr>
            <a:t>　の翌月に支払の給与は、勤務した月の欄に記載します。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「備考」は、給与期間の中に控除日がある場合や、休業等のため３か月間の給与支払の状況の欄</a:t>
          </a:r>
          <a:r>
            <a:rPr lang="en-US" cap="none" sz="1100" b="0" i="0" u="none" baseline="0">
              <a:solidFill>
                <a:srgbClr val="FF0000"/>
              </a:solidFill>
            </a:rPr>
            <a:t>
</a:t>
          </a:r>
          <a:r>
            <a:rPr lang="en-US" cap="none" sz="1100" b="0" i="0" u="none" baseline="0">
              <a:solidFill>
                <a:srgbClr val="FF0000"/>
              </a:solidFill>
            </a:rPr>
            <a:t>　の一部又は全部が空欄となる場合は、その理由及び期間など平均給与額の算定の基礎となる事項</a:t>
          </a:r>
          <a:r>
            <a:rPr lang="en-US" cap="none" sz="1100" b="0" i="0" u="none" baseline="0">
              <a:solidFill>
                <a:srgbClr val="FF0000"/>
              </a:solidFill>
            </a:rPr>
            <a:t>
</a:t>
          </a:r>
          <a:r>
            <a:rPr lang="en-US" cap="none" sz="1100" b="0" i="0" u="none" baseline="0">
              <a:solidFill>
                <a:srgbClr val="FF0000"/>
              </a:solidFill>
            </a:rPr>
            <a:t>　を記載します。</a:t>
          </a:r>
        </a:p>
      </xdr:txBody>
    </xdr:sp>
    <xdr:clientData/>
  </xdr:twoCellAnchor>
  <xdr:twoCellAnchor>
    <xdr:from>
      <xdr:col>56</xdr:col>
      <xdr:colOff>38100</xdr:colOff>
      <xdr:row>15</xdr:row>
      <xdr:rowOff>0</xdr:rowOff>
    </xdr:from>
    <xdr:to>
      <xdr:col>62</xdr:col>
      <xdr:colOff>38100</xdr:colOff>
      <xdr:row>15</xdr:row>
      <xdr:rowOff>9525</xdr:rowOff>
    </xdr:to>
    <xdr:sp>
      <xdr:nvSpPr>
        <xdr:cNvPr id="10" name="直線矢印コネクタ 11"/>
        <xdr:cNvSpPr>
          <a:spLocks/>
        </xdr:cNvSpPr>
      </xdr:nvSpPr>
      <xdr:spPr>
        <a:xfrm flipH="1">
          <a:off x="7362825" y="2409825"/>
          <a:ext cx="742950" cy="95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xdr:row>
      <xdr:rowOff>9525</xdr:rowOff>
    </xdr:from>
    <xdr:to>
      <xdr:col>115</xdr:col>
      <xdr:colOff>104775</xdr:colOff>
      <xdr:row>7</xdr:row>
      <xdr:rowOff>171450</xdr:rowOff>
    </xdr:to>
    <xdr:sp>
      <xdr:nvSpPr>
        <xdr:cNvPr id="11" name="正方形/長方形 13"/>
        <xdr:cNvSpPr>
          <a:spLocks/>
        </xdr:cNvSpPr>
      </xdr:nvSpPr>
      <xdr:spPr>
        <a:xfrm>
          <a:off x="8105775" y="161925"/>
          <a:ext cx="6629400" cy="1181100"/>
        </a:xfrm>
        <a:prstGeom prst="rect">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給与明細書（災害発生月の前３か月のもの、時間外手当が翌月以降に支給されている場合は該当月分　及び補償事由発生日におけるもの、必要に応じ災害発生の日におけるもの）及び出勤簿（災害発生月の前３か月のもの）の写しを、原本証明のうえ添付してください。</a:t>
          </a:r>
          <a:r>
            <a:rPr lang="en-US" cap="none" sz="1100" b="0" i="0" u="none" baseline="0">
              <a:solidFill>
                <a:srgbClr val="FF0000"/>
              </a:solidFill>
            </a:rPr>
            <a:t>
</a:t>
          </a:r>
          <a:r>
            <a:rPr lang="en-US" cap="none" sz="1100" b="0" i="0" u="none" baseline="0">
              <a:solidFill>
                <a:srgbClr val="FF0000"/>
              </a:solidFill>
            </a:rPr>
            <a:t>また、差額支給があった年度については、差額支給後の金額で計算しますので、差額支給額がわかるものも添付してください。</a:t>
          </a:r>
        </a:p>
      </xdr:txBody>
    </xdr:sp>
    <xdr:clientData/>
  </xdr:twoCellAnchor>
  <xdr:twoCellAnchor>
    <xdr:from>
      <xdr:col>1</xdr:col>
      <xdr:colOff>19050</xdr:colOff>
      <xdr:row>1</xdr:row>
      <xdr:rowOff>38100</xdr:rowOff>
    </xdr:from>
    <xdr:to>
      <xdr:col>56</xdr:col>
      <xdr:colOff>9525</xdr:colOff>
      <xdr:row>3</xdr:row>
      <xdr:rowOff>133350</xdr:rowOff>
    </xdr:to>
    <xdr:sp>
      <xdr:nvSpPr>
        <xdr:cNvPr id="12" name="正方形/長方形 16"/>
        <xdr:cNvSpPr>
          <a:spLocks/>
        </xdr:cNvSpPr>
      </xdr:nvSpPr>
      <xdr:spPr>
        <a:xfrm>
          <a:off x="704850" y="190500"/>
          <a:ext cx="6629400" cy="40005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平成</a:t>
          </a:r>
          <a:r>
            <a:rPr lang="en-US" cap="none" sz="1100" b="0" i="0" u="none" baseline="0">
              <a:solidFill>
                <a:srgbClr val="FF0000"/>
              </a:solidFill>
            </a:rPr>
            <a:t>25</a:t>
          </a:r>
          <a:r>
            <a:rPr lang="en-US" cap="none" sz="1100" b="0" i="0" u="none" baseline="0">
              <a:solidFill>
                <a:srgbClr val="FF0000"/>
              </a:solidFill>
            </a:rPr>
            <a:t>年７月</a:t>
          </a:r>
          <a:r>
            <a:rPr lang="en-US" cap="none" sz="1100" b="0" i="0" u="none" baseline="0">
              <a:solidFill>
                <a:srgbClr val="FF0000"/>
              </a:solidFill>
            </a:rPr>
            <a:t>10</a:t>
          </a:r>
          <a:r>
            <a:rPr lang="en-US" cap="none" sz="1100" b="0" i="0" u="none" baseline="0">
              <a:solidFill>
                <a:srgbClr val="FF0000"/>
              </a:solidFill>
            </a:rPr>
            <a:t>日に被災し、平成</a:t>
          </a:r>
          <a:r>
            <a:rPr lang="en-US" cap="none" sz="1100" b="0" i="0" u="none" baseline="0">
              <a:solidFill>
                <a:srgbClr val="FF0000"/>
              </a:solidFill>
            </a:rPr>
            <a:t>27</a:t>
          </a:r>
          <a:r>
            <a:rPr lang="en-US" cap="none" sz="1100" b="0" i="0" u="none" baseline="0">
              <a:solidFill>
                <a:srgbClr val="FF0000"/>
              </a:solidFill>
            </a:rPr>
            <a:t>年</a:t>
          </a:r>
          <a:r>
            <a:rPr lang="en-US" cap="none" sz="1100" b="0" i="0" u="none" baseline="0">
              <a:solidFill>
                <a:srgbClr val="FF0000"/>
              </a:solidFill>
            </a:rPr>
            <a:t>12</a:t>
          </a:r>
          <a:r>
            <a:rPr lang="en-US" cap="none" sz="1100" b="0" i="0" u="none" baseline="0">
              <a:solidFill>
                <a:srgbClr val="FF0000"/>
              </a:solidFill>
            </a:rPr>
            <a:t>月</a:t>
          </a:r>
          <a:r>
            <a:rPr lang="en-US" cap="none" sz="1100" b="0" i="0" u="none" baseline="0">
              <a:solidFill>
                <a:srgbClr val="FF0000"/>
              </a:solidFill>
            </a:rPr>
            <a:t>18</a:t>
          </a:r>
          <a:r>
            <a:rPr lang="en-US" cap="none" sz="1100" b="0" i="0" u="none" baseline="0">
              <a:solidFill>
                <a:srgbClr val="FF0000"/>
              </a:solidFill>
            </a:rPr>
            <a:t>日に死亡した場合の例</a:t>
          </a:r>
        </a:p>
      </xdr:txBody>
    </xdr:sp>
    <xdr:clientData/>
  </xdr:twoCellAnchor>
  <xdr:twoCellAnchor>
    <xdr:from>
      <xdr:col>1</xdr:col>
      <xdr:colOff>19050</xdr:colOff>
      <xdr:row>28</xdr:row>
      <xdr:rowOff>19050</xdr:rowOff>
    </xdr:from>
    <xdr:to>
      <xdr:col>56</xdr:col>
      <xdr:colOff>47625</xdr:colOff>
      <xdr:row>34</xdr:row>
      <xdr:rowOff>19050</xdr:rowOff>
    </xdr:to>
    <xdr:sp>
      <xdr:nvSpPr>
        <xdr:cNvPr id="13" name="正方形/長方形 24"/>
        <xdr:cNvSpPr>
          <a:spLocks/>
        </xdr:cNvSpPr>
      </xdr:nvSpPr>
      <xdr:spPr>
        <a:xfrm>
          <a:off x="704850" y="4619625"/>
          <a:ext cx="6667500" cy="99060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31</xdr:row>
      <xdr:rowOff>66675</xdr:rowOff>
    </xdr:from>
    <xdr:to>
      <xdr:col>116</xdr:col>
      <xdr:colOff>9525</xdr:colOff>
      <xdr:row>36</xdr:row>
      <xdr:rowOff>57150</xdr:rowOff>
    </xdr:to>
    <xdr:sp>
      <xdr:nvSpPr>
        <xdr:cNvPr id="14" name="正方形/長方形 25"/>
        <xdr:cNvSpPr>
          <a:spLocks/>
        </xdr:cNvSpPr>
      </xdr:nvSpPr>
      <xdr:spPr>
        <a:xfrm>
          <a:off x="8105775" y="5124450"/>
          <a:ext cx="6657975" cy="8286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法第２条第４項に基づく給与の原則計算を行います。</a:t>
          </a:r>
          <a:r>
            <a:rPr lang="en-US" cap="none" sz="1100" b="0" i="0" u="none" baseline="0">
              <a:solidFill>
                <a:srgbClr val="FF0000"/>
              </a:solidFill>
            </a:rPr>
            <a:t>
</a:t>
          </a:r>
          <a:r>
            <a:rPr lang="en-US" cap="none" sz="1100" b="0" i="0" u="none" baseline="0">
              <a:solidFill>
                <a:srgbClr val="FF0000"/>
              </a:solidFill>
            </a:rPr>
            <a:t>　　　寒冷地手当は、災害発生の日において、支給地域に在勤し、災害発生の日の属する月の前月の</a:t>
          </a:r>
          <a:r>
            <a:rPr lang="en-US" cap="none" sz="1100" b="0" i="0" u="none" baseline="0">
              <a:solidFill>
                <a:srgbClr val="FF0000"/>
              </a:solidFill>
            </a:rPr>
            <a:t>
</a:t>
          </a:r>
          <a:r>
            <a:rPr lang="en-US" cap="none" sz="1100" b="0" i="0" u="none" baseline="0">
              <a:solidFill>
                <a:srgbClr val="FF0000"/>
              </a:solidFill>
            </a:rPr>
            <a:t>　末日から起算して過去１年間に手当の支給を受けたときに限り、平均給与額の算定に含めます。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p>
      </xdr:txBody>
    </xdr:sp>
    <xdr:clientData/>
  </xdr:twoCellAnchor>
  <xdr:twoCellAnchor>
    <xdr:from>
      <xdr:col>56</xdr:col>
      <xdr:colOff>47625</xdr:colOff>
      <xdr:row>29</xdr:row>
      <xdr:rowOff>95250</xdr:rowOff>
    </xdr:from>
    <xdr:to>
      <xdr:col>62</xdr:col>
      <xdr:colOff>28575</xdr:colOff>
      <xdr:row>32</xdr:row>
      <xdr:rowOff>57150</xdr:rowOff>
    </xdr:to>
    <xdr:sp>
      <xdr:nvSpPr>
        <xdr:cNvPr id="15" name="直線矢印コネクタ 26"/>
        <xdr:cNvSpPr>
          <a:spLocks/>
        </xdr:cNvSpPr>
      </xdr:nvSpPr>
      <xdr:spPr>
        <a:xfrm flipH="1" flipV="1">
          <a:off x="7372350" y="4848225"/>
          <a:ext cx="723900" cy="4191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34</xdr:row>
      <xdr:rowOff>57150</xdr:rowOff>
    </xdr:from>
    <xdr:to>
      <xdr:col>56</xdr:col>
      <xdr:colOff>47625</xdr:colOff>
      <xdr:row>42</xdr:row>
      <xdr:rowOff>142875</xdr:rowOff>
    </xdr:to>
    <xdr:sp>
      <xdr:nvSpPr>
        <xdr:cNvPr id="16" name="正方形/長方形 29"/>
        <xdr:cNvSpPr>
          <a:spLocks/>
        </xdr:cNvSpPr>
      </xdr:nvSpPr>
      <xdr:spPr>
        <a:xfrm>
          <a:off x="704850" y="5648325"/>
          <a:ext cx="6667500" cy="130492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37</xdr:row>
      <xdr:rowOff>0</xdr:rowOff>
    </xdr:from>
    <xdr:to>
      <xdr:col>116</xdr:col>
      <xdr:colOff>9525</xdr:colOff>
      <xdr:row>44</xdr:row>
      <xdr:rowOff>133350</xdr:rowOff>
    </xdr:to>
    <xdr:sp>
      <xdr:nvSpPr>
        <xdr:cNvPr id="17" name="正方形/長方形 30"/>
        <xdr:cNvSpPr>
          <a:spLocks/>
        </xdr:cNvSpPr>
      </xdr:nvSpPr>
      <xdr:spPr>
        <a:xfrm>
          <a:off x="8096250" y="6048375"/>
          <a:ext cx="6667500" cy="12192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法第２条第４項但書きの規定による最低保障計算を行います。</a:t>
          </a:r>
          <a:r>
            <a:rPr lang="en-US" cap="none" sz="1100" b="0" i="0" u="none" baseline="0">
              <a:solidFill>
                <a:srgbClr val="FF0000"/>
              </a:solidFill>
            </a:rPr>
            <a:t>
</a:t>
          </a:r>
          <a:r>
            <a:rPr lang="en-US" cap="none" sz="1100" b="0" i="0" u="none" baseline="0">
              <a:solidFill>
                <a:srgbClr val="FF0000"/>
              </a:solidFill>
            </a:rPr>
            <a:t>　　　時間外勤務手当、特殊勤務手当、休日勤務手当、夜間勤務手当及び宿日直勤務手当など「時</a:t>
          </a:r>
          <a:r>
            <a:rPr lang="en-US" cap="none" sz="1100" b="0" i="0" u="none" baseline="0">
              <a:solidFill>
                <a:srgbClr val="FF0000"/>
              </a:solidFill>
            </a:rPr>
            <a:t>
</a:t>
          </a:r>
          <a:r>
            <a:rPr lang="en-US" cap="none" sz="1100" b="0" i="0" u="none" baseline="0">
              <a:solidFill>
                <a:srgbClr val="FF0000"/>
              </a:solidFill>
            </a:rPr>
            <a:t>　間又は出来高払制によって定められている給与の総額」（記載例は時間外勤務手当（</a:t>
          </a:r>
          <a:r>
            <a:rPr lang="en-US" cap="none" sz="1100" b="0" i="0" u="none" baseline="0">
              <a:solidFill>
                <a:srgbClr val="FF0000"/>
              </a:solidFill>
            </a:rPr>
            <a:t>160,728</a:t>
          </a:r>
          <a:r>
            <a:rPr lang="en-US" cap="none" sz="1100" b="0" i="0" u="none" baseline="0">
              <a:solidFill>
                <a:srgbClr val="FF0000"/>
              </a:solidFill>
            </a:rPr>
            <a:t>円））</a:t>
          </a:r>
          <a:r>
            <a:rPr lang="en-US" cap="none" sz="1100" b="0" i="0" u="none" baseline="0">
              <a:solidFill>
                <a:srgbClr val="FF0000"/>
              </a:solidFill>
            </a:rPr>
            <a:t>
</a:t>
          </a:r>
          <a:r>
            <a:rPr lang="en-US" cap="none" sz="1100" b="0" i="0" u="none" baseline="0">
              <a:solidFill>
                <a:srgbClr val="FF0000"/>
              </a:solidFill>
            </a:rPr>
            <a:t>　と「その他の給与の総額」（記載例は時間外勤務手当以外の額（</a:t>
          </a:r>
          <a:r>
            <a:rPr lang="en-US" cap="none" sz="1100" b="0" i="0" u="none" baseline="0">
              <a:solidFill>
                <a:srgbClr val="FF0000"/>
              </a:solidFill>
            </a:rPr>
            <a:t>1,251,402</a:t>
          </a:r>
          <a:r>
            <a:rPr lang="en-US" cap="none" sz="1100" b="0" i="0" u="none" baseline="0">
              <a:solidFill>
                <a:srgbClr val="FF0000"/>
              </a:solidFill>
            </a:rPr>
            <a:t>円－</a:t>
          </a:r>
          <a:r>
            <a:rPr lang="en-US" cap="none" sz="1100" b="0" i="0" u="none" baseline="0">
              <a:solidFill>
                <a:srgbClr val="FF0000"/>
              </a:solidFill>
            </a:rPr>
            <a:t>160,728</a:t>
          </a:r>
          <a:r>
            <a:rPr lang="en-US" cap="none" sz="1100" b="0" i="0" u="none" baseline="0">
              <a:solidFill>
                <a:srgbClr val="FF0000"/>
              </a:solidFill>
            </a:rPr>
            <a:t>円＝</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1,090,674</a:t>
          </a:r>
          <a:r>
            <a:rPr lang="en-US" cap="none" sz="1100" b="0" i="0" u="none" baseline="0">
              <a:solidFill>
                <a:srgbClr val="FF0000"/>
              </a:solidFill>
            </a:rPr>
            <a:t>円））とに分けて記載します。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p>
      </xdr:txBody>
    </xdr:sp>
    <xdr:clientData/>
  </xdr:twoCellAnchor>
  <xdr:twoCellAnchor>
    <xdr:from>
      <xdr:col>56</xdr:col>
      <xdr:colOff>47625</xdr:colOff>
      <xdr:row>35</xdr:row>
      <xdr:rowOff>76200</xdr:rowOff>
    </xdr:from>
    <xdr:to>
      <xdr:col>62</xdr:col>
      <xdr:colOff>28575</xdr:colOff>
      <xdr:row>38</xdr:row>
      <xdr:rowOff>57150</xdr:rowOff>
    </xdr:to>
    <xdr:sp>
      <xdr:nvSpPr>
        <xdr:cNvPr id="18" name="直線矢印コネクタ 31"/>
        <xdr:cNvSpPr>
          <a:spLocks/>
        </xdr:cNvSpPr>
      </xdr:nvSpPr>
      <xdr:spPr>
        <a:xfrm flipH="1" flipV="1">
          <a:off x="7372350" y="5819775"/>
          <a:ext cx="723900" cy="4381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43</xdr:row>
      <xdr:rowOff>19050</xdr:rowOff>
    </xdr:from>
    <xdr:to>
      <xdr:col>56</xdr:col>
      <xdr:colOff>47625</xdr:colOff>
      <xdr:row>66</xdr:row>
      <xdr:rowOff>0</xdr:rowOff>
    </xdr:to>
    <xdr:sp>
      <xdr:nvSpPr>
        <xdr:cNvPr id="19" name="正方形/長方形 32"/>
        <xdr:cNvSpPr>
          <a:spLocks/>
        </xdr:cNvSpPr>
      </xdr:nvSpPr>
      <xdr:spPr>
        <a:xfrm>
          <a:off x="704850" y="7000875"/>
          <a:ext cx="6667500" cy="358140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45</xdr:row>
      <xdr:rowOff>104775</xdr:rowOff>
    </xdr:from>
    <xdr:to>
      <xdr:col>116</xdr:col>
      <xdr:colOff>9525</xdr:colOff>
      <xdr:row>58</xdr:row>
      <xdr:rowOff>123825</xdr:rowOff>
    </xdr:to>
    <xdr:sp>
      <xdr:nvSpPr>
        <xdr:cNvPr id="20" name="正方形/長方形 33"/>
        <xdr:cNvSpPr>
          <a:spLocks/>
        </xdr:cNvSpPr>
      </xdr:nvSpPr>
      <xdr:spPr>
        <a:xfrm>
          <a:off x="8096250" y="7391400"/>
          <a:ext cx="6667500" cy="20383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病気休暇等のため勤務することができなかった日がある場合は、法第２条第６項に基づき、勤務</a:t>
          </a:r>
          <a:r>
            <a:rPr lang="en-US" cap="none" sz="1100" b="0" i="0" u="none" baseline="0">
              <a:solidFill>
                <a:srgbClr val="FF0000"/>
              </a:solidFill>
            </a:rPr>
            <a:t>
</a:t>
          </a:r>
          <a:r>
            <a:rPr lang="en-US" cap="none" sz="1100" b="0" i="0" u="none" baseline="0">
              <a:solidFill>
                <a:srgbClr val="FF0000"/>
              </a:solidFill>
            </a:rPr>
            <a:t>　することができなかった日に係る給与を控除して、平均給与額を算定します。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（Ｃ）が、勤務することができなかった日に係る給与を控除して、平均給与額を算定したものです。</a:t>
          </a:r>
          <a:r>
            <a:rPr lang="en-US" cap="none" sz="1100" b="0" i="0" u="none" baseline="0">
              <a:solidFill>
                <a:srgbClr val="FF0000"/>
              </a:solidFill>
            </a:rPr>
            <a:t>
</a:t>
          </a:r>
          <a:r>
            <a:rPr lang="en-US" cap="none" sz="1100" b="0" i="0" u="none" baseline="0">
              <a:solidFill>
                <a:srgbClr val="FF0000"/>
              </a:solidFill>
            </a:rPr>
            <a:t>　（記載例にある「控除日の属する月の給与の月額」は、６月の給与月額（給料＋扶養手当＋地域手</a:t>
          </a:r>
          <a:r>
            <a:rPr lang="en-US" cap="none" sz="1100" b="0" i="0" u="none" baseline="0">
              <a:solidFill>
                <a:srgbClr val="FF0000"/>
              </a:solidFill>
            </a:rPr>
            <a:t>
</a:t>
          </a:r>
          <a:r>
            <a:rPr lang="en-US" cap="none" sz="1100" b="0" i="0" u="none" baseline="0">
              <a:solidFill>
                <a:srgbClr val="FF0000"/>
              </a:solidFill>
            </a:rPr>
            <a:t>　当＋住居手当＋通勤手当＝</a:t>
          </a:r>
          <a:r>
            <a:rPr lang="en-US" cap="none" sz="1100" b="0" i="0" u="none" baseline="0">
              <a:solidFill>
                <a:srgbClr val="FF0000"/>
              </a:solidFill>
            </a:rPr>
            <a:t>363,558</a:t>
          </a:r>
          <a:r>
            <a:rPr lang="en-US" cap="none" sz="1100" b="0" i="0" u="none" baseline="0">
              <a:solidFill>
                <a:srgbClr val="FF0000"/>
              </a:solidFill>
            </a:rPr>
            <a:t>円）です。）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（Ｃ’）は、法第２条第４項に基づく最低保障計算（勤務することができなかった日に係る給与を控</a:t>
          </a:r>
          <a:r>
            <a:rPr lang="en-US" cap="none" sz="1100" b="0" i="0" u="none" baseline="0">
              <a:solidFill>
                <a:srgbClr val="FF0000"/>
              </a:solidFill>
            </a:rPr>
            <a:t>
</a:t>
          </a:r>
          <a:r>
            <a:rPr lang="en-US" cap="none" sz="1100" b="0" i="0" u="none" baseline="0">
              <a:solidFill>
                <a:srgbClr val="FF0000"/>
              </a:solidFill>
            </a:rPr>
            <a:t>　除したもの）です。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p>
      </xdr:txBody>
    </xdr:sp>
    <xdr:clientData/>
  </xdr:twoCellAnchor>
  <xdr:twoCellAnchor>
    <xdr:from>
      <xdr:col>56</xdr:col>
      <xdr:colOff>57150</xdr:colOff>
      <xdr:row>45</xdr:row>
      <xdr:rowOff>38100</xdr:rowOff>
    </xdr:from>
    <xdr:to>
      <xdr:col>62</xdr:col>
      <xdr:colOff>38100</xdr:colOff>
      <xdr:row>48</xdr:row>
      <xdr:rowOff>114300</xdr:rowOff>
    </xdr:to>
    <xdr:sp>
      <xdr:nvSpPr>
        <xdr:cNvPr id="21" name="直線矢印コネクタ 21"/>
        <xdr:cNvSpPr>
          <a:spLocks/>
        </xdr:cNvSpPr>
      </xdr:nvSpPr>
      <xdr:spPr>
        <a:xfrm flipH="1" flipV="1">
          <a:off x="7381875" y="7324725"/>
          <a:ext cx="723900" cy="5524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57</xdr:row>
      <xdr:rowOff>76200</xdr:rowOff>
    </xdr:from>
    <xdr:to>
      <xdr:col>18</xdr:col>
      <xdr:colOff>104775</xdr:colOff>
      <xdr:row>59</xdr:row>
      <xdr:rowOff>142875</xdr:rowOff>
    </xdr:to>
    <xdr:sp>
      <xdr:nvSpPr>
        <xdr:cNvPr id="1" name="AutoShape 1"/>
        <xdr:cNvSpPr>
          <a:spLocks/>
        </xdr:cNvSpPr>
      </xdr:nvSpPr>
      <xdr:spPr>
        <a:xfrm>
          <a:off x="2857500" y="9696450"/>
          <a:ext cx="8572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76200</xdr:colOff>
      <xdr:row>5</xdr:row>
      <xdr:rowOff>114300</xdr:rowOff>
    </xdr:from>
    <xdr:to>
      <xdr:col>114</xdr:col>
      <xdr:colOff>76200</xdr:colOff>
      <xdr:row>17</xdr:row>
      <xdr:rowOff>38100</xdr:rowOff>
    </xdr:to>
    <xdr:sp>
      <xdr:nvSpPr>
        <xdr:cNvPr id="2" name="正方形/長方形 4"/>
        <xdr:cNvSpPr>
          <a:spLocks/>
        </xdr:cNvSpPr>
      </xdr:nvSpPr>
      <xdr:spPr>
        <a:xfrm>
          <a:off x="8105775" y="914400"/>
          <a:ext cx="6686550" cy="18859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災害補償発生の日、補償事由発生の日の基本的給与の月額を記載します。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補償事由発生日は、以下のとおりです。</a:t>
          </a:r>
          <a:r>
            <a:rPr lang="en-US" cap="none" sz="1100" b="0" i="0" u="none" baseline="0">
              <a:solidFill>
                <a:srgbClr val="FF0000"/>
              </a:solidFill>
            </a:rPr>
            <a:t>
</a:t>
          </a:r>
          <a:r>
            <a:rPr lang="en-US" cap="none" sz="1100" b="0" i="0" u="none" baseline="0">
              <a:solidFill>
                <a:srgbClr val="FF0000"/>
              </a:solidFill>
            </a:rPr>
            <a:t>　　　①　遺族補償、葬祭補償の場合</a:t>
          </a:r>
          <a:r>
            <a:rPr lang="en-US" cap="none" sz="1100" b="0" i="0" u="none" baseline="0">
              <a:solidFill>
                <a:srgbClr val="FF0000"/>
              </a:solidFill>
            </a:rPr>
            <a:t>⇒</a:t>
          </a:r>
          <a:r>
            <a:rPr lang="en-US" cap="none" sz="1100" b="0" i="0" u="none" baseline="0">
              <a:solidFill>
                <a:srgbClr val="FF0000"/>
              </a:solidFill>
            </a:rPr>
            <a:t>　（職員が死亡した日）</a:t>
          </a:r>
          <a:r>
            <a:rPr lang="en-US" cap="none" sz="1100" b="0" i="0" u="none" baseline="0">
              <a:solidFill>
                <a:srgbClr val="FF0000"/>
              </a:solidFill>
            </a:rPr>
            <a:t>
</a:t>
          </a:r>
          <a:r>
            <a:rPr lang="en-US" cap="none" sz="1100" b="0" i="0" u="none" baseline="0">
              <a:solidFill>
                <a:srgbClr val="FF0000"/>
              </a:solidFill>
            </a:rPr>
            <a:t>　　　②　障害補償の場合</a:t>
          </a:r>
          <a:r>
            <a:rPr lang="en-US" cap="none" sz="1100" b="0" i="0" u="none" baseline="0">
              <a:solidFill>
                <a:srgbClr val="FF0000"/>
              </a:solidFill>
            </a:rPr>
            <a:t>⇒</a:t>
          </a:r>
          <a:r>
            <a:rPr lang="en-US" cap="none" sz="1100" b="0" i="0" u="none" baseline="0">
              <a:solidFill>
                <a:srgbClr val="FF0000"/>
              </a:solidFill>
            </a:rPr>
            <a:t>　（負傷又は疾病が治った日（症状固定を含む））</a:t>
          </a:r>
          <a:r>
            <a:rPr lang="en-US" cap="none" sz="1100" b="0" i="0" u="none" baseline="0">
              <a:solidFill>
                <a:srgbClr val="FF0000"/>
              </a:solidFill>
            </a:rPr>
            <a:t>
</a:t>
          </a:r>
          <a:r>
            <a:rPr lang="en-US" cap="none" sz="1100" b="0" i="0" u="none" baseline="0">
              <a:solidFill>
                <a:srgbClr val="FF0000"/>
              </a:solidFill>
            </a:rPr>
            <a:t>　　　③　休業補償の場合</a:t>
          </a:r>
          <a:r>
            <a:rPr lang="en-US" cap="none" sz="1100" b="0" i="0" u="none" baseline="0">
              <a:solidFill>
                <a:srgbClr val="FF0000"/>
              </a:solidFill>
            </a:rPr>
            <a:t>⇒</a:t>
          </a:r>
          <a:r>
            <a:rPr lang="en-US" cap="none" sz="1100" b="0" i="0" u="none" baseline="0">
              <a:solidFill>
                <a:srgbClr val="FF0000"/>
              </a:solidFill>
            </a:rPr>
            <a:t>　（療養のため勤務できず、給与を受けない日）</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地域手当は、給料及び扶養手当の月額に対するものが対象となりますが、管理職手当の月額に</a:t>
          </a:r>
          <a:r>
            <a:rPr lang="en-US" cap="none" sz="1100" b="0" i="0" u="none" baseline="0">
              <a:solidFill>
                <a:srgbClr val="FF0000"/>
              </a:solidFill>
            </a:rPr>
            <a:t>
</a:t>
          </a:r>
          <a:r>
            <a:rPr lang="en-US" cap="none" sz="1100" b="0" i="0" u="none" baseline="0">
              <a:solidFill>
                <a:srgbClr val="FF0000"/>
              </a:solidFill>
            </a:rPr>
            <a:t>　対するものは含まれません。</a:t>
          </a:r>
        </a:p>
      </xdr:txBody>
    </xdr:sp>
    <xdr:clientData/>
  </xdr:twoCellAnchor>
  <xdr:twoCellAnchor>
    <xdr:from>
      <xdr:col>53</xdr:col>
      <xdr:colOff>76200</xdr:colOff>
      <xdr:row>8</xdr:row>
      <xdr:rowOff>0</xdr:rowOff>
    </xdr:from>
    <xdr:to>
      <xdr:col>60</xdr:col>
      <xdr:colOff>95250</xdr:colOff>
      <xdr:row>9</xdr:row>
      <xdr:rowOff>28575</xdr:rowOff>
    </xdr:to>
    <xdr:sp>
      <xdr:nvSpPr>
        <xdr:cNvPr id="3" name="直線矢印コネクタ 6"/>
        <xdr:cNvSpPr>
          <a:spLocks/>
        </xdr:cNvSpPr>
      </xdr:nvSpPr>
      <xdr:spPr>
        <a:xfrm flipH="1">
          <a:off x="7239000" y="1219200"/>
          <a:ext cx="885825" cy="2000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9525</xdr:rowOff>
    </xdr:from>
    <xdr:to>
      <xdr:col>53</xdr:col>
      <xdr:colOff>114300</xdr:colOff>
      <xdr:row>6</xdr:row>
      <xdr:rowOff>38100</xdr:rowOff>
    </xdr:to>
    <xdr:sp>
      <xdr:nvSpPr>
        <xdr:cNvPr id="4" name="正方形/長方形 10"/>
        <xdr:cNvSpPr>
          <a:spLocks/>
        </xdr:cNvSpPr>
      </xdr:nvSpPr>
      <xdr:spPr>
        <a:xfrm>
          <a:off x="704850" y="504825"/>
          <a:ext cx="6572250" cy="52387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3</xdr:row>
      <xdr:rowOff>0</xdr:rowOff>
    </xdr:from>
    <xdr:to>
      <xdr:col>114</xdr:col>
      <xdr:colOff>76200</xdr:colOff>
      <xdr:row>5</xdr:row>
      <xdr:rowOff>47625</xdr:rowOff>
    </xdr:to>
    <xdr:sp>
      <xdr:nvSpPr>
        <xdr:cNvPr id="5" name="正方形/長方形 11"/>
        <xdr:cNvSpPr>
          <a:spLocks/>
        </xdr:cNvSpPr>
      </xdr:nvSpPr>
      <xdr:spPr>
        <a:xfrm>
          <a:off x="8115300" y="495300"/>
          <a:ext cx="6677025" cy="352425"/>
        </a:xfrm>
        <a:prstGeom prst="rect">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　採用の日の属する月に被災した場合に記載します。</a:t>
          </a:r>
        </a:p>
      </xdr:txBody>
    </xdr:sp>
    <xdr:clientData/>
  </xdr:twoCellAnchor>
  <xdr:twoCellAnchor>
    <xdr:from>
      <xdr:col>53</xdr:col>
      <xdr:colOff>85725</xdr:colOff>
      <xdr:row>4</xdr:row>
      <xdr:rowOff>19050</xdr:rowOff>
    </xdr:from>
    <xdr:to>
      <xdr:col>60</xdr:col>
      <xdr:colOff>85725</xdr:colOff>
      <xdr:row>4</xdr:row>
      <xdr:rowOff>133350</xdr:rowOff>
    </xdr:to>
    <xdr:sp>
      <xdr:nvSpPr>
        <xdr:cNvPr id="6" name="直線矢印コネクタ 12"/>
        <xdr:cNvSpPr>
          <a:spLocks/>
        </xdr:cNvSpPr>
      </xdr:nvSpPr>
      <xdr:spPr>
        <a:xfrm flipH="1">
          <a:off x="7248525" y="666750"/>
          <a:ext cx="866775" cy="1143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xdr:row>
      <xdr:rowOff>9525</xdr:rowOff>
    </xdr:from>
    <xdr:to>
      <xdr:col>53</xdr:col>
      <xdr:colOff>104775</xdr:colOff>
      <xdr:row>16</xdr:row>
      <xdr:rowOff>28575</xdr:rowOff>
    </xdr:to>
    <xdr:sp>
      <xdr:nvSpPr>
        <xdr:cNvPr id="7" name="正方形/長方形 15"/>
        <xdr:cNvSpPr>
          <a:spLocks/>
        </xdr:cNvSpPr>
      </xdr:nvSpPr>
      <xdr:spPr>
        <a:xfrm>
          <a:off x="695325" y="1057275"/>
          <a:ext cx="6572250" cy="156210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38100</xdr:rowOff>
    </xdr:from>
    <xdr:to>
      <xdr:col>53</xdr:col>
      <xdr:colOff>104775</xdr:colOff>
      <xdr:row>19</xdr:row>
      <xdr:rowOff>0</xdr:rowOff>
    </xdr:to>
    <xdr:sp>
      <xdr:nvSpPr>
        <xdr:cNvPr id="8" name="正方形/長方形 19"/>
        <xdr:cNvSpPr>
          <a:spLocks/>
        </xdr:cNvSpPr>
      </xdr:nvSpPr>
      <xdr:spPr>
        <a:xfrm>
          <a:off x="695325" y="2628900"/>
          <a:ext cx="6572250" cy="47625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17</xdr:row>
      <xdr:rowOff>104775</xdr:rowOff>
    </xdr:from>
    <xdr:to>
      <xdr:col>114</xdr:col>
      <xdr:colOff>104775</xdr:colOff>
      <xdr:row>19</xdr:row>
      <xdr:rowOff>104775</xdr:rowOff>
    </xdr:to>
    <xdr:sp>
      <xdr:nvSpPr>
        <xdr:cNvPr id="9" name="正方形/長方形 20"/>
        <xdr:cNvSpPr>
          <a:spLocks/>
        </xdr:cNvSpPr>
      </xdr:nvSpPr>
      <xdr:spPr>
        <a:xfrm>
          <a:off x="8096250" y="2867025"/>
          <a:ext cx="6724650" cy="342900"/>
        </a:xfrm>
        <a:prstGeom prst="rect">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　採用日に被災した場合に記載します。</a:t>
          </a:r>
        </a:p>
      </xdr:txBody>
    </xdr:sp>
    <xdr:clientData/>
  </xdr:twoCellAnchor>
  <xdr:twoCellAnchor>
    <xdr:from>
      <xdr:col>53</xdr:col>
      <xdr:colOff>104775</xdr:colOff>
      <xdr:row>17</xdr:row>
      <xdr:rowOff>104775</xdr:rowOff>
    </xdr:from>
    <xdr:to>
      <xdr:col>60</xdr:col>
      <xdr:colOff>66675</xdr:colOff>
      <xdr:row>18</xdr:row>
      <xdr:rowOff>104775</xdr:rowOff>
    </xdr:to>
    <xdr:sp>
      <xdr:nvSpPr>
        <xdr:cNvPr id="10" name="直線矢印コネクタ 21"/>
        <xdr:cNvSpPr>
          <a:spLocks/>
        </xdr:cNvSpPr>
      </xdr:nvSpPr>
      <xdr:spPr>
        <a:xfrm flipH="1" flipV="1">
          <a:off x="7267575" y="2867025"/>
          <a:ext cx="828675" cy="1714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19050</xdr:rowOff>
    </xdr:from>
    <xdr:to>
      <xdr:col>53</xdr:col>
      <xdr:colOff>104775</xdr:colOff>
      <xdr:row>21</xdr:row>
      <xdr:rowOff>142875</xdr:rowOff>
    </xdr:to>
    <xdr:sp>
      <xdr:nvSpPr>
        <xdr:cNvPr id="11" name="正方形/長方形 23"/>
        <xdr:cNvSpPr>
          <a:spLocks/>
        </xdr:cNvSpPr>
      </xdr:nvSpPr>
      <xdr:spPr>
        <a:xfrm>
          <a:off x="695325" y="3124200"/>
          <a:ext cx="6572250" cy="46672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20</xdr:row>
      <xdr:rowOff>28575</xdr:rowOff>
    </xdr:from>
    <xdr:to>
      <xdr:col>114</xdr:col>
      <xdr:colOff>85725</xdr:colOff>
      <xdr:row>22</xdr:row>
      <xdr:rowOff>38100</xdr:rowOff>
    </xdr:to>
    <xdr:sp>
      <xdr:nvSpPr>
        <xdr:cNvPr id="12" name="正方形/長方形 24"/>
        <xdr:cNvSpPr>
          <a:spLocks/>
        </xdr:cNvSpPr>
      </xdr:nvSpPr>
      <xdr:spPr>
        <a:xfrm>
          <a:off x="8096250" y="3305175"/>
          <a:ext cx="6705600" cy="352425"/>
        </a:xfrm>
        <a:prstGeom prst="rect">
          <a:avLst/>
        </a:prstGeom>
        <a:solidFill>
          <a:srgbClr val="FFFFFF"/>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　補償事由発生日を採用日とみなした場合の計算です。</a:t>
          </a:r>
        </a:p>
      </xdr:txBody>
    </xdr:sp>
    <xdr:clientData/>
  </xdr:twoCellAnchor>
  <xdr:twoCellAnchor>
    <xdr:from>
      <xdr:col>53</xdr:col>
      <xdr:colOff>104775</xdr:colOff>
      <xdr:row>20</xdr:row>
      <xdr:rowOff>76200</xdr:rowOff>
    </xdr:from>
    <xdr:to>
      <xdr:col>60</xdr:col>
      <xdr:colOff>66675</xdr:colOff>
      <xdr:row>21</xdr:row>
      <xdr:rowOff>28575</xdr:rowOff>
    </xdr:to>
    <xdr:sp>
      <xdr:nvSpPr>
        <xdr:cNvPr id="13" name="直線矢印コネクタ 25"/>
        <xdr:cNvSpPr>
          <a:spLocks/>
        </xdr:cNvSpPr>
      </xdr:nvSpPr>
      <xdr:spPr>
        <a:xfrm flipH="1" flipV="1">
          <a:off x="7267575" y="3352800"/>
          <a:ext cx="828675" cy="1238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21</xdr:row>
      <xdr:rowOff>161925</xdr:rowOff>
    </xdr:from>
    <xdr:to>
      <xdr:col>53</xdr:col>
      <xdr:colOff>114300</xdr:colOff>
      <xdr:row>29</xdr:row>
      <xdr:rowOff>152400</xdr:rowOff>
    </xdr:to>
    <xdr:sp>
      <xdr:nvSpPr>
        <xdr:cNvPr id="14" name="正方形/長方形 26"/>
        <xdr:cNvSpPr>
          <a:spLocks/>
        </xdr:cNvSpPr>
      </xdr:nvSpPr>
      <xdr:spPr>
        <a:xfrm>
          <a:off x="704850" y="3609975"/>
          <a:ext cx="6572250" cy="136207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22</xdr:row>
      <xdr:rowOff>104775</xdr:rowOff>
    </xdr:from>
    <xdr:to>
      <xdr:col>114</xdr:col>
      <xdr:colOff>76200</xdr:colOff>
      <xdr:row>29</xdr:row>
      <xdr:rowOff>104775</xdr:rowOff>
    </xdr:to>
    <xdr:sp>
      <xdr:nvSpPr>
        <xdr:cNvPr id="15" name="正方形/長方形 17"/>
        <xdr:cNvSpPr>
          <a:spLocks/>
        </xdr:cNvSpPr>
      </xdr:nvSpPr>
      <xdr:spPr>
        <a:xfrm>
          <a:off x="8096250" y="3724275"/>
          <a:ext cx="6696075" cy="12001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災害発生の日の属する年度の翌々年度以降に補償を行う事由が発生した場合に、災害発生の</a:t>
          </a:r>
          <a:r>
            <a:rPr lang="en-US" cap="none" sz="1100" b="0" i="0" u="none" baseline="0">
              <a:solidFill>
                <a:srgbClr val="FF0000"/>
              </a:solidFill>
            </a:rPr>
            <a:t>
</a:t>
          </a:r>
          <a:r>
            <a:rPr lang="en-US" cap="none" sz="1100" b="0" i="0" u="none" baseline="0">
              <a:solidFill>
                <a:srgbClr val="FF0000"/>
              </a:solidFill>
            </a:rPr>
            <a:t>　日を補償事由発生日とみなして平均給与額（総務大臣が定めるスライド率を乗じて得た額）を算</a:t>
          </a:r>
          <a:r>
            <a:rPr lang="en-US" cap="none" sz="1100" b="0" i="0" u="none" baseline="0">
              <a:solidFill>
                <a:srgbClr val="FF0000"/>
              </a:solidFill>
            </a:rPr>
            <a:t>
</a:t>
          </a:r>
          <a:r>
            <a:rPr lang="en-US" cap="none" sz="1100" b="0" i="0" u="none" baseline="0">
              <a:solidFill>
                <a:srgbClr val="FF0000"/>
              </a:solidFill>
            </a:rPr>
            <a:t>　定します。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総務大臣が定める率は、規則第３条第４項の規定により総務大臣が定める率です。</a:t>
          </a:r>
          <a:r>
            <a:rPr lang="en-US" cap="none" sz="1100" b="0" i="0" u="none" baseline="0">
              <a:solidFill>
                <a:srgbClr val="FF0000"/>
              </a:solidFill>
            </a:rPr>
            <a:t>
</a:t>
          </a:r>
        </a:p>
      </xdr:txBody>
    </xdr:sp>
    <xdr:clientData/>
  </xdr:twoCellAnchor>
  <xdr:twoCellAnchor>
    <xdr:from>
      <xdr:col>53</xdr:col>
      <xdr:colOff>104775</xdr:colOff>
      <xdr:row>24</xdr:row>
      <xdr:rowOff>114300</xdr:rowOff>
    </xdr:from>
    <xdr:to>
      <xdr:col>60</xdr:col>
      <xdr:colOff>47625</xdr:colOff>
      <xdr:row>25</xdr:row>
      <xdr:rowOff>114300</xdr:rowOff>
    </xdr:to>
    <xdr:sp>
      <xdr:nvSpPr>
        <xdr:cNvPr id="16" name="直線矢印コネクタ 18"/>
        <xdr:cNvSpPr>
          <a:spLocks/>
        </xdr:cNvSpPr>
      </xdr:nvSpPr>
      <xdr:spPr>
        <a:xfrm flipH="1" flipV="1">
          <a:off x="7267575" y="4076700"/>
          <a:ext cx="809625" cy="1714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30</xdr:row>
      <xdr:rowOff>9525</xdr:rowOff>
    </xdr:from>
    <xdr:to>
      <xdr:col>54</xdr:col>
      <xdr:colOff>0</xdr:colOff>
      <xdr:row>34</xdr:row>
      <xdr:rowOff>0</xdr:rowOff>
    </xdr:to>
    <xdr:sp>
      <xdr:nvSpPr>
        <xdr:cNvPr id="17" name="正方形/長方形 22"/>
        <xdr:cNvSpPr>
          <a:spLocks/>
        </xdr:cNvSpPr>
      </xdr:nvSpPr>
      <xdr:spPr>
        <a:xfrm>
          <a:off x="866775" y="5000625"/>
          <a:ext cx="6419850" cy="67627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30</xdr:row>
      <xdr:rowOff>19050</xdr:rowOff>
    </xdr:from>
    <xdr:to>
      <xdr:col>114</xdr:col>
      <xdr:colOff>85725</xdr:colOff>
      <xdr:row>36</xdr:row>
      <xdr:rowOff>57150</xdr:rowOff>
    </xdr:to>
    <xdr:sp>
      <xdr:nvSpPr>
        <xdr:cNvPr id="18" name="正方形/長方形 27"/>
        <xdr:cNvSpPr>
          <a:spLocks/>
        </xdr:cNvSpPr>
      </xdr:nvSpPr>
      <xdr:spPr>
        <a:xfrm>
          <a:off x="8096250" y="5010150"/>
          <a:ext cx="6705600" cy="10668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被災職員の離職後に補償を行うべき事由が生じた場合の計算です。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基本的給与の月額②は、離職時の職に引き続き在職し、離職後の昇給や扶養親族の異動はな</a:t>
          </a:r>
          <a:r>
            <a:rPr lang="en-US" cap="none" sz="1100" b="0" i="0" u="none" baseline="0">
              <a:solidFill>
                <a:srgbClr val="FF0000"/>
              </a:solidFill>
            </a:rPr>
            <a:t>
</a:t>
          </a:r>
          <a:r>
            <a:rPr lang="en-US" cap="none" sz="1100" b="0" i="0" u="none" baseline="0">
              <a:solidFill>
                <a:srgbClr val="FF0000"/>
              </a:solidFill>
            </a:rPr>
            <a:t>　かったものとして、補償事由発生日において受けることとなる給与の月額になります。</a:t>
          </a:r>
          <a:r>
            <a:rPr lang="en-US" cap="none" sz="1100" b="0" i="0" u="none" baseline="0">
              <a:solidFill>
                <a:srgbClr val="FF0000"/>
              </a:solidFill>
            </a:rPr>
            <a:t>
</a:t>
          </a:r>
        </a:p>
      </xdr:txBody>
    </xdr:sp>
    <xdr:clientData/>
  </xdr:twoCellAnchor>
  <xdr:twoCellAnchor>
    <xdr:from>
      <xdr:col>53</xdr:col>
      <xdr:colOff>104775</xdr:colOff>
      <xdr:row>31</xdr:row>
      <xdr:rowOff>142875</xdr:rowOff>
    </xdr:from>
    <xdr:to>
      <xdr:col>60</xdr:col>
      <xdr:colOff>47625</xdr:colOff>
      <xdr:row>32</xdr:row>
      <xdr:rowOff>104775</xdr:rowOff>
    </xdr:to>
    <xdr:sp>
      <xdr:nvSpPr>
        <xdr:cNvPr id="19" name="直線矢印コネクタ 28"/>
        <xdr:cNvSpPr>
          <a:spLocks/>
        </xdr:cNvSpPr>
      </xdr:nvSpPr>
      <xdr:spPr>
        <a:xfrm flipH="1" flipV="1">
          <a:off x="7267575" y="5305425"/>
          <a:ext cx="809625" cy="1333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19050</xdr:rowOff>
    </xdr:from>
    <xdr:to>
      <xdr:col>53</xdr:col>
      <xdr:colOff>114300</xdr:colOff>
      <xdr:row>42</xdr:row>
      <xdr:rowOff>152400</xdr:rowOff>
    </xdr:to>
    <xdr:sp>
      <xdr:nvSpPr>
        <xdr:cNvPr id="20" name="正方形/長方形 29"/>
        <xdr:cNvSpPr>
          <a:spLocks/>
        </xdr:cNvSpPr>
      </xdr:nvSpPr>
      <xdr:spPr>
        <a:xfrm>
          <a:off x="857250" y="5695950"/>
          <a:ext cx="6419850" cy="150495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57150</xdr:colOff>
      <xdr:row>36</xdr:row>
      <xdr:rowOff>142875</xdr:rowOff>
    </xdr:from>
    <xdr:to>
      <xdr:col>114</xdr:col>
      <xdr:colOff>95250</xdr:colOff>
      <xdr:row>42</xdr:row>
      <xdr:rowOff>28575</xdr:rowOff>
    </xdr:to>
    <xdr:sp>
      <xdr:nvSpPr>
        <xdr:cNvPr id="21" name="正方形/長方形 30"/>
        <xdr:cNvSpPr>
          <a:spLocks/>
        </xdr:cNvSpPr>
      </xdr:nvSpPr>
      <xdr:spPr>
        <a:xfrm>
          <a:off x="8086725" y="6162675"/>
          <a:ext cx="6724650" cy="9144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離職した被災職員について、災害発生の日の属する年度の翌々年度以降に補償を行うべき事</a:t>
          </a:r>
          <a:r>
            <a:rPr lang="en-US" cap="none" sz="1100" b="0" i="0" u="none" baseline="0">
              <a:solidFill>
                <a:srgbClr val="FF0000"/>
              </a:solidFill>
            </a:rPr>
            <a:t>
</a:t>
          </a:r>
          <a:r>
            <a:rPr lang="en-US" cap="none" sz="1100" b="0" i="0" u="none" baseline="0">
              <a:solidFill>
                <a:srgbClr val="FF0000"/>
              </a:solidFill>
            </a:rPr>
            <a:t>　由が発生した場合の計算です。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基本的給与の月額①、総務大臣が定める率は、Ｇ欄と同様です。</a:t>
          </a:r>
          <a:r>
            <a:rPr lang="en-US" cap="none" sz="1100" b="0" i="0" u="none" baseline="0">
              <a:solidFill>
                <a:srgbClr val="FF0000"/>
              </a:solidFill>
            </a:rPr>
            <a:t>
</a:t>
          </a:r>
        </a:p>
      </xdr:txBody>
    </xdr:sp>
    <xdr:clientData/>
  </xdr:twoCellAnchor>
  <xdr:twoCellAnchor>
    <xdr:from>
      <xdr:col>53</xdr:col>
      <xdr:colOff>95250</xdr:colOff>
      <xdr:row>38</xdr:row>
      <xdr:rowOff>47625</xdr:rowOff>
    </xdr:from>
    <xdr:to>
      <xdr:col>60</xdr:col>
      <xdr:colOff>38100</xdr:colOff>
      <xdr:row>39</xdr:row>
      <xdr:rowOff>66675</xdr:rowOff>
    </xdr:to>
    <xdr:sp>
      <xdr:nvSpPr>
        <xdr:cNvPr id="22" name="直線矢印コネクタ 31"/>
        <xdr:cNvSpPr>
          <a:spLocks/>
        </xdr:cNvSpPr>
      </xdr:nvSpPr>
      <xdr:spPr>
        <a:xfrm flipH="1" flipV="1">
          <a:off x="7258050" y="6410325"/>
          <a:ext cx="809625" cy="1905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43</xdr:row>
      <xdr:rowOff>28575</xdr:rowOff>
    </xdr:from>
    <xdr:to>
      <xdr:col>54</xdr:col>
      <xdr:colOff>0</xdr:colOff>
      <xdr:row>45</xdr:row>
      <xdr:rowOff>0</xdr:rowOff>
    </xdr:to>
    <xdr:sp>
      <xdr:nvSpPr>
        <xdr:cNvPr id="23" name="正方形/長方形 32"/>
        <xdr:cNvSpPr>
          <a:spLocks/>
        </xdr:cNvSpPr>
      </xdr:nvSpPr>
      <xdr:spPr>
        <a:xfrm>
          <a:off x="866775" y="7248525"/>
          <a:ext cx="6419850" cy="31432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47625</xdr:colOff>
      <xdr:row>42</xdr:row>
      <xdr:rowOff>104775</xdr:rowOff>
    </xdr:from>
    <xdr:to>
      <xdr:col>114</xdr:col>
      <xdr:colOff>85725</xdr:colOff>
      <xdr:row>45</xdr:row>
      <xdr:rowOff>66675</xdr:rowOff>
    </xdr:to>
    <xdr:sp>
      <xdr:nvSpPr>
        <xdr:cNvPr id="24" name="正方形/長方形 33"/>
        <xdr:cNvSpPr>
          <a:spLocks/>
        </xdr:cNvSpPr>
      </xdr:nvSpPr>
      <xdr:spPr>
        <a:xfrm>
          <a:off x="8077200" y="7153275"/>
          <a:ext cx="6724650" cy="476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規則第３条第６項に基づき、特殊な事由につき総務大臣の承認を得た額を記載します。</a:t>
          </a:r>
        </a:p>
      </xdr:txBody>
    </xdr:sp>
    <xdr:clientData/>
  </xdr:twoCellAnchor>
  <xdr:twoCellAnchor>
    <xdr:from>
      <xdr:col>53</xdr:col>
      <xdr:colOff>114300</xdr:colOff>
      <xdr:row>43</xdr:row>
      <xdr:rowOff>142875</xdr:rowOff>
    </xdr:from>
    <xdr:to>
      <xdr:col>60</xdr:col>
      <xdr:colOff>47625</xdr:colOff>
      <xdr:row>44</xdr:row>
      <xdr:rowOff>0</xdr:rowOff>
    </xdr:to>
    <xdr:sp>
      <xdr:nvSpPr>
        <xdr:cNvPr id="25" name="直線矢印コネクタ 34"/>
        <xdr:cNvSpPr>
          <a:spLocks/>
        </xdr:cNvSpPr>
      </xdr:nvSpPr>
      <xdr:spPr>
        <a:xfrm flipH="1" flipV="1">
          <a:off x="7277100" y="7362825"/>
          <a:ext cx="800100" cy="285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45</xdr:row>
      <xdr:rowOff>9525</xdr:rowOff>
    </xdr:from>
    <xdr:to>
      <xdr:col>54</xdr:col>
      <xdr:colOff>0</xdr:colOff>
      <xdr:row>46</xdr:row>
      <xdr:rowOff>142875</xdr:rowOff>
    </xdr:to>
    <xdr:sp>
      <xdr:nvSpPr>
        <xdr:cNvPr id="26" name="正方形/長方形 35"/>
        <xdr:cNvSpPr>
          <a:spLocks/>
        </xdr:cNvSpPr>
      </xdr:nvSpPr>
      <xdr:spPr>
        <a:xfrm>
          <a:off x="695325" y="7572375"/>
          <a:ext cx="6591300" cy="30480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45</xdr:row>
      <xdr:rowOff>142875</xdr:rowOff>
    </xdr:from>
    <xdr:to>
      <xdr:col>114</xdr:col>
      <xdr:colOff>76200</xdr:colOff>
      <xdr:row>48</xdr:row>
      <xdr:rowOff>104775</xdr:rowOff>
    </xdr:to>
    <xdr:sp>
      <xdr:nvSpPr>
        <xdr:cNvPr id="27" name="正方形/長方形 36"/>
        <xdr:cNvSpPr>
          <a:spLocks/>
        </xdr:cNvSpPr>
      </xdr:nvSpPr>
      <xdr:spPr>
        <a:xfrm>
          <a:off x="8067675" y="7705725"/>
          <a:ext cx="6724650" cy="476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年金たる補償以外の補償を請求する場合に、平均給与額の最低保障額を記載します。</a:t>
          </a:r>
        </a:p>
      </xdr:txBody>
    </xdr:sp>
    <xdr:clientData/>
  </xdr:twoCellAnchor>
  <xdr:twoCellAnchor>
    <xdr:from>
      <xdr:col>53</xdr:col>
      <xdr:colOff>104775</xdr:colOff>
      <xdr:row>46</xdr:row>
      <xdr:rowOff>28575</xdr:rowOff>
    </xdr:from>
    <xdr:to>
      <xdr:col>60</xdr:col>
      <xdr:colOff>38100</xdr:colOff>
      <xdr:row>47</xdr:row>
      <xdr:rowOff>38100</xdr:rowOff>
    </xdr:to>
    <xdr:sp>
      <xdr:nvSpPr>
        <xdr:cNvPr id="28" name="直線矢印コネクタ 37"/>
        <xdr:cNvSpPr>
          <a:spLocks/>
        </xdr:cNvSpPr>
      </xdr:nvSpPr>
      <xdr:spPr>
        <a:xfrm flipH="1" flipV="1">
          <a:off x="7267575" y="7762875"/>
          <a:ext cx="800100" cy="1809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50</xdr:row>
      <xdr:rowOff>114300</xdr:rowOff>
    </xdr:from>
    <xdr:to>
      <xdr:col>46</xdr:col>
      <xdr:colOff>66675</xdr:colOff>
      <xdr:row>51</xdr:row>
      <xdr:rowOff>133350</xdr:rowOff>
    </xdr:to>
    <xdr:sp>
      <xdr:nvSpPr>
        <xdr:cNvPr id="29" name="正方形/長方形 38"/>
        <xdr:cNvSpPr>
          <a:spLocks/>
        </xdr:cNvSpPr>
      </xdr:nvSpPr>
      <xdr:spPr>
        <a:xfrm>
          <a:off x="6134100" y="8534400"/>
          <a:ext cx="228600" cy="190500"/>
        </a:xfrm>
        <a:prstGeom prst="rect">
          <a:avLst/>
        </a:prstGeom>
        <a:noFill/>
        <a:ln w="25400" cmpd="sng">
          <a:noFill/>
        </a:ln>
      </xdr:spPr>
      <xdr:txBody>
        <a:bodyPr vertOverflow="clip" wrap="square" anchor="ctr"/>
        <a:p>
          <a:pPr algn="ctr">
            <a:defRPr/>
          </a:pPr>
          <a:r>
            <a:rPr lang="en-US" cap="none" sz="1000" b="0" i="0" u="none" baseline="0">
              <a:solidFill>
                <a:srgbClr val="FF0000"/>
              </a:solidFill>
            </a:rPr>
            <a:t>レ</a:t>
          </a:r>
        </a:p>
      </xdr:txBody>
    </xdr:sp>
    <xdr:clientData/>
  </xdr:twoCellAnchor>
  <xdr:twoCellAnchor>
    <xdr:from>
      <xdr:col>60</xdr:col>
      <xdr:colOff>47625</xdr:colOff>
      <xdr:row>49</xdr:row>
      <xdr:rowOff>28575</xdr:rowOff>
    </xdr:from>
    <xdr:to>
      <xdr:col>114</xdr:col>
      <xdr:colOff>95250</xdr:colOff>
      <xdr:row>54</xdr:row>
      <xdr:rowOff>0</xdr:rowOff>
    </xdr:to>
    <xdr:sp>
      <xdr:nvSpPr>
        <xdr:cNvPr id="30" name="正方形/長方形 39"/>
        <xdr:cNvSpPr>
          <a:spLocks/>
        </xdr:cNvSpPr>
      </xdr:nvSpPr>
      <xdr:spPr>
        <a:xfrm>
          <a:off x="8077200" y="8277225"/>
          <a:ext cx="6734175" cy="82867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年金たる補償、休業補償（療養の開始後１年６か月を経過した後に補償を行うべき事由が生じ</a:t>
          </a:r>
          <a:r>
            <a:rPr lang="en-US" cap="none" sz="1100" b="0" i="0" u="none" baseline="0">
              <a:solidFill>
                <a:srgbClr val="FF0000"/>
              </a:solidFill>
            </a:rPr>
            <a:t>
</a:t>
          </a:r>
          <a:r>
            <a:rPr lang="en-US" cap="none" sz="1100" b="0" i="0" u="none" baseline="0">
              <a:solidFill>
                <a:srgbClr val="FF0000"/>
              </a:solidFill>
            </a:rPr>
            <a:t>　たものに限る。）を請求する場合に、法第２条第</a:t>
          </a:r>
          <a:r>
            <a:rPr lang="en-US" cap="none" sz="1100" b="0" i="0" u="none" baseline="0">
              <a:solidFill>
                <a:srgbClr val="FF0000"/>
              </a:solidFill>
            </a:rPr>
            <a:t>11</a:t>
          </a:r>
          <a:r>
            <a:rPr lang="en-US" cap="none" sz="1100" b="0" i="0" u="none" baseline="0">
              <a:solidFill>
                <a:srgbClr val="FF0000"/>
              </a:solidFill>
            </a:rPr>
            <a:t>項又は第</a:t>
          </a:r>
          <a:r>
            <a:rPr lang="en-US" cap="none" sz="1100" b="0" i="0" u="none" baseline="0">
              <a:solidFill>
                <a:srgbClr val="FF0000"/>
              </a:solidFill>
            </a:rPr>
            <a:t>13</a:t>
          </a:r>
          <a:r>
            <a:rPr lang="en-US" cap="none" sz="1100" b="0" i="0" u="none" baseline="0">
              <a:solidFill>
                <a:srgbClr val="FF0000"/>
              </a:solidFill>
            </a:rPr>
            <a:t>項に規定する基準日における年齢、</a:t>
          </a:r>
          <a:r>
            <a:rPr lang="en-US" cap="none" sz="1100" b="0" i="0" u="none" baseline="0">
              <a:solidFill>
                <a:srgbClr val="FF0000"/>
              </a:solidFill>
            </a:rPr>
            <a:t>
</a:t>
          </a:r>
          <a:r>
            <a:rPr lang="en-US" cap="none" sz="1100" b="0" i="0" u="none" baseline="0">
              <a:solidFill>
                <a:srgbClr val="FF0000"/>
              </a:solidFill>
            </a:rPr>
            <a:t>　総務大臣が定める最高限度額・最低限度額等を記載します。</a:t>
          </a:r>
        </a:p>
      </xdr:txBody>
    </xdr:sp>
    <xdr:clientData/>
  </xdr:twoCellAnchor>
  <xdr:twoCellAnchor>
    <xdr:from>
      <xdr:col>1</xdr:col>
      <xdr:colOff>28575</xdr:colOff>
      <xdr:row>47</xdr:row>
      <xdr:rowOff>28575</xdr:rowOff>
    </xdr:from>
    <xdr:to>
      <xdr:col>54</xdr:col>
      <xdr:colOff>9525</xdr:colOff>
      <xdr:row>51</xdr:row>
      <xdr:rowOff>142875</xdr:rowOff>
    </xdr:to>
    <xdr:sp>
      <xdr:nvSpPr>
        <xdr:cNvPr id="31" name="正方形/長方形 40"/>
        <xdr:cNvSpPr>
          <a:spLocks/>
        </xdr:cNvSpPr>
      </xdr:nvSpPr>
      <xdr:spPr>
        <a:xfrm>
          <a:off x="714375" y="7934325"/>
          <a:ext cx="6581775" cy="80010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48</xdr:row>
      <xdr:rowOff>114300</xdr:rowOff>
    </xdr:from>
    <xdr:to>
      <xdr:col>60</xdr:col>
      <xdr:colOff>38100</xdr:colOff>
      <xdr:row>50</xdr:row>
      <xdr:rowOff>57150</xdr:rowOff>
    </xdr:to>
    <xdr:sp>
      <xdr:nvSpPr>
        <xdr:cNvPr id="32" name="直線矢印コネクタ 41"/>
        <xdr:cNvSpPr>
          <a:spLocks/>
        </xdr:cNvSpPr>
      </xdr:nvSpPr>
      <xdr:spPr>
        <a:xfrm flipH="1" flipV="1">
          <a:off x="7296150" y="8191500"/>
          <a:ext cx="771525" cy="28575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52</xdr:row>
      <xdr:rowOff>0</xdr:rowOff>
    </xdr:from>
    <xdr:to>
      <xdr:col>54</xdr:col>
      <xdr:colOff>0</xdr:colOff>
      <xdr:row>54</xdr:row>
      <xdr:rowOff>19050</xdr:rowOff>
    </xdr:to>
    <xdr:sp>
      <xdr:nvSpPr>
        <xdr:cNvPr id="33" name="正方形/長方形 42"/>
        <xdr:cNvSpPr>
          <a:spLocks/>
        </xdr:cNvSpPr>
      </xdr:nvSpPr>
      <xdr:spPr>
        <a:xfrm>
          <a:off x="704850" y="8763000"/>
          <a:ext cx="6581775" cy="361950"/>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19050</xdr:colOff>
      <xdr:row>54</xdr:row>
      <xdr:rowOff>76200</xdr:rowOff>
    </xdr:from>
    <xdr:to>
      <xdr:col>114</xdr:col>
      <xdr:colOff>76200</xdr:colOff>
      <xdr:row>60</xdr:row>
      <xdr:rowOff>152400</xdr:rowOff>
    </xdr:to>
    <xdr:sp>
      <xdr:nvSpPr>
        <xdr:cNvPr id="34" name="正方形/長方形 43"/>
        <xdr:cNvSpPr>
          <a:spLocks/>
        </xdr:cNvSpPr>
      </xdr:nvSpPr>
      <xdr:spPr>
        <a:xfrm>
          <a:off x="8048625" y="9182100"/>
          <a:ext cx="6743700" cy="1190625"/>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100" b="0" i="0" u="none" baseline="0">
              <a:solidFill>
                <a:srgbClr val="FF0000"/>
              </a:solidFill>
            </a:rPr>
            <a:t>◆　Ａ～Ｋのうち最も高い額（１円未満の端数は切り上げ）を記載します。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年金たる補償、休業補償（療養開始後１年６か月を経過した後に補償を行うべき事由が生じた</a:t>
          </a:r>
          <a:r>
            <a:rPr lang="en-US" cap="none" sz="1100" b="0" i="0" u="none" baseline="0">
              <a:solidFill>
                <a:srgbClr val="FF0000"/>
              </a:solidFill>
            </a:rPr>
            <a:t>
</a:t>
          </a:r>
          <a:r>
            <a:rPr lang="en-US" cap="none" sz="1100" b="0" i="0" u="none" baseline="0">
              <a:solidFill>
                <a:srgbClr val="FF0000"/>
              </a:solidFill>
            </a:rPr>
            <a:t>　ものに限る。）を請求する場合は、最高限度額（上限）、最低限度額（下限）の範囲内の額を記載し</a:t>
          </a:r>
          <a:r>
            <a:rPr lang="en-US" cap="none" sz="1100" b="0" i="0" u="none" baseline="0">
              <a:solidFill>
                <a:srgbClr val="FF0000"/>
              </a:solidFill>
            </a:rPr>
            <a:t>
</a:t>
          </a:r>
          <a:r>
            <a:rPr lang="en-US" cap="none" sz="1100" b="0" i="0" u="none" baseline="0">
              <a:solidFill>
                <a:srgbClr val="FF0000"/>
              </a:solidFill>
            </a:rPr>
            <a:t>　ます。</a:t>
          </a:r>
        </a:p>
      </xdr:txBody>
    </xdr:sp>
    <xdr:clientData/>
  </xdr:twoCellAnchor>
  <xdr:twoCellAnchor>
    <xdr:from>
      <xdr:col>54</xdr:col>
      <xdr:colOff>0</xdr:colOff>
      <xdr:row>53</xdr:row>
      <xdr:rowOff>9525</xdr:rowOff>
    </xdr:from>
    <xdr:to>
      <xdr:col>60</xdr:col>
      <xdr:colOff>9525</xdr:colOff>
      <xdr:row>55</xdr:row>
      <xdr:rowOff>133350</xdr:rowOff>
    </xdr:to>
    <xdr:sp>
      <xdr:nvSpPr>
        <xdr:cNvPr id="35" name="直線矢印コネクタ 45"/>
        <xdr:cNvSpPr>
          <a:spLocks/>
        </xdr:cNvSpPr>
      </xdr:nvSpPr>
      <xdr:spPr>
        <a:xfrm flipH="1" flipV="1">
          <a:off x="7286625" y="8943975"/>
          <a:ext cx="752475" cy="46672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54</xdr:row>
      <xdr:rowOff>76200</xdr:rowOff>
    </xdr:from>
    <xdr:to>
      <xdr:col>17</xdr:col>
      <xdr:colOff>104775</xdr:colOff>
      <xdr:row>56</xdr:row>
      <xdr:rowOff>142875</xdr:rowOff>
    </xdr:to>
    <xdr:sp>
      <xdr:nvSpPr>
        <xdr:cNvPr id="1" name="AutoShape 1"/>
        <xdr:cNvSpPr>
          <a:spLocks/>
        </xdr:cNvSpPr>
      </xdr:nvSpPr>
      <xdr:spPr>
        <a:xfrm>
          <a:off x="2171700" y="9201150"/>
          <a:ext cx="85725" cy="4667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56</xdr:row>
      <xdr:rowOff>9525</xdr:rowOff>
    </xdr:from>
    <xdr:to>
      <xdr:col>49</xdr:col>
      <xdr:colOff>47625</xdr:colOff>
      <xdr:row>56</xdr:row>
      <xdr:rowOff>180975</xdr:rowOff>
    </xdr:to>
    <xdr:sp>
      <xdr:nvSpPr>
        <xdr:cNvPr id="2" name="Rectangle 3"/>
        <xdr:cNvSpPr>
          <a:spLocks/>
        </xdr:cNvSpPr>
      </xdr:nvSpPr>
      <xdr:spPr>
        <a:xfrm>
          <a:off x="5991225" y="9534525"/>
          <a:ext cx="16192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19050</xdr:rowOff>
    </xdr:from>
    <xdr:to>
      <xdr:col>53</xdr:col>
      <xdr:colOff>0</xdr:colOff>
      <xdr:row>3</xdr:row>
      <xdr:rowOff>47625</xdr:rowOff>
    </xdr:to>
    <xdr:sp>
      <xdr:nvSpPr>
        <xdr:cNvPr id="3" name="Line 4"/>
        <xdr:cNvSpPr>
          <a:spLocks/>
        </xdr:cNvSpPr>
      </xdr:nvSpPr>
      <xdr:spPr>
        <a:xfrm>
          <a:off x="28575" y="19050"/>
          <a:ext cx="657225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xdr:row>
      <xdr:rowOff>28575</xdr:rowOff>
    </xdr:from>
    <xdr:to>
      <xdr:col>53</xdr:col>
      <xdr:colOff>0</xdr:colOff>
      <xdr:row>16</xdr:row>
      <xdr:rowOff>0</xdr:rowOff>
    </xdr:to>
    <xdr:sp>
      <xdr:nvSpPr>
        <xdr:cNvPr id="4" name="Line 5"/>
        <xdr:cNvSpPr>
          <a:spLocks/>
        </xdr:cNvSpPr>
      </xdr:nvSpPr>
      <xdr:spPr>
        <a:xfrm>
          <a:off x="9525" y="2124075"/>
          <a:ext cx="65913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9525</xdr:rowOff>
    </xdr:from>
    <xdr:to>
      <xdr:col>53</xdr:col>
      <xdr:colOff>0</xdr:colOff>
      <xdr:row>26</xdr:row>
      <xdr:rowOff>152400</xdr:rowOff>
    </xdr:to>
    <xdr:sp>
      <xdr:nvSpPr>
        <xdr:cNvPr id="5" name="Line 6"/>
        <xdr:cNvSpPr>
          <a:spLocks/>
        </xdr:cNvSpPr>
      </xdr:nvSpPr>
      <xdr:spPr>
        <a:xfrm>
          <a:off x="9525" y="3133725"/>
          <a:ext cx="659130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27</xdr:row>
      <xdr:rowOff>19050</xdr:rowOff>
    </xdr:from>
    <xdr:to>
      <xdr:col>52</xdr:col>
      <xdr:colOff>114300</xdr:colOff>
      <xdr:row>41</xdr:row>
      <xdr:rowOff>152400</xdr:rowOff>
    </xdr:to>
    <xdr:sp>
      <xdr:nvSpPr>
        <xdr:cNvPr id="6" name="Line 7"/>
        <xdr:cNvSpPr>
          <a:spLocks/>
        </xdr:cNvSpPr>
      </xdr:nvSpPr>
      <xdr:spPr>
        <a:xfrm>
          <a:off x="19050" y="4514850"/>
          <a:ext cx="6572250" cy="2533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5:BM68"/>
  <sheetViews>
    <sheetView tabSelected="1" zoomScalePageLayoutView="0" workbookViewId="0" topLeftCell="A1">
      <selection activeCell="C51" sqref="C51:G51"/>
    </sheetView>
  </sheetViews>
  <sheetFormatPr defaultColWidth="9.00390625" defaultRowHeight="13.5"/>
  <cols>
    <col min="1" max="1" width="9.00390625" style="7" customWidth="1"/>
    <col min="2" max="3" width="1.625" style="7" customWidth="1"/>
    <col min="4" max="4" width="0.5" style="7" customWidth="1"/>
    <col min="5" max="11" width="1.625" style="7" customWidth="1"/>
    <col min="12" max="12" width="0.5" style="7" customWidth="1"/>
    <col min="13" max="218" width="1.625" style="7" customWidth="1"/>
    <col min="219" max="16384" width="9.00390625" style="7" customWidth="1"/>
  </cols>
  <sheetData>
    <row r="5" spans="2:56" ht="14.25">
      <c r="B5" s="5" t="s">
        <v>65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ht="12">
      <c r="BA6" s="7" t="s">
        <v>31</v>
      </c>
    </row>
    <row r="7" spans="2:56" ht="15" customHeight="1">
      <c r="B7" s="67" t="s">
        <v>0</v>
      </c>
      <c r="C7" s="68"/>
      <c r="D7" s="68"/>
      <c r="E7" s="68"/>
      <c r="F7" s="68"/>
      <c r="G7" s="68"/>
      <c r="H7" s="68"/>
      <c r="I7" s="68"/>
      <c r="J7" s="68"/>
      <c r="K7" s="69"/>
      <c r="L7" s="8"/>
      <c r="M7" s="117" t="s">
        <v>150</v>
      </c>
      <c r="N7" s="117"/>
      <c r="O7" s="117"/>
      <c r="P7" s="117"/>
      <c r="Q7" s="117"/>
      <c r="R7" s="117"/>
      <c r="S7" s="117"/>
      <c r="T7" s="117"/>
      <c r="U7" s="117"/>
      <c r="V7" s="117"/>
      <c r="W7" s="117"/>
      <c r="X7" s="9"/>
      <c r="Y7" s="9"/>
      <c r="Z7" s="9"/>
      <c r="AA7" s="9"/>
      <c r="AB7" s="9"/>
      <c r="AC7" s="9"/>
      <c r="AD7" s="9" t="s">
        <v>67</v>
      </c>
      <c r="AE7" s="123" t="s">
        <v>35</v>
      </c>
      <c r="AF7" s="124"/>
      <c r="AG7" s="124"/>
      <c r="AH7" s="124"/>
      <c r="AI7" s="124"/>
      <c r="AJ7" s="125"/>
      <c r="AK7" s="129" t="s">
        <v>158</v>
      </c>
      <c r="AL7" s="130"/>
      <c r="AM7" s="130"/>
      <c r="AN7" s="130"/>
      <c r="AO7" s="130"/>
      <c r="AP7" s="130"/>
      <c r="AQ7" s="130"/>
      <c r="AR7" s="130"/>
      <c r="AS7" s="130"/>
      <c r="AT7" s="130"/>
      <c r="AU7" s="130"/>
      <c r="AV7" s="130"/>
      <c r="AW7" s="130"/>
      <c r="AX7" s="130"/>
      <c r="AY7" s="130"/>
      <c r="AZ7" s="130"/>
      <c r="BA7" s="130"/>
      <c r="BB7" s="130"/>
      <c r="BC7" s="130"/>
      <c r="BD7" s="131"/>
    </row>
    <row r="8" spans="2:56" ht="15" customHeight="1">
      <c r="B8" s="70" t="s">
        <v>1</v>
      </c>
      <c r="C8" s="71"/>
      <c r="D8" s="71"/>
      <c r="E8" s="71"/>
      <c r="F8" s="71"/>
      <c r="G8" s="71"/>
      <c r="H8" s="71"/>
      <c r="I8" s="71"/>
      <c r="J8" s="71"/>
      <c r="K8" s="72"/>
      <c r="L8" s="10"/>
      <c r="M8" s="11" t="s">
        <v>68</v>
      </c>
      <c r="N8" s="11"/>
      <c r="O8" s="127" t="s">
        <v>146</v>
      </c>
      <c r="P8" s="127"/>
      <c r="Q8" s="127"/>
      <c r="R8" s="151">
        <v>54</v>
      </c>
      <c r="S8" s="151"/>
      <c r="T8" s="127" t="s">
        <v>34</v>
      </c>
      <c r="U8" s="127"/>
      <c r="V8" s="151">
        <v>3</v>
      </c>
      <c r="W8" s="152"/>
      <c r="X8" s="127" t="s">
        <v>145</v>
      </c>
      <c r="Y8" s="149"/>
      <c r="Z8" s="153">
        <v>1</v>
      </c>
      <c r="AA8" s="153"/>
      <c r="AB8" s="127" t="s">
        <v>32</v>
      </c>
      <c r="AC8" s="127"/>
      <c r="AD8" s="128"/>
      <c r="AE8" s="126"/>
      <c r="AF8" s="127"/>
      <c r="AG8" s="127"/>
      <c r="AH8" s="127"/>
      <c r="AI8" s="127"/>
      <c r="AJ8" s="128"/>
      <c r="AK8" s="132"/>
      <c r="AL8" s="133"/>
      <c r="AM8" s="133"/>
      <c r="AN8" s="133"/>
      <c r="AO8" s="133"/>
      <c r="AP8" s="133"/>
      <c r="AQ8" s="133"/>
      <c r="AR8" s="133"/>
      <c r="AS8" s="133"/>
      <c r="AT8" s="133"/>
      <c r="AU8" s="133"/>
      <c r="AV8" s="133"/>
      <c r="AW8" s="133"/>
      <c r="AX8" s="133"/>
      <c r="AY8" s="133"/>
      <c r="AZ8" s="133"/>
      <c r="BA8" s="133"/>
      <c r="BB8" s="133"/>
      <c r="BC8" s="133"/>
      <c r="BD8" s="134"/>
    </row>
    <row r="9" ht="4.5" customHeight="1">
      <c r="BM9" s="12"/>
    </row>
    <row r="10" spans="2:56" ht="12">
      <c r="B10" s="13" t="s">
        <v>2</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5"/>
    </row>
    <row r="11" spans="2:56" ht="12">
      <c r="B11" s="16"/>
      <c r="C11" s="12" t="s">
        <v>3</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7"/>
    </row>
    <row r="12" spans="2:56" ht="12">
      <c r="B12" s="16"/>
      <c r="C12" s="12" t="s">
        <v>4</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7"/>
    </row>
    <row r="13" spans="2:56" ht="13.5" customHeight="1">
      <c r="B13" s="102" t="s">
        <v>5</v>
      </c>
      <c r="C13" s="103"/>
      <c r="D13" s="103"/>
      <c r="E13" s="103"/>
      <c r="F13" s="103"/>
      <c r="G13" s="103"/>
      <c r="H13" s="103"/>
      <c r="I13" s="103"/>
      <c r="J13" s="103"/>
      <c r="K13" s="103"/>
      <c r="L13" s="18"/>
      <c r="M13" s="74" t="s">
        <v>160</v>
      </c>
      <c r="N13" s="75"/>
      <c r="O13" s="75"/>
      <c r="P13" s="75"/>
      <c r="Q13" s="75"/>
      <c r="R13" s="75"/>
      <c r="S13" s="75"/>
      <c r="T13" s="75"/>
      <c r="U13" s="76"/>
      <c r="V13" s="74" t="s">
        <v>162</v>
      </c>
      <c r="W13" s="75"/>
      <c r="X13" s="75"/>
      <c r="Y13" s="75"/>
      <c r="Z13" s="75"/>
      <c r="AA13" s="75"/>
      <c r="AB13" s="75"/>
      <c r="AC13" s="75"/>
      <c r="AD13" s="76"/>
      <c r="AE13" s="74" t="s">
        <v>164</v>
      </c>
      <c r="AF13" s="75"/>
      <c r="AG13" s="75"/>
      <c r="AH13" s="75"/>
      <c r="AI13" s="75"/>
      <c r="AJ13" s="75"/>
      <c r="AK13" s="75"/>
      <c r="AL13" s="75"/>
      <c r="AM13" s="76"/>
      <c r="AN13" s="74" t="s">
        <v>14</v>
      </c>
      <c r="AO13" s="75"/>
      <c r="AP13" s="75"/>
      <c r="AQ13" s="75"/>
      <c r="AR13" s="75"/>
      <c r="AS13" s="75"/>
      <c r="AT13" s="75"/>
      <c r="AU13" s="75"/>
      <c r="AV13" s="76"/>
      <c r="AW13" s="74" t="s">
        <v>15</v>
      </c>
      <c r="AX13" s="75"/>
      <c r="AY13" s="75"/>
      <c r="AZ13" s="75"/>
      <c r="BA13" s="75"/>
      <c r="BB13" s="75"/>
      <c r="BC13" s="75"/>
      <c r="BD13" s="100"/>
    </row>
    <row r="14" spans="2:56" ht="13.5" customHeight="1">
      <c r="B14" s="104"/>
      <c r="C14" s="105"/>
      <c r="D14" s="105"/>
      <c r="E14" s="105"/>
      <c r="F14" s="105"/>
      <c r="G14" s="105"/>
      <c r="H14" s="105"/>
      <c r="I14" s="105"/>
      <c r="J14" s="105"/>
      <c r="K14" s="105"/>
      <c r="L14" s="2"/>
      <c r="M14" s="77" t="s">
        <v>161</v>
      </c>
      <c r="N14" s="78"/>
      <c r="O14" s="78"/>
      <c r="P14" s="78"/>
      <c r="Q14" s="78"/>
      <c r="R14" s="78"/>
      <c r="S14" s="78"/>
      <c r="T14" s="78"/>
      <c r="U14" s="79"/>
      <c r="V14" s="77" t="s">
        <v>163</v>
      </c>
      <c r="W14" s="78"/>
      <c r="X14" s="78"/>
      <c r="Y14" s="78"/>
      <c r="Z14" s="78"/>
      <c r="AA14" s="78"/>
      <c r="AB14" s="78"/>
      <c r="AC14" s="78"/>
      <c r="AD14" s="79"/>
      <c r="AE14" s="77" t="s">
        <v>165</v>
      </c>
      <c r="AF14" s="78"/>
      <c r="AG14" s="78"/>
      <c r="AH14" s="78"/>
      <c r="AI14" s="78"/>
      <c r="AJ14" s="78"/>
      <c r="AK14" s="78"/>
      <c r="AL14" s="78"/>
      <c r="AM14" s="79"/>
      <c r="AN14" s="77"/>
      <c r="AO14" s="78"/>
      <c r="AP14" s="78"/>
      <c r="AQ14" s="78"/>
      <c r="AR14" s="78"/>
      <c r="AS14" s="78"/>
      <c r="AT14" s="78"/>
      <c r="AU14" s="78"/>
      <c r="AV14" s="79"/>
      <c r="AW14" s="77"/>
      <c r="AX14" s="78"/>
      <c r="AY14" s="78"/>
      <c r="AZ14" s="78"/>
      <c r="BA14" s="78"/>
      <c r="BB14" s="78"/>
      <c r="BC14" s="78"/>
      <c r="BD14" s="101"/>
    </row>
    <row r="15" spans="2:56" ht="13.5" customHeight="1">
      <c r="B15" s="19"/>
      <c r="C15" s="82" t="s">
        <v>6</v>
      </c>
      <c r="D15" s="82"/>
      <c r="E15" s="82"/>
      <c r="F15" s="82"/>
      <c r="G15" s="82"/>
      <c r="H15" s="82"/>
      <c r="I15" s="82"/>
      <c r="J15" s="82"/>
      <c r="K15" s="21"/>
      <c r="L15" s="22"/>
      <c r="M15" s="81">
        <v>30</v>
      </c>
      <c r="N15" s="81"/>
      <c r="O15" s="81"/>
      <c r="P15" s="81"/>
      <c r="Q15" s="81"/>
      <c r="R15" s="81"/>
      <c r="S15" s="81"/>
      <c r="T15" s="106" t="s">
        <v>16</v>
      </c>
      <c r="U15" s="107"/>
      <c r="V15" s="80">
        <v>31</v>
      </c>
      <c r="W15" s="81"/>
      <c r="X15" s="81"/>
      <c r="Y15" s="81"/>
      <c r="Z15" s="81"/>
      <c r="AA15" s="81"/>
      <c r="AB15" s="81"/>
      <c r="AC15" s="106" t="s">
        <v>16</v>
      </c>
      <c r="AD15" s="107"/>
      <c r="AE15" s="80">
        <v>30</v>
      </c>
      <c r="AF15" s="81"/>
      <c r="AG15" s="81"/>
      <c r="AH15" s="81"/>
      <c r="AI15" s="81"/>
      <c r="AJ15" s="81"/>
      <c r="AK15" s="81"/>
      <c r="AL15" s="106" t="s">
        <v>16</v>
      </c>
      <c r="AM15" s="107"/>
      <c r="AN15" s="80">
        <f>M15+V15+AE15</f>
        <v>91</v>
      </c>
      <c r="AO15" s="81"/>
      <c r="AP15" s="81"/>
      <c r="AQ15" s="81"/>
      <c r="AR15" s="81"/>
      <c r="AS15" s="81"/>
      <c r="AT15" s="81"/>
      <c r="AU15" s="106" t="s">
        <v>16</v>
      </c>
      <c r="AV15" s="107"/>
      <c r="AW15" s="108" t="s">
        <v>159</v>
      </c>
      <c r="AX15" s="109"/>
      <c r="AY15" s="109"/>
      <c r="AZ15" s="109"/>
      <c r="BA15" s="109"/>
      <c r="BB15" s="109"/>
      <c r="BC15" s="109"/>
      <c r="BD15" s="110"/>
    </row>
    <row r="16" spans="2:56" ht="13.5" customHeight="1">
      <c r="B16" s="19" t="s">
        <v>29</v>
      </c>
      <c r="C16" s="82" t="s">
        <v>7</v>
      </c>
      <c r="D16" s="82"/>
      <c r="E16" s="82"/>
      <c r="F16" s="82"/>
      <c r="G16" s="82"/>
      <c r="H16" s="82"/>
      <c r="I16" s="82"/>
      <c r="J16" s="82"/>
      <c r="K16" s="21"/>
      <c r="L16" s="22"/>
      <c r="M16" s="81">
        <v>22</v>
      </c>
      <c r="N16" s="81"/>
      <c r="O16" s="81"/>
      <c r="P16" s="81"/>
      <c r="Q16" s="81"/>
      <c r="R16" s="81"/>
      <c r="S16" s="81"/>
      <c r="T16" s="106" t="s">
        <v>16</v>
      </c>
      <c r="U16" s="107"/>
      <c r="V16" s="80">
        <v>21</v>
      </c>
      <c r="W16" s="81"/>
      <c r="X16" s="81"/>
      <c r="Y16" s="81"/>
      <c r="Z16" s="81"/>
      <c r="AA16" s="81"/>
      <c r="AB16" s="81"/>
      <c r="AC16" s="106" t="s">
        <v>16</v>
      </c>
      <c r="AD16" s="107"/>
      <c r="AE16" s="80">
        <v>22</v>
      </c>
      <c r="AF16" s="81"/>
      <c r="AG16" s="81"/>
      <c r="AH16" s="81"/>
      <c r="AI16" s="81"/>
      <c r="AJ16" s="81"/>
      <c r="AK16" s="81"/>
      <c r="AL16" s="106" t="s">
        <v>16</v>
      </c>
      <c r="AM16" s="107"/>
      <c r="AN16" s="80">
        <f>M16+V16+AE16</f>
        <v>65</v>
      </c>
      <c r="AO16" s="81"/>
      <c r="AP16" s="81"/>
      <c r="AQ16" s="81"/>
      <c r="AR16" s="81"/>
      <c r="AS16" s="81"/>
      <c r="AT16" s="81"/>
      <c r="AU16" s="106" t="s">
        <v>16</v>
      </c>
      <c r="AV16" s="107"/>
      <c r="AW16" s="111"/>
      <c r="AX16" s="112"/>
      <c r="AY16" s="112"/>
      <c r="AZ16" s="112"/>
      <c r="BA16" s="112"/>
      <c r="BB16" s="112"/>
      <c r="BC16" s="112"/>
      <c r="BD16" s="113"/>
    </row>
    <row r="17" spans="2:56" ht="13.5" customHeight="1">
      <c r="B17" s="19" t="s">
        <v>29</v>
      </c>
      <c r="C17" s="82" t="s">
        <v>149</v>
      </c>
      <c r="D17" s="82"/>
      <c r="E17" s="82"/>
      <c r="F17" s="82"/>
      <c r="G17" s="82"/>
      <c r="H17" s="82"/>
      <c r="I17" s="82"/>
      <c r="J17" s="82"/>
      <c r="K17" s="21"/>
      <c r="L17" s="22"/>
      <c r="M17" s="81">
        <v>0</v>
      </c>
      <c r="N17" s="81"/>
      <c r="O17" s="81"/>
      <c r="P17" s="81"/>
      <c r="Q17" s="81"/>
      <c r="R17" s="81"/>
      <c r="S17" s="81"/>
      <c r="T17" s="106" t="s">
        <v>16</v>
      </c>
      <c r="U17" s="107"/>
      <c r="V17" s="80">
        <v>0</v>
      </c>
      <c r="W17" s="81"/>
      <c r="X17" s="81"/>
      <c r="Y17" s="81"/>
      <c r="Z17" s="81"/>
      <c r="AA17" s="81"/>
      <c r="AB17" s="81"/>
      <c r="AC17" s="106" t="s">
        <v>16</v>
      </c>
      <c r="AD17" s="107"/>
      <c r="AE17" s="80">
        <v>2</v>
      </c>
      <c r="AF17" s="81"/>
      <c r="AG17" s="81"/>
      <c r="AH17" s="81"/>
      <c r="AI17" s="81"/>
      <c r="AJ17" s="81"/>
      <c r="AK17" s="81"/>
      <c r="AL17" s="106" t="s">
        <v>16</v>
      </c>
      <c r="AM17" s="107"/>
      <c r="AN17" s="80">
        <f>M17+V17+AE17</f>
        <v>2</v>
      </c>
      <c r="AO17" s="81"/>
      <c r="AP17" s="81"/>
      <c r="AQ17" s="81"/>
      <c r="AR17" s="81"/>
      <c r="AS17" s="81"/>
      <c r="AT17" s="81"/>
      <c r="AU17" s="106" t="s">
        <v>16</v>
      </c>
      <c r="AV17" s="107"/>
      <c r="AW17" s="111"/>
      <c r="AX17" s="112"/>
      <c r="AY17" s="112"/>
      <c r="AZ17" s="112"/>
      <c r="BA17" s="112"/>
      <c r="BB17" s="112"/>
      <c r="BC17" s="112"/>
      <c r="BD17" s="113"/>
    </row>
    <row r="18" spans="2:56" ht="13.5" customHeight="1">
      <c r="B18" s="94" t="s">
        <v>18</v>
      </c>
      <c r="C18" s="95"/>
      <c r="D18" s="23"/>
      <c r="E18" s="82" t="s">
        <v>8</v>
      </c>
      <c r="F18" s="82"/>
      <c r="G18" s="82"/>
      <c r="H18" s="82"/>
      <c r="I18" s="82"/>
      <c r="J18" s="82"/>
      <c r="K18" s="82"/>
      <c r="L18" s="20"/>
      <c r="M18" s="80">
        <v>278100</v>
      </c>
      <c r="N18" s="81"/>
      <c r="O18" s="81"/>
      <c r="P18" s="81"/>
      <c r="Q18" s="81"/>
      <c r="R18" s="81"/>
      <c r="S18" s="81"/>
      <c r="T18" s="106" t="s">
        <v>19</v>
      </c>
      <c r="U18" s="107"/>
      <c r="V18" s="80">
        <v>278100</v>
      </c>
      <c r="W18" s="81"/>
      <c r="X18" s="81"/>
      <c r="Y18" s="81"/>
      <c r="Z18" s="81"/>
      <c r="AA18" s="81"/>
      <c r="AB18" s="81"/>
      <c r="AC18" s="106" t="s">
        <v>19</v>
      </c>
      <c r="AD18" s="107"/>
      <c r="AE18" s="80">
        <v>278100</v>
      </c>
      <c r="AF18" s="81"/>
      <c r="AG18" s="81"/>
      <c r="AH18" s="81"/>
      <c r="AI18" s="81"/>
      <c r="AJ18" s="81"/>
      <c r="AK18" s="81"/>
      <c r="AL18" s="106" t="s">
        <v>19</v>
      </c>
      <c r="AM18" s="107"/>
      <c r="AN18" s="80">
        <f aca="true" t="shared" si="0" ref="AN18:AN23">M18+V18+AE18</f>
        <v>834300</v>
      </c>
      <c r="AO18" s="81"/>
      <c r="AP18" s="81"/>
      <c r="AQ18" s="81"/>
      <c r="AR18" s="81"/>
      <c r="AS18" s="81"/>
      <c r="AT18" s="81"/>
      <c r="AU18" s="106" t="s">
        <v>19</v>
      </c>
      <c r="AV18" s="107"/>
      <c r="AW18" s="111"/>
      <c r="AX18" s="112"/>
      <c r="AY18" s="112"/>
      <c r="AZ18" s="112"/>
      <c r="BA18" s="112"/>
      <c r="BB18" s="112"/>
      <c r="BC18" s="112"/>
      <c r="BD18" s="113"/>
    </row>
    <row r="19" spans="2:56" ht="13.5" customHeight="1">
      <c r="B19" s="96"/>
      <c r="C19" s="97"/>
      <c r="D19" s="23"/>
      <c r="E19" s="82" t="s">
        <v>9</v>
      </c>
      <c r="F19" s="82"/>
      <c r="G19" s="82"/>
      <c r="H19" s="82"/>
      <c r="I19" s="82"/>
      <c r="J19" s="82"/>
      <c r="K19" s="82"/>
      <c r="L19" s="20"/>
      <c r="M19" s="80">
        <v>25500</v>
      </c>
      <c r="N19" s="81"/>
      <c r="O19" s="81"/>
      <c r="P19" s="81"/>
      <c r="Q19" s="81"/>
      <c r="R19" s="81"/>
      <c r="S19" s="81"/>
      <c r="T19" s="106" t="s">
        <v>19</v>
      </c>
      <c r="U19" s="107"/>
      <c r="V19" s="80">
        <v>25500</v>
      </c>
      <c r="W19" s="81"/>
      <c r="X19" s="81"/>
      <c r="Y19" s="81"/>
      <c r="Z19" s="81"/>
      <c r="AA19" s="81"/>
      <c r="AB19" s="81"/>
      <c r="AC19" s="106" t="s">
        <v>19</v>
      </c>
      <c r="AD19" s="107"/>
      <c r="AE19" s="80">
        <v>25500</v>
      </c>
      <c r="AF19" s="81"/>
      <c r="AG19" s="81"/>
      <c r="AH19" s="81"/>
      <c r="AI19" s="81"/>
      <c r="AJ19" s="81"/>
      <c r="AK19" s="81"/>
      <c r="AL19" s="106" t="s">
        <v>19</v>
      </c>
      <c r="AM19" s="107"/>
      <c r="AN19" s="80">
        <f t="shared" si="0"/>
        <v>76500</v>
      </c>
      <c r="AO19" s="81"/>
      <c r="AP19" s="81"/>
      <c r="AQ19" s="81"/>
      <c r="AR19" s="81"/>
      <c r="AS19" s="81"/>
      <c r="AT19" s="81"/>
      <c r="AU19" s="106" t="s">
        <v>19</v>
      </c>
      <c r="AV19" s="107"/>
      <c r="AW19" s="111"/>
      <c r="AX19" s="112"/>
      <c r="AY19" s="112"/>
      <c r="AZ19" s="112"/>
      <c r="BA19" s="112"/>
      <c r="BB19" s="112"/>
      <c r="BC19" s="112"/>
      <c r="BD19" s="113"/>
    </row>
    <row r="20" spans="2:56" ht="13.5" customHeight="1">
      <c r="B20" s="96"/>
      <c r="C20" s="97"/>
      <c r="D20" s="23"/>
      <c r="E20" s="82" t="s">
        <v>10</v>
      </c>
      <c r="F20" s="82"/>
      <c r="G20" s="82"/>
      <c r="H20" s="82"/>
      <c r="I20" s="82"/>
      <c r="J20" s="82"/>
      <c r="K20" s="82"/>
      <c r="L20" s="20"/>
      <c r="M20" s="80">
        <v>9108</v>
      </c>
      <c r="N20" s="81"/>
      <c r="O20" s="81"/>
      <c r="P20" s="81"/>
      <c r="Q20" s="81"/>
      <c r="R20" s="81"/>
      <c r="S20" s="81"/>
      <c r="T20" s="106" t="s">
        <v>19</v>
      </c>
      <c r="U20" s="107"/>
      <c r="V20" s="80">
        <v>9108</v>
      </c>
      <c r="W20" s="81"/>
      <c r="X20" s="81"/>
      <c r="Y20" s="81"/>
      <c r="Z20" s="81"/>
      <c r="AA20" s="81"/>
      <c r="AB20" s="81"/>
      <c r="AC20" s="106" t="s">
        <v>19</v>
      </c>
      <c r="AD20" s="107"/>
      <c r="AE20" s="80">
        <v>9108</v>
      </c>
      <c r="AF20" s="81"/>
      <c r="AG20" s="81"/>
      <c r="AH20" s="81"/>
      <c r="AI20" s="81"/>
      <c r="AJ20" s="81"/>
      <c r="AK20" s="81"/>
      <c r="AL20" s="106" t="s">
        <v>19</v>
      </c>
      <c r="AM20" s="107"/>
      <c r="AN20" s="80">
        <f t="shared" si="0"/>
        <v>27324</v>
      </c>
      <c r="AO20" s="81"/>
      <c r="AP20" s="81"/>
      <c r="AQ20" s="81"/>
      <c r="AR20" s="81"/>
      <c r="AS20" s="81"/>
      <c r="AT20" s="81"/>
      <c r="AU20" s="106" t="s">
        <v>19</v>
      </c>
      <c r="AV20" s="107"/>
      <c r="AW20" s="111"/>
      <c r="AX20" s="112"/>
      <c r="AY20" s="112"/>
      <c r="AZ20" s="112"/>
      <c r="BA20" s="112"/>
      <c r="BB20" s="112"/>
      <c r="BC20" s="112"/>
      <c r="BD20" s="113"/>
    </row>
    <row r="21" spans="2:56" ht="13.5" customHeight="1">
      <c r="B21" s="96"/>
      <c r="C21" s="97"/>
      <c r="D21" s="23"/>
      <c r="E21" s="82" t="s">
        <v>11</v>
      </c>
      <c r="F21" s="82"/>
      <c r="G21" s="82"/>
      <c r="H21" s="82"/>
      <c r="I21" s="82"/>
      <c r="J21" s="82"/>
      <c r="K21" s="82"/>
      <c r="L21" s="20"/>
      <c r="M21" s="80">
        <v>25500</v>
      </c>
      <c r="N21" s="81"/>
      <c r="O21" s="81"/>
      <c r="P21" s="81"/>
      <c r="Q21" s="81"/>
      <c r="R21" s="81"/>
      <c r="S21" s="81"/>
      <c r="T21" s="106" t="s">
        <v>19</v>
      </c>
      <c r="U21" s="107"/>
      <c r="V21" s="80">
        <v>25500</v>
      </c>
      <c r="W21" s="81"/>
      <c r="X21" s="81"/>
      <c r="Y21" s="81"/>
      <c r="Z21" s="81"/>
      <c r="AA21" s="81"/>
      <c r="AB21" s="81"/>
      <c r="AC21" s="106" t="s">
        <v>19</v>
      </c>
      <c r="AD21" s="107"/>
      <c r="AE21" s="80">
        <v>25500</v>
      </c>
      <c r="AF21" s="81"/>
      <c r="AG21" s="81"/>
      <c r="AH21" s="81"/>
      <c r="AI21" s="81"/>
      <c r="AJ21" s="81"/>
      <c r="AK21" s="81"/>
      <c r="AL21" s="106" t="s">
        <v>19</v>
      </c>
      <c r="AM21" s="107"/>
      <c r="AN21" s="80">
        <f t="shared" si="0"/>
        <v>76500</v>
      </c>
      <c r="AO21" s="81"/>
      <c r="AP21" s="81"/>
      <c r="AQ21" s="81"/>
      <c r="AR21" s="81"/>
      <c r="AS21" s="81"/>
      <c r="AT21" s="81"/>
      <c r="AU21" s="106" t="s">
        <v>19</v>
      </c>
      <c r="AV21" s="107"/>
      <c r="AW21" s="111"/>
      <c r="AX21" s="112"/>
      <c r="AY21" s="112"/>
      <c r="AZ21" s="112"/>
      <c r="BA21" s="112"/>
      <c r="BB21" s="112"/>
      <c r="BC21" s="112"/>
      <c r="BD21" s="113"/>
    </row>
    <row r="22" spans="2:56" ht="13.5" customHeight="1">
      <c r="B22" s="96"/>
      <c r="C22" s="97"/>
      <c r="D22" s="23"/>
      <c r="E22" s="82" t="s">
        <v>12</v>
      </c>
      <c r="F22" s="82"/>
      <c r="G22" s="82"/>
      <c r="H22" s="82"/>
      <c r="I22" s="82"/>
      <c r="J22" s="82"/>
      <c r="K22" s="82"/>
      <c r="L22" s="20"/>
      <c r="M22" s="80">
        <v>25350</v>
      </c>
      <c r="N22" s="81"/>
      <c r="O22" s="81"/>
      <c r="P22" s="81"/>
      <c r="Q22" s="81"/>
      <c r="R22" s="81"/>
      <c r="S22" s="81"/>
      <c r="T22" s="106" t="s">
        <v>19</v>
      </c>
      <c r="U22" s="107"/>
      <c r="V22" s="80">
        <v>25350</v>
      </c>
      <c r="W22" s="81"/>
      <c r="X22" s="81"/>
      <c r="Y22" s="81"/>
      <c r="Z22" s="81"/>
      <c r="AA22" s="81"/>
      <c r="AB22" s="81"/>
      <c r="AC22" s="106" t="s">
        <v>19</v>
      </c>
      <c r="AD22" s="107"/>
      <c r="AE22" s="80">
        <v>25350</v>
      </c>
      <c r="AF22" s="81"/>
      <c r="AG22" s="81"/>
      <c r="AH22" s="81"/>
      <c r="AI22" s="81"/>
      <c r="AJ22" s="81"/>
      <c r="AK22" s="81"/>
      <c r="AL22" s="106" t="s">
        <v>19</v>
      </c>
      <c r="AM22" s="107"/>
      <c r="AN22" s="80">
        <f t="shared" si="0"/>
        <v>76050</v>
      </c>
      <c r="AO22" s="81"/>
      <c r="AP22" s="81"/>
      <c r="AQ22" s="81"/>
      <c r="AR22" s="81"/>
      <c r="AS22" s="81"/>
      <c r="AT22" s="81"/>
      <c r="AU22" s="106" t="s">
        <v>19</v>
      </c>
      <c r="AV22" s="107"/>
      <c r="AW22" s="111"/>
      <c r="AX22" s="112"/>
      <c r="AY22" s="112"/>
      <c r="AZ22" s="112"/>
      <c r="BA22" s="112"/>
      <c r="BB22" s="112"/>
      <c r="BC22" s="112"/>
      <c r="BD22" s="113"/>
    </row>
    <row r="23" spans="2:56" ht="13.5" customHeight="1">
      <c r="B23" s="96"/>
      <c r="C23" s="97"/>
      <c r="D23" s="23"/>
      <c r="E23" s="82" t="s">
        <v>17</v>
      </c>
      <c r="F23" s="82"/>
      <c r="G23" s="82"/>
      <c r="H23" s="82"/>
      <c r="I23" s="82"/>
      <c r="J23" s="82"/>
      <c r="K23" s="82"/>
      <c r="L23" s="20"/>
      <c r="M23" s="80">
        <v>54300</v>
      </c>
      <c r="N23" s="81"/>
      <c r="O23" s="81"/>
      <c r="P23" s="81"/>
      <c r="Q23" s="81"/>
      <c r="R23" s="81"/>
      <c r="S23" s="81"/>
      <c r="T23" s="106" t="s">
        <v>19</v>
      </c>
      <c r="U23" s="107"/>
      <c r="V23" s="80">
        <v>49956</v>
      </c>
      <c r="W23" s="81"/>
      <c r="X23" s="81"/>
      <c r="Y23" s="81"/>
      <c r="Z23" s="81"/>
      <c r="AA23" s="81"/>
      <c r="AB23" s="81"/>
      <c r="AC23" s="106" t="s">
        <v>19</v>
      </c>
      <c r="AD23" s="107"/>
      <c r="AE23" s="80">
        <v>56472</v>
      </c>
      <c r="AF23" s="81"/>
      <c r="AG23" s="81"/>
      <c r="AH23" s="81"/>
      <c r="AI23" s="81"/>
      <c r="AJ23" s="81"/>
      <c r="AK23" s="81"/>
      <c r="AL23" s="106" t="s">
        <v>19</v>
      </c>
      <c r="AM23" s="107"/>
      <c r="AN23" s="80">
        <f t="shared" si="0"/>
        <v>160728</v>
      </c>
      <c r="AO23" s="81"/>
      <c r="AP23" s="81"/>
      <c r="AQ23" s="81"/>
      <c r="AR23" s="81"/>
      <c r="AS23" s="81"/>
      <c r="AT23" s="81"/>
      <c r="AU23" s="106" t="s">
        <v>19</v>
      </c>
      <c r="AV23" s="107"/>
      <c r="AW23" s="111"/>
      <c r="AX23" s="112"/>
      <c r="AY23" s="112"/>
      <c r="AZ23" s="112"/>
      <c r="BA23" s="112"/>
      <c r="BB23" s="112"/>
      <c r="BC23" s="112"/>
      <c r="BD23" s="113"/>
    </row>
    <row r="24" spans="2:56" ht="13.5" customHeight="1">
      <c r="B24" s="96"/>
      <c r="C24" s="97"/>
      <c r="D24" s="23"/>
      <c r="E24" s="82" t="s">
        <v>13</v>
      </c>
      <c r="F24" s="82"/>
      <c r="G24" s="82"/>
      <c r="H24" s="82"/>
      <c r="I24" s="82"/>
      <c r="J24" s="82"/>
      <c r="K24" s="82"/>
      <c r="L24" s="20"/>
      <c r="M24" s="80"/>
      <c r="N24" s="81"/>
      <c r="O24" s="81"/>
      <c r="P24" s="81"/>
      <c r="Q24" s="81"/>
      <c r="R24" s="81"/>
      <c r="S24" s="81"/>
      <c r="T24" s="106" t="s">
        <v>19</v>
      </c>
      <c r="U24" s="107"/>
      <c r="V24" s="80"/>
      <c r="W24" s="81"/>
      <c r="X24" s="81"/>
      <c r="Y24" s="81"/>
      <c r="Z24" s="81"/>
      <c r="AA24" s="81"/>
      <c r="AB24" s="81"/>
      <c r="AC24" s="106" t="s">
        <v>19</v>
      </c>
      <c r="AD24" s="107"/>
      <c r="AE24" s="80"/>
      <c r="AF24" s="81"/>
      <c r="AG24" s="81"/>
      <c r="AH24" s="81"/>
      <c r="AI24" s="81"/>
      <c r="AJ24" s="81"/>
      <c r="AK24" s="81"/>
      <c r="AL24" s="106" t="s">
        <v>19</v>
      </c>
      <c r="AM24" s="107"/>
      <c r="AN24" s="80">
        <f>M24+V24+AE24</f>
        <v>0</v>
      </c>
      <c r="AO24" s="81"/>
      <c r="AP24" s="81"/>
      <c r="AQ24" s="81"/>
      <c r="AR24" s="81"/>
      <c r="AS24" s="81"/>
      <c r="AT24" s="81"/>
      <c r="AU24" s="106" t="s">
        <v>19</v>
      </c>
      <c r="AV24" s="107"/>
      <c r="AW24" s="111"/>
      <c r="AX24" s="112"/>
      <c r="AY24" s="112"/>
      <c r="AZ24" s="112"/>
      <c r="BA24" s="112"/>
      <c r="BB24" s="112"/>
      <c r="BC24" s="112"/>
      <c r="BD24" s="113"/>
    </row>
    <row r="25" spans="2:56" ht="13.5" customHeight="1">
      <c r="B25" s="96"/>
      <c r="C25" s="97"/>
      <c r="D25" s="23"/>
      <c r="E25" s="82"/>
      <c r="F25" s="82"/>
      <c r="G25" s="82"/>
      <c r="H25" s="82"/>
      <c r="I25" s="82"/>
      <c r="J25" s="82"/>
      <c r="K25" s="82"/>
      <c r="L25" s="20"/>
      <c r="M25" s="80"/>
      <c r="N25" s="81"/>
      <c r="O25" s="81"/>
      <c r="P25" s="81"/>
      <c r="Q25" s="81"/>
      <c r="R25" s="81"/>
      <c r="S25" s="81"/>
      <c r="T25" s="106" t="s">
        <v>19</v>
      </c>
      <c r="U25" s="107"/>
      <c r="V25" s="80"/>
      <c r="W25" s="81"/>
      <c r="X25" s="81"/>
      <c r="Y25" s="81"/>
      <c r="Z25" s="81"/>
      <c r="AA25" s="81"/>
      <c r="AB25" s="81"/>
      <c r="AC25" s="106" t="s">
        <v>19</v>
      </c>
      <c r="AD25" s="107"/>
      <c r="AE25" s="80"/>
      <c r="AF25" s="81"/>
      <c r="AG25" s="81"/>
      <c r="AH25" s="81"/>
      <c r="AI25" s="81"/>
      <c r="AJ25" s="81"/>
      <c r="AK25" s="81"/>
      <c r="AL25" s="106" t="s">
        <v>19</v>
      </c>
      <c r="AM25" s="107"/>
      <c r="AN25" s="80">
        <f>M25+V25+AE25</f>
        <v>0</v>
      </c>
      <c r="AO25" s="81"/>
      <c r="AP25" s="81"/>
      <c r="AQ25" s="81"/>
      <c r="AR25" s="81"/>
      <c r="AS25" s="81"/>
      <c r="AT25" s="81"/>
      <c r="AU25" s="106" t="s">
        <v>19</v>
      </c>
      <c r="AV25" s="107"/>
      <c r="AW25" s="111"/>
      <c r="AX25" s="112"/>
      <c r="AY25" s="112"/>
      <c r="AZ25" s="112"/>
      <c r="BA25" s="112"/>
      <c r="BB25" s="112"/>
      <c r="BC25" s="112"/>
      <c r="BD25" s="113"/>
    </row>
    <row r="26" spans="2:56" ht="13.5" customHeight="1">
      <c r="B26" s="96"/>
      <c r="C26" s="97"/>
      <c r="D26" s="23"/>
      <c r="E26" s="82"/>
      <c r="F26" s="82"/>
      <c r="G26" s="82"/>
      <c r="H26" s="82"/>
      <c r="I26" s="82"/>
      <c r="J26" s="82"/>
      <c r="K26" s="82"/>
      <c r="L26" s="20"/>
      <c r="M26" s="80"/>
      <c r="N26" s="81"/>
      <c r="O26" s="81"/>
      <c r="P26" s="81"/>
      <c r="Q26" s="81"/>
      <c r="R26" s="81"/>
      <c r="S26" s="81"/>
      <c r="T26" s="106" t="s">
        <v>19</v>
      </c>
      <c r="U26" s="107"/>
      <c r="V26" s="80"/>
      <c r="W26" s="81"/>
      <c r="X26" s="81"/>
      <c r="Y26" s="81"/>
      <c r="Z26" s="81"/>
      <c r="AA26" s="81"/>
      <c r="AB26" s="81"/>
      <c r="AC26" s="106" t="s">
        <v>19</v>
      </c>
      <c r="AD26" s="107"/>
      <c r="AE26" s="80"/>
      <c r="AF26" s="81"/>
      <c r="AG26" s="81"/>
      <c r="AH26" s="81"/>
      <c r="AI26" s="81"/>
      <c r="AJ26" s="81"/>
      <c r="AK26" s="81"/>
      <c r="AL26" s="106" t="s">
        <v>19</v>
      </c>
      <c r="AM26" s="107"/>
      <c r="AN26" s="80"/>
      <c r="AO26" s="81"/>
      <c r="AP26" s="81"/>
      <c r="AQ26" s="81"/>
      <c r="AR26" s="81"/>
      <c r="AS26" s="81"/>
      <c r="AT26" s="81"/>
      <c r="AU26" s="106" t="s">
        <v>19</v>
      </c>
      <c r="AV26" s="107"/>
      <c r="AW26" s="111"/>
      <c r="AX26" s="112"/>
      <c r="AY26" s="112"/>
      <c r="AZ26" s="112"/>
      <c r="BA26" s="112"/>
      <c r="BB26" s="112"/>
      <c r="BC26" s="112"/>
      <c r="BD26" s="113"/>
    </row>
    <row r="27" spans="2:56" ht="13.5" customHeight="1">
      <c r="B27" s="96"/>
      <c r="C27" s="97"/>
      <c r="D27" s="23"/>
      <c r="E27" s="82"/>
      <c r="F27" s="82"/>
      <c r="G27" s="82"/>
      <c r="H27" s="82"/>
      <c r="I27" s="82"/>
      <c r="J27" s="82"/>
      <c r="K27" s="82"/>
      <c r="L27" s="20"/>
      <c r="M27" s="80"/>
      <c r="N27" s="81"/>
      <c r="O27" s="81"/>
      <c r="P27" s="81"/>
      <c r="Q27" s="81"/>
      <c r="R27" s="81"/>
      <c r="S27" s="81"/>
      <c r="T27" s="106" t="s">
        <v>19</v>
      </c>
      <c r="U27" s="107"/>
      <c r="V27" s="80"/>
      <c r="W27" s="81"/>
      <c r="X27" s="81"/>
      <c r="Y27" s="81"/>
      <c r="Z27" s="81"/>
      <c r="AA27" s="81"/>
      <c r="AB27" s="81"/>
      <c r="AC27" s="106" t="s">
        <v>19</v>
      </c>
      <c r="AD27" s="107"/>
      <c r="AE27" s="80"/>
      <c r="AF27" s="81"/>
      <c r="AG27" s="81"/>
      <c r="AH27" s="81"/>
      <c r="AI27" s="81"/>
      <c r="AJ27" s="81"/>
      <c r="AK27" s="81"/>
      <c r="AL27" s="106" t="s">
        <v>19</v>
      </c>
      <c r="AM27" s="107"/>
      <c r="AN27" s="80"/>
      <c r="AO27" s="81"/>
      <c r="AP27" s="81"/>
      <c r="AQ27" s="81"/>
      <c r="AR27" s="81"/>
      <c r="AS27" s="81"/>
      <c r="AT27" s="81"/>
      <c r="AU27" s="106" t="s">
        <v>19</v>
      </c>
      <c r="AV27" s="107"/>
      <c r="AW27" s="111"/>
      <c r="AX27" s="112"/>
      <c r="AY27" s="112"/>
      <c r="AZ27" s="112"/>
      <c r="BA27" s="112"/>
      <c r="BB27" s="112"/>
      <c r="BC27" s="112"/>
      <c r="BD27" s="113"/>
    </row>
    <row r="28" spans="2:56" ht="13.5" customHeight="1">
      <c r="B28" s="98"/>
      <c r="C28" s="99"/>
      <c r="D28" s="23"/>
      <c r="E28" s="82" t="s">
        <v>14</v>
      </c>
      <c r="F28" s="82"/>
      <c r="G28" s="82"/>
      <c r="H28" s="82"/>
      <c r="I28" s="82"/>
      <c r="J28" s="82"/>
      <c r="K28" s="82"/>
      <c r="L28" s="20"/>
      <c r="M28" s="80">
        <f>SUM(M18:S27)</f>
        <v>417858</v>
      </c>
      <c r="N28" s="81"/>
      <c r="O28" s="81"/>
      <c r="P28" s="81"/>
      <c r="Q28" s="81"/>
      <c r="R28" s="81"/>
      <c r="S28" s="81"/>
      <c r="T28" s="106" t="s">
        <v>19</v>
      </c>
      <c r="U28" s="107"/>
      <c r="V28" s="80">
        <f>SUM(V18:AB27)</f>
        <v>413514</v>
      </c>
      <c r="W28" s="81"/>
      <c r="X28" s="81"/>
      <c r="Y28" s="81"/>
      <c r="Z28" s="81"/>
      <c r="AA28" s="81"/>
      <c r="AB28" s="81"/>
      <c r="AC28" s="106" t="s">
        <v>19</v>
      </c>
      <c r="AD28" s="107"/>
      <c r="AE28" s="80">
        <f>SUM(AE18:AK27)</f>
        <v>420030</v>
      </c>
      <c r="AF28" s="81"/>
      <c r="AG28" s="81"/>
      <c r="AH28" s="81"/>
      <c r="AI28" s="81"/>
      <c r="AJ28" s="81"/>
      <c r="AK28" s="81"/>
      <c r="AL28" s="106" t="s">
        <v>19</v>
      </c>
      <c r="AM28" s="107"/>
      <c r="AN28" s="80">
        <f>SUM(AN18:AT27)</f>
        <v>1251402</v>
      </c>
      <c r="AO28" s="81"/>
      <c r="AP28" s="81"/>
      <c r="AQ28" s="81"/>
      <c r="AR28" s="81"/>
      <c r="AS28" s="81"/>
      <c r="AT28" s="81"/>
      <c r="AU28" s="106" t="s">
        <v>19</v>
      </c>
      <c r="AV28" s="107"/>
      <c r="AW28" s="114"/>
      <c r="AX28" s="115"/>
      <c r="AY28" s="115"/>
      <c r="AZ28" s="115"/>
      <c r="BA28" s="115"/>
      <c r="BB28" s="115"/>
      <c r="BC28" s="115"/>
      <c r="BD28" s="116"/>
    </row>
    <row r="29" spans="2:56" ht="12">
      <c r="B29" s="24" t="s">
        <v>36</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6"/>
      <c r="AE29" s="25" t="s">
        <v>20</v>
      </c>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7"/>
    </row>
    <row r="30" spans="2:56" ht="12">
      <c r="B30" s="1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28"/>
      <c r="AE30" s="12"/>
      <c r="AG30" s="12" t="s">
        <v>21</v>
      </c>
      <c r="AH30" s="12"/>
      <c r="AI30" s="12"/>
      <c r="AJ30" s="12"/>
      <c r="AK30" s="12"/>
      <c r="AL30" s="12"/>
      <c r="AM30" s="12"/>
      <c r="AN30" s="12"/>
      <c r="AO30" s="12"/>
      <c r="AP30" s="12"/>
      <c r="AQ30" s="12"/>
      <c r="AR30" s="12"/>
      <c r="AS30" s="12"/>
      <c r="AT30" s="12"/>
      <c r="AU30" s="12"/>
      <c r="AV30" s="12"/>
      <c r="AW30" s="12"/>
      <c r="AX30" s="12"/>
      <c r="AY30" s="12"/>
      <c r="AZ30" s="12"/>
      <c r="BA30" s="12"/>
      <c r="BB30" s="12"/>
      <c r="BC30" s="12"/>
      <c r="BD30" s="17"/>
    </row>
    <row r="31" spans="2:56" ht="12" customHeight="1">
      <c r="B31" s="16"/>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28"/>
      <c r="AE31" s="12"/>
      <c r="AG31" s="12" t="s">
        <v>22</v>
      </c>
      <c r="AH31" s="12"/>
      <c r="AI31" s="12"/>
      <c r="AJ31" s="12"/>
      <c r="AK31" s="12"/>
      <c r="AL31" s="12"/>
      <c r="AM31" s="12"/>
      <c r="AN31" s="12"/>
      <c r="AO31" s="12"/>
      <c r="AP31" s="12"/>
      <c r="AQ31" s="12"/>
      <c r="AR31" s="12"/>
      <c r="AS31" s="12"/>
      <c r="AT31" s="12"/>
      <c r="AU31" s="12"/>
      <c r="AV31" s="12"/>
      <c r="AW31" s="12"/>
      <c r="AX31" s="12"/>
      <c r="AY31" s="12"/>
      <c r="AZ31" s="12"/>
      <c r="BA31" s="12"/>
      <c r="BB31" s="12"/>
      <c r="BC31" s="12"/>
      <c r="BD31" s="17"/>
    </row>
    <row r="32" spans="2:56" ht="12">
      <c r="B32" s="16"/>
      <c r="C32" s="12" t="s">
        <v>24</v>
      </c>
      <c r="D32" s="12"/>
      <c r="E32" s="12"/>
      <c r="F32" s="12"/>
      <c r="G32" s="12"/>
      <c r="H32" s="12"/>
      <c r="I32" s="12"/>
      <c r="J32" s="12"/>
      <c r="K32" s="12"/>
      <c r="L32" s="12"/>
      <c r="M32" s="12"/>
      <c r="N32" s="12" t="s">
        <v>26</v>
      </c>
      <c r="O32" s="12"/>
      <c r="P32" s="12"/>
      <c r="Q32" s="12"/>
      <c r="R32" s="12"/>
      <c r="S32" s="12"/>
      <c r="T32" s="12"/>
      <c r="U32" s="12"/>
      <c r="V32" s="12"/>
      <c r="W32" s="12"/>
      <c r="X32" s="12"/>
      <c r="Y32" s="12"/>
      <c r="Z32" s="12"/>
      <c r="AA32" s="12"/>
      <c r="AB32" s="12"/>
      <c r="AC32" s="12"/>
      <c r="AD32" s="28"/>
      <c r="AE32" s="12"/>
      <c r="AG32" s="12" t="s">
        <v>23</v>
      </c>
      <c r="AH32" s="12"/>
      <c r="AI32" s="12"/>
      <c r="AJ32" s="12"/>
      <c r="AK32" s="12"/>
      <c r="AL32" s="12"/>
      <c r="AM32" s="12"/>
      <c r="AN32" s="12"/>
      <c r="AO32" s="12"/>
      <c r="AP32" s="12"/>
      <c r="AQ32" s="12"/>
      <c r="AR32" s="12"/>
      <c r="AS32" s="12"/>
      <c r="AT32" s="12"/>
      <c r="AU32" s="12"/>
      <c r="AV32" s="12"/>
      <c r="AW32" s="12"/>
      <c r="AX32" s="12"/>
      <c r="AY32" s="12"/>
      <c r="AZ32" s="12"/>
      <c r="BA32" s="12"/>
      <c r="BB32" s="12"/>
      <c r="BC32" s="12"/>
      <c r="BD32" s="17"/>
    </row>
    <row r="33" spans="2:56" ht="16.5" customHeight="1">
      <c r="B33" s="16"/>
      <c r="C33" s="121">
        <f>AN28</f>
        <v>1251402</v>
      </c>
      <c r="D33" s="121"/>
      <c r="E33" s="121"/>
      <c r="F33" s="121"/>
      <c r="G33" s="121"/>
      <c r="H33" s="121"/>
      <c r="I33" s="121"/>
      <c r="J33" s="12" t="s">
        <v>25</v>
      </c>
      <c r="K33" s="12"/>
      <c r="L33" s="12"/>
      <c r="M33" s="12"/>
      <c r="N33" s="122">
        <f>AN15</f>
        <v>91</v>
      </c>
      <c r="O33" s="122"/>
      <c r="P33" s="122"/>
      <c r="Q33" s="122"/>
      <c r="R33" s="12" t="s">
        <v>69</v>
      </c>
      <c r="S33" s="12"/>
      <c r="T33" s="83">
        <f>ROUNDDOWN(C33/N33,0)</f>
        <v>13751</v>
      </c>
      <c r="U33" s="83"/>
      <c r="V33" s="83"/>
      <c r="W33" s="83"/>
      <c r="X33" s="12" t="s">
        <v>19</v>
      </c>
      <c r="Y33" s="12"/>
      <c r="Z33" s="73">
        <f>ROUNDDOWN(((C33/N33)-T33)*100,0)</f>
        <v>67</v>
      </c>
      <c r="AA33" s="73"/>
      <c r="AB33" s="12" t="s">
        <v>28</v>
      </c>
      <c r="AC33" s="12"/>
      <c r="AD33" s="28"/>
      <c r="AE33" s="12"/>
      <c r="AF33" s="83">
        <v>17800</v>
      </c>
      <c r="AG33" s="83"/>
      <c r="AH33" s="83"/>
      <c r="AI33" s="83"/>
      <c r="AJ33" s="83"/>
      <c r="AK33" s="66" t="s">
        <v>168</v>
      </c>
      <c r="AL33" s="66"/>
      <c r="AM33" s="66"/>
      <c r="AN33" s="66"/>
      <c r="AO33" s="66"/>
      <c r="AP33" s="66"/>
      <c r="AQ33" s="66"/>
      <c r="AR33" s="118">
        <f>ROUNDDOWN((AF33*5)/365,0)</f>
        <v>243</v>
      </c>
      <c r="AS33" s="118"/>
      <c r="AT33" s="118"/>
      <c r="AU33" s="118"/>
      <c r="AV33" s="12" t="s">
        <v>19</v>
      </c>
      <c r="AW33" s="12"/>
      <c r="AX33" s="122">
        <f>ROUNDDOWN(((AF33*5/365)-AR33)*100,0)</f>
        <v>83</v>
      </c>
      <c r="AY33" s="122"/>
      <c r="AZ33" s="12" t="s">
        <v>30</v>
      </c>
      <c r="BA33" s="12"/>
      <c r="BB33" s="12"/>
      <c r="BC33" s="12"/>
      <c r="BD33" s="17"/>
    </row>
    <row r="34" spans="2:56" ht="13.5" customHeight="1">
      <c r="B34" s="29"/>
      <c r="C34" s="30"/>
      <c r="D34" s="30"/>
      <c r="E34" s="30"/>
      <c r="F34" s="30"/>
      <c r="G34" s="30"/>
      <c r="H34" s="30"/>
      <c r="I34" s="30"/>
      <c r="J34" s="30"/>
      <c r="K34" s="30"/>
      <c r="L34" s="30"/>
      <c r="M34" s="30"/>
      <c r="N34" s="30"/>
      <c r="O34" s="30"/>
      <c r="P34" s="30"/>
      <c r="Q34" s="30"/>
      <c r="R34" s="30"/>
      <c r="S34" s="30"/>
      <c r="T34" s="30"/>
      <c r="U34" s="30"/>
      <c r="V34" s="30" t="s">
        <v>70</v>
      </c>
      <c r="W34" s="30"/>
      <c r="X34" s="30"/>
      <c r="Y34" s="30"/>
      <c r="Z34" s="30"/>
      <c r="AA34" s="119">
        <f>ROUNDDOWN(T33+Z33/100+AR33+AX33/100,0)</f>
        <v>13995</v>
      </c>
      <c r="AB34" s="119"/>
      <c r="AC34" s="119"/>
      <c r="AD34" s="119"/>
      <c r="AE34" s="119"/>
      <c r="AF34" s="119"/>
      <c r="AG34" s="30" t="s">
        <v>19</v>
      </c>
      <c r="AH34" s="30"/>
      <c r="AI34" s="120">
        <f>Z33+AX33-100</f>
        <v>50</v>
      </c>
      <c r="AJ34" s="120"/>
      <c r="AK34" s="120"/>
      <c r="AL34" s="30" t="s">
        <v>27</v>
      </c>
      <c r="AM34" s="30"/>
      <c r="AN34" s="30"/>
      <c r="AO34" s="30"/>
      <c r="AP34" s="30"/>
      <c r="AQ34" s="30"/>
      <c r="AR34" s="30"/>
      <c r="AS34" s="30"/>
      <c r="AT34" s="30"/>
      <c r="AU34" s="30"/>
      <c r="AV34" s="30"/>
      <c r="AW34" s="30"/>
      <c r="AX34" s="30"/>
      <c r="AY34" s="30"/>
      <c r="AZ34" s="30"/>
      <c r="BA34" s="30"/>
      <c r="BB34" s="30"/>
      <c r="BC34" s="30"/>
      <c r="BD34" s="31"/>
    </row>
    <row r="35" spans="2:56" ht="12">
      <c r="B35" s="16" t="s">
        <v>37</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7"/>
    </row>
    <row r="36" spans="2:56" ht="12">
      <c r="B36" s="16"/>
      <c r="C36" s="12" t="s">
        <v>38</v>
      </c>
      <c r="D36" s="12"/>
      <c r="F36" s="12"/>
      <c r="G36" s="12"/>
      <c r="H36" s="12"/>
      <c r="I36" s="12"/>
      <c r="J36" s="12"/>
      <c r="K36" s="12"/>
      <c r="L36" s="12"/>
      <c r="M36" s="12"/>
      <c r="N36" s="12"/>
      <c r="O36" s="12"/>
      <c r="P36" s="12"/>
      <c r="Q36" s="12"/>
      <c r="R36" s="12"/>
      <c r="S36" s="12"/>
      <c r="T36" s="12"/>
      <c r="U36" s="12"/>
      <c r="V36" s="84" t="s">
        <v>40</v>
      </c>
      <c r="W36" s="84"/>
      <c r="X36" s="84"/>
      <c r="Y36" s="84"/>
      <c r="Z36" s="84"/>
      <c r="AA36" s="84"/>
      <c r="AB36" s="84"/>
      <c r="AC36" s="84"/>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7"/>
    </row>
    <row r="37" spans="2:56" ht="12">
      <c r="B37" s="16"/>
      <c r="C37" s="12" t="s">
        <v>39</v>
      </c>
      <c r="D37" s="12"/>
      <c r="F37" s="12"/>
      <c r="G37" s="12"/>
      <c r="H37" s="12"/>
      <c r="I37" s="12"/>
      <c r="J37" s="12"/>
      <c r="K37" s="12"/>
      <c r="L37" s="12"/>
      <c r="M37" s="12"/>
      <c r="N37" s="12"/>
      <c r="O37" s="12"/>
      <c r="P37" s="12"/>
      <c r="Q37" s="12"/>
      <c r="R37" s="12"/>
      <c r="S37" s="12"/>
      <c r="T37" s="12"/>
      <c r="U37" s="12"/>
      <c r="V37" s="84"/>
      <c r="W37" s="84"/>
      <c r="X37" s="84"/>
      <c r="Y37" s="84"/>
      <c r="Z37" s="84"/>
      <c r="AA37" s="84"/>
      <c r="AB37" s="84"/>
      <c r="AC37" s="84"/>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7"/>
    </row>
    <row r="38" spans="2:56" ht="12">
      <c r="B38" s="16"/>
      <c r="C38" s="12"/>
      <c r="D38" s="12"/>
      <c r="E38" s="121">
        <f>AN23+AN24</f>
        <v>160728</v>
      </c>
      <c r="F38" s="121"/>
      <c r="G38" s="121"/>
      <c r="H38" s="121"/>
      <c r="I38" s="121"/>
      <c r="J38" s="121"/>
      <c r="K38" s="121"/>
      <c r="L38" s="121"/>
      <c r="M38" s="121"/>
      <c r="N38" s="121"/>
      <c r="O38" s="121"/>
      <c r="P38" s="121"/>
      <c r="Q38" s="121"/>
      <c r="R38" s="84" t="s">
        <v>25</v>
      </c>
      <c r="S38" s="84"/>
      <c r="T38" s="84"/>
      <c r="U38" s="73">
        <f>AN16</f>
        <v>65</v>
      </c>
      <c r="V38" s="73"/>
      <c r="W38" s="73"/>
      <c r="X38" s="73"/>
      <c r="Y38" s="73"/>
      <c r="Z38" s="73"/>
      <c r="AA38" s="73"/>
      <c r="AB38" s="73"/>
      <c r="AC38" s="73"/>
      <c r="AD38" s="84" t="s">
        <v>71</v>
      </c>
      <c r="AE38" s="84"/>
      <c r="AF38" s="84">
        <v>60</v>
      </c>
      <c r="AG38" s="84"/>
      <c r="AH38" s="84" t="s">
        <v>69</v>
      </c>
      <c r="AI38" s="12"/>
      <c r="AJ38" s="121">
        <f>ROUNDDOWN(E38/U38*60/100,0)</f>
        <v>1483</v>
      </c>
      <c r="AK38" s="121"/>
      <c r="AL38" s="121"/>
      <c r="AM38" s="121"/>
      <c r="AN38" s="121"/>
      <c r="AO38" s="121"/>
      <c r="AP38" s="121"/>
      <c r="AQ38" s="84" t="s">
        <v>19</v>
      </c>
      <c r="AR38" s="84"/>
      <c r="AS38" s="73">
        <f>ROUNDDOWN((E38/U38*60/100-AJ38)*100,0)</f>
        <v>64</v>
      </c>
      <c r="AT38" s="73"/>
      <c r="AU38" s="73"/>
      <c r="AV38" s="73"/>
      <c r="AW38" s="135" t="s">
        <v>41</v>
      </c>
      <c r="AX38" s="135"/>
      <c r="AY38" s="135"/>
      <c r="AZ38" s="135"/>
      <c r="BA38" s="135"/>
      <c r="BB38" s="12"/>
      <c r="BC38" s="12"/>
      <c r="BD38" s="17"/>
    </row>
    <row r="39" spans="2:56" ht="12">
      <c r="B39" s="16"/>
      <c r="C39" s="12"/>
      <c r="D39" s="12"/>
      <c r="E39" s="121"/>
      <c r="F39" s="121"/>
      <c r="G39" s="121"/>
      <c r="H39" s="121"/>
      <c r="I39" s="121"/>
      <c r="J39" s="121"/>
      <c r="K39" s="121"/>
      <c r="L39" s="121"/>
      <c r="M39" s="121"/>
      <c r="N39" s="121"/>
      <c r="O39" s="121"/>
      <c r="P39" s="121"/>
      <c r="Q39" s="121"/>
      <c r="R39" s="84"/>
      <c r="S39" s="84"/>
      <c r="T39" s="84"/>
      <c r="U39" s="73"/>
      <c r="V39" s="73"/>
      <c r="W39" s="73"/>
      <c r="X39" s="73"/>
      <c r="Y39" s="73"/>
      <c r="Z39" s="73"/>
      <c r="AA39" s="73"/>
      <c r="AB39" s="73"/>
      <c r="AC39" s="73"/>
      <c r="AD39" s="84"/>
      <c r="AE39" s="84"/>
      <c r="AF39" s="75">
        <v>100</v>
      </c>
      <c r="AG39" s="75"/>
      <c r="AH39" s="84"/>
      <c r="AI39" s="12"/>
      <c r="AJ39" s="121"/>
      <c r="AK39" s="121"/>
      <c r="AL39" s="121"/>
      <c r="AM39" s="121"/>
      <c r="AN39" s="121"/>
      <c r="AO39" s="121"/>
      <c r="AP39" s="121"/>
      <c r="AQ39" s="84"/>
      <c r="AR39" s="84"/>
      <c r="AS39" s="73"/>
      <c r="AT39" s="73"/>
      <c r="AU39" s="73"/>
      <c r="AV39" s="73"/>
      <c r="AW39" s="135"/>
      <c r="AX39" s="135"/>
      <c r="AY39" s="135"/>
      <c r="AZ39" s="135"/>
      <c r="BA39" s="135"/>
      <c r="BB39" s="12"/>
      <c r="BC39" s="12"/>
      <c r="BD39" s="17"/>
    </row>
    <row r="40" spans="2:56" ht="12">
      <c r="B40" s="16"/>
      <c r="C40" s="12"/>
      <c r="D40" s="12"/>
      <c r="E40" s="12" t="s">
        <v>42</v>
      </c>
      <c r="F40" s="12"/>
      <c r="G40" s="12"/>
      <c r="H40" s="12"/>
      <c r="I40" s="12"/>
      <c r="J40" s="12"/>
      <c r="K40" s="12"/>
      <c r="L40" s="12"/>
      <c r="M40" s="12"/>
      <c r="N40" s="12"/>
      <c r="O40" s="12"/>
      <c r="P40" s="12"/>
      <c r="Q40" s="12"/>
      <c r="R40" s="12"/>
      <c r="S40" s="12"/>
      <c r="T40" s="12"/>
      <c r="U40" s="12"/>
      <c r="V40" s="12"/>
      <c r="W40" s="12"/>
      <c r="X40" s="12" t="s">
        <v>43</v>
      </c>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7"/>
    </row>
    <row r="41" spans="2:56" ht="12">
      <c r="B41" s="16"/>
      <c r="C41" s="12"/>
      <c r="D41" s="12"/>
      <c r="E41" s="137">
        <f>AN28-E38</f>
        <v>1090674</v>
      </c>
      <c r="F41" s="137"/>
      <c r="G41" s="137"/>
      <c r="H41" s="137"/>
      <c r="I41" s="137"/>
      <c r="J41" s="137"/>
      <c r="K41" s="137"/>
      <c r="L41" s="137"/>
      <c r="M41" s="137"/>
      <c r="N41" s="137"/>
      <c r="O41" s="137"/>
      <c r="P41" s="137"/>
      <c r="Q41" s="137"/>
      <c r="R41" s="84" t="s">
        <v>25</v>
      </c>
      <c r="S41" s="84"/>
      <c r="T41" s="84"/>
      <c r="U41" s="91">
        <f>+AN15</f>
        <v>91</v>
      </c>
      <c r="V41" s="91"/>
      <c r="W41" s="91"/>
      <c r="X41" s="91"/>
      <c r="Y41" s="91"/>
      <c r="Z41" s="91"/>
      <c r="AA41" s="91"/>
      <c r="AB41" s="91"/>
      <c r="AC41" s="91"/>
      <c r="AD41" s="91"/>
      <c r="AE41" s="12"/>
      <c r="AF41" s="12"/>
      <c r="AG41" s="12"/>
      <c r="AH41" s="84" t="s">
        <v>69</v>
      </c>
      <c r="AI41" s="12"/>
      <c r="AJ41" s="83">
        <f>ROUNDDOWN(E41/U7:U41,0)</f>
        <v>11985</v>
      </c>
      <c r="AK41" s="83"/>
      <c r="AL41" s="83"/>
      <c r="AM41" s="83"/>
      <c r="AN41" s="83"/>
      <c r="AO41" s="83"/>
      <c r="AP41" s="83"/>
      <c r="AQ41" s="84" t="s">
        <v>19</v>
      </c>
      <c r="AR41" s="84"/>
      <c r="AS41" s="91">
        <f>ROUNDDOWN((E41/U41-AJ41)*100,0)</f>
        <v>42</v>
      </c>
      <c r="AT41" s="91"/>
      <c r="AU41" s="91"/>
      <c r="AV41" s="91"/>
      <c r="AW41" s="135" t="s">
        <v>44</v>
      </c>
      <c r="AX41" s="135"/>
      <c r="AY41" s="135"/>
      <c r="AZ41" s="135"/>
      <c r="BA41" s="135"/>
      <c r="BB41" s="12"/>
      <c r="BC41" s="12"/>
      <c r="BD41" s="17"/>
    </row>
    <row r="42" spans="2:56" ht="12">
      <c r="B42" s="16"/>
      <c r="C42" s="12"/>
      <c r="D42" s="12"/>
      <c r="E42" s="138"/>
      <c r="F42" s="138"/>
      <c r="G42" s="138"/>
      <c r="H42" s="138"/>
      <c r="I42" s="138"/>
      <c r="J42" s="138"/>
      <c r="K42" s="138"/>
      <c r="L42" s="138"/>
      <c r="M42" s="138"/>
      <c r="N42" s="138"/>
      <c r="O42" s="138"/>
      <c r="P42" s="138"/>
      <c r="Q42" s="138"/>
      <c r="R42" s="84"/>
      <c r="S42" s="84"/>
      <c r="T42" s="84"/>
      <c r="U42" s="91"/>
      <c r="V42" s="91"/>
      <c r="W42" s="91"/>
      <c r="X42" s="91"/>
      <c r="Y42" s="91"/>
      <c r="Z42" s="91"/>
      <c r="AA42" s="91"/>
      <c r="AB42" s="91"/>
      <c r="AC42" s="91"/>
      <c r="AD42" s="91"/>
      <c r="AE42" s="12"/>
      <c r="AF42" s="12"/>
      <c r="AG42" s="12"/>
      <c r="AH42" s="84"/>
      <c r="AI42" s="12"/>
      <c r="AJ42" s="118"/>
      <c r="AK42" s="118"/>
      <c r="AL42" s="118"/>
      <c r="AM42" s="118"/>
      <c r="AN42" s="118"/>
      <c r="AO42" s="118"/>
      <c r="AP42" s="118"/>
      <c r="AQ42" s="84"/>
      <c r="AR42" s="84"/>
      <c r="AS42" s="92"/>
      <c r="AT42" s="92"/>
      <c r="AU42" s="92"/>
      <c r="AV42" s="92"/>
      <c r="AW42" s="135"/>
      <c r="AX42" s="135"/>
      <c r="AY42" s="135"/>
      <c r="AZ42" s="135"/>
      <c r="BA42" s="135"/>
      <c r="BB42" s="12"/>
      <c r="BC42" s="12"/>
      <c r="BD42" s="17"/>
    </row>
    <row r="43" spans="2:56" ht="13.5" customHeight="1">
      <c r="B43" s="29"/>
      <c r="C43" s="30"/>
      <c r="D43" s="30"/>
      <c r="E43" s="30"/>
      <c r="F43" s="30"/>
      <c r="G43" s="30"/>
      <c r="H43" s="30"/>
      <c r="I43" s="30"/>
      <c r="J43" s="30"/>
      <c r="K43" s="30"/>
      <c r="L43" s="30"/>
      <c r="M43" s="30"/>
      <c r="N43" s="30"/>
      <c r="O43" s="30"/>
      <c r="P43" s="30"/>
      <c r="Q43" s="30"/>
      <c r="R43" s="30"/>
      <c r="S43" s="30"/>
      <c r="T43" s="30"/>
      <c r="U43" s="30" t="s">
        <v>72</v>
      </c>
      <c r="V43" s="30"/>
      <c r="W43" s="30"/>
      <c r="X43" s="30"/>
      <c r="Y43" s="30"/>
      <c r="Z43" s="30"/>
      <c r="AA43" s="30"/>
      <c r="AB43" s="136">
        <f>ROUNDDOWN(AR33+AX33/100+AJ38+AS38/100+AJ41+AS41/100,0)</f>
        <v>13712</v>
      </c>
      <c r="AC43" s="136"/>
      <c r="AD43" s="136"/>
      <c r="AE43" s="136"/>
      <c r="AF43" s="136"/>
      <c r="AG43" s="136"/>
      <c r="AH43" s="136"/>
      <c r="AI43" s="30" t="s">
        <v>19</v>
      </c>
      <c r="AJ43" s="30"/>
      <c r="AK43" s="136">
        <f>ROUND((AR33+AX33/100+AJ38+AS38/100+AJ41+AS41/100-AB43)*100,0)</f>
        <v>89</v>
      </c>
      <c r="AL43" s="136"/>
      <c r="AM43" s="136"/>
      <c r="AN43" s="30" t="s">
        <v>27</v>
      </c>
      <c r="AO43" s="30"/>
      <c r="AP43" s="30"/>
      <c r="AQ43" s="30"/>
      <c r="AR43" s="30"/>
      <c r="AS43" s="30"/>
      <c r="AT43" s="30"/>
      <c r="AU43" s="30"/>
      <c r="AV43" s="30"/>
      <c r="AW43" s="30"/>
      <c r="AX43" s="30"/>
      <c r="AY43" s="30"/>
      <c r="AZ43" s="30"/>
      <c r="BA43" s="30"/>
      <c r="BB43" s="30"/>
      <c r="BC43" s="30"/>
      <c r="BD43" s="31"/>
    </row>
    <row r="44" spans="2:56" ht="12">
      <c r="B44" s="16" t="s">
        <v>89</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7"/>
    </row>
    <row r="45" spans="2:56" ht="12">
      <c r="B45" s="16"/>
      <c r="C45" s="33" t="s">
        <v>45</v>
      </c>
      <c r="D45" s="33"/>
      <c r="E45" s="33"/>
      <c r="F45" s="33"/>
      <c r="G45" s="33"/>
      <c r="H45" s="33"/>
      <c r="I45" s="33"/>
      <c r="J45" s="33"/>
      <c r="K45" s="33" t="s">
        <v>46</v>
      </c>
      <c r="L45" s="33"/>
      <c r="M45" s="33"/>
      <c r="N45" s="33"/>
      <c r="O45" s="33"/>
      <c r="P45" s="33"/>
      <c r="Q45" s="33"/>
      <c r="R45" s="33"/>
      <c r="S45" s="33"/>
      <c r="T45" s="33"/>
      <c r="U45" s="33"/>
      <c r="V45" s="33"/>
      <c r="X45" s="34" t="s">
        <v>47</v>
      </c>
      <c r="Y45" s="33"/>
      <c r="Z45" s="33"/>
      <c r="AA45" s="12"/>
      <c r="AB45" s="33"/>
      <c r="AC45" s="33"/>
      <c r="AE45" s="33" t="s">
        <v>49</v>
      </c>
      <c r="AF45" s="33"/>
      <c r="AG45" s="33"/>
      <c r="AH45" s="12"/>
      <c r="AI45" s="33"/>
      <c r="AJ45" s="12"/>
      <c r="AK45" s="33"/>
      <c r="AL45" s="33"/>
      <c r="AM45" s="33"/>
      <c r="AN45" s="33"/>
      <c r="AO45" s="33"/>
      <c r="AQ45" s="33"/>
      <c r="AR45" s="33"/>
      <c r="AS45" s="33"/>
      <c r="AT45" s="33"/>
      <c r="AU45" s="12"/>
      <c r="AV45" s="12"/>
      <c r="AW45" s="12"/>
      <c r="AX45" s="12"/>
      <c r="AY45" s="12"/>
      <c r="AZ45" s="12"/>
      <c r="BA45" s="12"/>
      <c r="BB45" s="12"/>
      <c r="BC45" s="12"/>
      <c r="BD45" s="17"/>
    </row>
    <row r="46" spans="2:56" ht="13.5" customHeight="1">
      <c r="B46" s="16"/>
      <c r="C46" s="89">
        <f>AF33</f>
        <v>17800</v>
      </c>
      <c r="D46" s="89"/>
      <c r="E46" s="89"/>
      <c r="F46" s="89"/>
      <c r="G46" s="89"/>
      <c r="H46" s="35" t="s">
        <v>73</v>
      </c>
      <c r="I46" s="35"/>
      <c r="J46" s="84" t="s">
        <v>74</v>
      </c>
      <c r="K46" s="91">
        <f>AE28-AE23</f>
        <v>363558</v>
      </c>
      <c r="L46" s="91"/>
      <c r="M46" s="91"/>
      <c r="N46" s="91"/>
      <c r="O46" s="91"/>
      <c r="P46" s="91"/>
      <c r="Q46" s="91"/>
      <c r="R46" s="91"/>
      <c r="S46" s="91"/>
      <c r="T46" s="91"/>
      <c r="U46" s="91"/>
      <c r="V46" s="84" t="s">
        <v>75</v>
      </c>
      <c r="W46" s="73">
        <v>30</v>
      </c>
      <c r="X46" s="73"/>
      <c r="Y46" s="73"/>
      <c r="Z46" s="73"/>
      <c r="AA46" s="73"/>
      <c r="AB46" s="73"/>
      <c r="AD46" s="84" t="s">
        <v>76</v>
      </c>
      <c r="AE46" s="91">
        <f>AN17</f>
        <v>2</v>
      </c>
      <c r="AF46" s="91"/>
      <c r="AG46" s="91"/>
      <c r="AH46" s="84" t="s">
        <v>90</v>
      </c>
      <c r="AI46" s="84"/>
      <c r="AJ46" s="84"/>
      <c r="AK46" s="84"/>
      <c r="AL46" s="84"/>
      <c r="AM46" s="84"/>
      <c r="AN46" s="84"/>
      <c r="AO46" s="84" t="s">
        <v>77</v>
      </c>
      <c r="AP46" s="91">
        <v>24253</v>
      </c>
      <c r="AQ46" s="91"/>
      <c r="AR46" s="91"/>
      <c r="AS46" s="91"/>
      <c r="AT46" s="84" t="s">
        <v>19</v>
      </c>
      <c r="AU46" s="84"/>
      <c r="AV46" s="91">
        <v>45</v>
      </c>
      <c r="AW46" s="91"/>
      <c r="AX46" s="91"/>
      <c r="AY46" s="84" t="s">
        <v>50</v>
      </c>
      <c r="AZ46" s="84"/>
      <c r="BA46" s="84"/>
      <c r="BB46" s="12"/>
      <c r="BC46" s="12"/>
      <c r="BD46" s="17"/>
    </row>
    <row r="47" spans="2:56" ht="12">
      <c r="B47" s="16"/>
      <c r="C47" s="75">
        <v>365</v>
      </c>
      <c r="D47" s="75"/>
      <c r="E47" s="75"/>
      <c r="F47" s="75"/>
      <c r="G47" s="75"/>
      <c r="H47" s="75"/>
      <c r="I47" s="75"/>
      <c r="J47" s="84"/>
      <c r="K47" s="91"/>
      <c r="L47" s="91"/>
      <c r="M47" s="91"/>
      <c r="N47" s="91"/>
      <c r="O47" s="91"/>
      <c r="P47" s="91"/>
      <c r="Q47" s="91"/>
      <c r="R47" s="91"/>
      <c r="S47" s="91"/>
      <c r="T47" s="91"/>
      <c r="U47" s="91"/>
      <c r="V47" s="84"/>
      <c r="W47" s="73"/>
      <c r="X47" s="73"/>
      <c r="Y47" s="73"/>
      <c r="Z47" s="73"/>
      <c r="AA47" s="73"/>
      <c r="AB47" s="73"/>
      <c r="AD47" s="84"/>
      <c r="AE47" s="91"/>
      <c r="AF47" s="91"/>
      <c r="AG47" s="91"/>
      <c r="AH47" s="84"/>
      <c r="AI47" s="84"/>
      <c r="AJ47" s="84"/>
      <c r="AK47" s="84"/>
      <c r="AL47" s="84"/>
      <c r="AM47" s="84"/>
      <c r="AN47" s="84"/>
      <c r="AO47" s="84"/>
      <c r="AP47" s="91"/>
      <c r="AQ47" s="91"/>
      <c r="AR47" s="91"/>
      <c r="AS47" s="91"/>
      <c r="AT47" s="84"/>
      <c r="AU47" s="84"/>
      <c r="AV47" s="91"/>
      <c r="AW47" s="91"/>
      <c r="AX47" s="91"/>
      <c r="AY47" s="84"/>
      <c r="AZ47" s="84"/>
      <c r="BA47" s="84"/>
      <c r="BB47" s="12"/>
      <c r="BC47" s="12"/>
      <c r="BD47" s="17"/>
    </row>
    <row r="48" spans="2:56" ht="12">
      <c r="B48" s="36"/>
      <c r="C48" s="37" t="s">
        <v>51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138">
        <v>4344</v>
      </c>
      <c r="AN48" s="138"/>
      <c r="AO48" s="138"/>
      <c r="AP48" s="138"/>
      <c r="AQ48" s="138"/>
      <c r="AR48" s="138"/>
      <c r="AS48" s="93" t="s">
        <v>19</v>
      </c>
      <c r="AT48" s="93"/>
      <c r="AU48" s="85">
        <v>0</v>
      </c>
      <c r="AV48" s="85"/>
      <c r="AW48" s="85"/>
      <c r="AX48" s="85"/>
      <c r="AY48" s="93" t="s">
        <v>52</v>
      </c>
      <c r="AZ48" s="93"/>
      <c r="BA48" s="93"/>
      <c r="BB48" s="37"/>
      <c r="BC48" s="37"/>
      <c r="BD48" s="38"/>
    </row>
    <row r="49" spans="2:56" ht="13.5" customHeight="1">
      <c r="B49" s="36"/>
      <c r="C49" s="37"/>
      <c r="D49" s="37"/>
      <c r="E49" s="37"/>
      <c r="F49" s="37"/>
      <c r="G49" s="37"/>
      <c r="H49" s="37"/>
      <c r="I49" s="37"/>
      <c r="J49" s="37"/>
      <c r="K49" s="37"/>
      <c r="L49" s="37"/>
      <c r="M49" s="37"/>
      <c r="N49" s="37"/>
      <c r="O49" s="37"/>
      <c r="P49" s="37"/>
      <c r="Q49" s="37"/>
      <c r="R49" s="37"/>
      <c r="S49" s="37"/>
      <c r="T49" s="37"/>
      <c r="U49" s="39" t="s">
        <v>78</v>
      </c>
      <c r="V49" s="37"/>
      <c r="W49" s="37"/>
      <c r="X49" s="37"/>
      <c r="Y49" s="37"/>
      <c r="Z49" s="139">
        <f>ROUNDDOWN(AP46+AV46/100+AM48+AU48/100,0)</f>
        <v>28597</v>
      </c>
      <c r="AA49" s="139"/>
      <c r="AB49" s="139"/>
      <c r="AC49" s="139"/>
      <c r="AD49" s="139"/>
      <c r="AE49" s="139"/>
      <c r="AF49" s="139"/>
      <c r="AG49" s="39" t="s">
        <v>19</v>
      </c>
      <c r="AH49" s="39"/>
      <c r="AI49" s="140">
        <f>ROUND((AP46+AV46/100+AM48+AU48/100-Z49)*100,0)</f>
        <v>45</v>
      </c>
      <c r="AJ49" s="140"/>
      <c r="AK49" s="140"/>
      <c r="AL49" s="39" t="s">
        <v>53</v>
      </c>
      <c r="AM49" s="39"/>
      <c r="AN49" s="37"/>
      <c r="AO49" s="37"/>
      <c r="AP49" s="37"/>
      <c r="AQ49" s="37"/>
      <c r="AR49" s="37"/>
      <c r="AS49" s="37"/>
      <c r="AT49" s="37"/>
      <c r="AU49" s="37"/>
      <c r="AV49" s="37"/>
      <c r="AW49" s="37"/>
      <c r="AX49" s="37"/>
      <c r="AY49" s="37"/>
      <c r="AZ49" s="37"/>
      <c r="BA49" s="37"/>
      <c r="BB49" s="37"/>
      <c r="BC49" s="37"/>
      <c r="BD49" s="38"/>
    </row>
    <row r="50" spans="2:56" ht="12">
      <c r="B50" s="16"/>
      <c r="C50" s="12" t="s">
        <v>45</v>
      </c>
      <c r="D50" s="12"/>
      <c r="E50" s="12"/>
      <c r="F50" s="12"/>
      <c r="G50" s="12"/>
      <c r="H50" s="12"/>
      <c r="I50" s="12"/>
      <c r="J50" s="12"/>
      <c r="K50" s="12"/>
      <c r="L50" s="12"/>
      <c r="M50" s="12"/>
      <c r="N50" s="12" t="s">
        <v>43</v>
      </c>
      <c r="O50" s="12"/>
      <c r="P50" s="12"/>
      <c r="Q50" s="12"/>
      <c r="R50" s="12"/>
      <c r="S50" s="12"/>
      <c r="T50" s="12" t="s">
        <v>54</v>
      </c>
      <c r="U50" s="12"/>
      <c r="V50" s="12"/>
      <c r="W50" s="12"/>
      <c r="X50" s="12"/>
      <c r="Y50" s="12"/>
      <c r="Z50" s="144" t="s">
        <v>91</v>
      </c>
      <c r="AA50" s="144"/>
      <c r="AB50" s="144"/>
      <c r="AC50" s="144"/>
      <c r="AD50" s="144"/>
      <c r="AE50" s="144"/>
      <c r="AF50" s="144"/>
      <c r="AG50" s="144"/>
      <c r="AH50" s="144"/>
      <c r="AI50" s="144"/>
      <c r="AJ50" s="144"/>
      <c r="AK50" s="12"/>
      <c r="AL50" s="12"/>
      <c r="AM50" s="12"/>
      <c r="AN50" s="12"/>
      <c r="AO50" s="12"/>
      <c r="AP50" s="12"/>
      <c r="AQ50" s="12"/>
      <c r="AR50" s="12"/>
      <c r="AS50" s="12"/>
      <c r="AT50" s="12"/>
      <c r="AU50" s="12"/>
      <c r="AV50" s="12"/>
      <c r="AW50" s="12"/>
      <c r="AX50" s="12"/>
      <c r="AY50" s="12"/>
      <c r="AZ50" s="12"/>
      <c r="BA50" s="12"/>
      <c r="BB50" s="12"/>
      <c r="BC50" s="12"/>
      <c r="BD50" s="17"/>
    </row>
    <row r="51" spans="2:56" ht="12">
      <c r="B51" s="16"/>
      <c r="C51" s="141">
        <f>C46</f>
        <v>17800</v>
      </c>
      <c r="D51" s="141"/>
      <c r="E51" s="141"/>
      <c r="F51" s="141"/>
      <c r="G51" s="141"/>
      <c r="H51" s="35" t="s">
        <v>79</v>
      </c>
      <c r="I51" s="35"/>
      <c r="J51" s="84" t="s">
        <v>80</v>
      </c>
      <c r="K51" s="12"/>
      <c r="L51" s="12"/>
      <c r="M51" s="12"/>
      <c r="N51" s="91">
        <f>AN15</f>
        <v>91</v>
      </c>
      <c r="O51" s="91"/>
      <c r="P51" s="91"/>
      <c r="Q51" s="91"/>
      <c r="R51" s="12"/>
      <c r="S51" s="84" t="s">
        <v>81</v>
      </c>
      <c r="T51" s="142">
        <f>AN28</f>
        <v>1251402</v>
      </c>
      <c r="U51" s="142"/>
      <c r="V51" s="142"/>
      <c r="W51" s="142"/>
      <c r="X51" s="142"/>
      <c r="Y51" s="84" t="s">
        <v>82</v>
      </c>
      <c r="Z51" s="91">
        <f>Z49</f>
        <v>28597</v>
      </c>
      <c r="AA51" s="91"/>
      <c r="AB51" s="91"/>
      <c r="AC51" s="91"/>
      <c r="AD51" s="84" t="s">
        <v>19</v>
      </c>
      <c r="AE51" s="84"/>
      <c r="AF51" s="145">
        <f>AI49</f>
        <v>45</v>
      </c>
      <c r="AG51" s="145"/>
      <c r="AH51" s="145"/>
      <c r="AI51" s="84" t="s">
        <v>27</v>
      </c>
      <c r="AJ51" s="84"/>
      <c r="AK51" s="12"/>
      <c r="AL51" s="12"/>
      <c r="AM51" s="12"/>
      <c r="AN51" s="12"/>
      <c r="AO51" s="12"/>
      <c r="AP51" s="12"/>
      <c r="AQ51" s="12"/>
      <c r="AR51" s="12"/>
      <c r="AS51" s="12"/>
      <c r="AT51" s="12"/>
      <c r="AU51" s="12"/>
      <c r="AV51" s="12"/>
      <c r="AW51" s="12"/>
      <c r="AX51" s="12"/>
      <c r="AY51" s="12"/>
      <c r="AZ51" s="12"/>
      <c r="BA51" s="12"/>
      <c r="BB51" s="12"/>
      <c r="BC51" s="12"/>
      <c r="BD51" s="17"/>
    </row>
    <row r="52" spans="2:56" ht="12">
      <c r="B52" s="16"/>
      <c r="C52" s="106">
        <v>365</v>
      </c>
      <c r="D52" s="106"/>
      <c r="E52" s="106"/>
      <c r="F52" s="106"/>
      <c r="G52" s="106"/>
      <c r="H52" s="106"/>
      <c r="I52" s="106"/>
      <c r="J52" s="78"/>
      <c r="K52" s="35"/>
      <c r="L52" s="35"/>
      <c r="M52" s="35"/>
      <c r="N52" s="141"/>
      <c r="O52" s="141"/>
      <c r="P52" s="141"/>
      <c r="Q52" s="141"/>
      <c r="R52" s="35"/>
      <c r="S52" s="78"/>
      <c r="T52" s="143"/>
      <c r="U52" s="143"/>
      <c r="V52" s="143"/>
      <c r="W52" s="143"/>
      <c r="X52" s="143"/>
      <c r="Y52" s="78"/>
      <c r="Z52" s="141"/>
      <c r="AA52" s="141"/>
      <c r="AB52" s="141"/>
      <c r="AC52" s="141"/>
      <c r="AD52" s="78"/>
      <c r="AE52" s="78"/>
      <c r="AF52" s="146"/>
      <c r="AG52" s="146"/>
      <c r="AH52" s="146"/>
      <c r="AI52" s="78"/>
      <c r="AJ52" s="78"/>
      <c r="AK52" s="12"/>
      <c r="AL52" s="84" t="s">
        <v>83</v>
      </c>
      <c r="AM52" s="83">
        <f>ROUNDDOWN((((C51*5/C52)*N51)+T51-Z51-ROUNDDOWN(AF51/100,2))/(N54-Y54),0)</f>
        <v>13988</v>
      </c>
      <c r="AN52" s="83"/>
      <c r="AO52" s="83"/>
      <c r="AP52" s="83"/>
      <c r="AQ52" s="83"/>
      <c r="AR52" s="88"/>
      <c r="AS52" s="84" t="s">
        <v>19</v>
      </c>
      <c r="AT52" s="84"/>
      <c r="AU52" s="91">
        <f>ROUNDDOWN((((C51*5/365*N51+T51-Z51-ROUNDDOWN(AF51/100,2))/(N54-Y54))-AM52)*100,0)</f>
        <v>69</v>
      </c>
      <c r="AV52" s="91"/>
      <c r="AW52" s="91"/>
      <c r="AX52" s="91"/>
      <c r="AY52" s="84" t="s">
        <v>27</v>
      </c>
      <c r="AZ52" s="84"/>
      <c r="BA52" s="12"/>
      <c r="BB52" s="12"/>
      <c r="BC52" s="12"/>
      <c r="BD52" s="17"/>
    </row>
    <row r="53" spans="2:56" ht="12">
      <c r="B53" s="16"/>
      <c r="C53" s="12"/>
      <c r="D53" s="12"/>
      <c r="E53" s="12"/>
      <c r="F53" s="12"/>
      <c r="G53" s="12"/>
      <c r="H53" s="12"/>
      <c r="I53" s="12"/>
      <c r="J53" s="12"/>
      <c r="K53" s="12"/>
      <c r="L53" s="12"/>
      <c r="M53" s="12"/>
      <c r="N53" s="12" t="s">
        <v>43</v>
      </c>
      <c r="O53" s="12"/>
      <c r="P53" s="12"/>
      <c r="Q53" s="12"/>
      <c r="R53" s="12"/>
      <c r="S53" s="12"/>
      <c r="T53" s="12"/>
      <c r="U53" s="12"/>
      <c r="V53" s="12"/>
      <c r="W53" s="12"/>
      <c r="X53" s="12"/>
      <c r="Y53" s="12" t="s">
        <v>48</v>
      </c>
      <c r="Z53" s="12"/>
      <c r="AA53" s="12"/>
      <c r="AB53" s="12"/>
      <c r="AC53" s="12"/>
      <c r="AD53" s="12"/>
      <c r="AE53" s="12"/>
      <c r="AF53" s="12"/>
      <c r="AG53" s="12"/>
      <c r="AH53" s="12"/>
      <c r="AI53" s="12"/>
      <c r="AJ53" s="12"/>
      <c r="AK53" s="12"/>
      <c r="AL53" s="84"/>
      <c r="AM53" s="83"/>
      <c r="AN53" s="83"/>
      <c r="AO53" s="83"/>
      <c r="AP53" s="83"/>
      <c r="AQ53" s="83"/>
      <c r="AR53" s="88"/>
      <c r="AS53" s="84"/>
      <c r="AT53" s="84"/>
      <c r="AU53" s="91"/>
      <c r="AV53" s="91"/>
      <c r="AW53" s="91"/>
      <c r="AX53" s="91"/>
      <c r="AY53" s="84"/>
      <c r="AZ53" s="84"/>
      <c r="BA53" s="12"/>
      <c r="BB53" s="12"/>
      <c r="BC53" s="12"/>
      <c r="BD53" s="17"/>
    </row>
    <row r="54" spans="2:56" ht="12">
      <c r="B54" s="40"/>
      <c r="C54" s="35"/>
      <c r="D54" s="35"/>
      <c r="E54" s="35"/>
      <c r="F54" s="35"/>
      <c r="G54" s="35"/>
      <c r="H54" s="35"/>
      <c r="I54" s="35"/>
      <c r="J54" s="35"/>
      <c r="K54" s="35"/>
      <c r="L54" s="35"/>
      <c r="M54" s="35"/>
      <c r="N54" s="150">
        <f>AN15</f>
        <v>91</v>
      </c>
      <c r="O54" s="150"/>
      <c r="P54" s="150"/>
      <c r="Q54" s="150"/>
      <c r="R54" s="150"/>
      <c r="S54" s="150"/>
      <c r="T54" s="35" t="s">
        <v>55</v>
      </c>
      <c r="U54" s="35"/>
      <c r="V54" s="35"/>
      <c r="W54" s="35"/>
      <c r="X54" s="35"/>
      <c r="Y54" s="141">
        <f>AN17</f>
        <v>2</v>
      </c>
      <c r="Z54" s="141"/>
      <c r="AA54" s="141"/>
      <c r="AB54" s="141"/>
      <c r="AC54" s="141"/>
      <c r="AD54" s="35" t="s">
        <v>16</v>
      </c>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41"/>
    </row>
    <row r="55" spans="2:56" ht="12">
      <c r="B55" s="16" t="s">
        <v>56</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7"/>
    </row>
    <row r="56" spans="2:56" ht="12">
      <c r="B56" s="16"/>
      <c r="C56" s="42" t="s">
        <v>57</v>
      </c>
      <c r="D56" s="42"/>
      <c r="F56" s="12"/>
      <c r="G56" s="12"/>
      <c r="H56" s="12"/>
      <c r="I56" s="12"/>
      <c r="J56" s="12"/>
      <c r="K56" s="12"/>
      <c r="L56" s="12"/>
      <c r="M56" s="12"/>
      <c r="N56" s="12"/>
      <c r="O56" s="12"/>
      <c r="P56" s="12"/>
      <c r="Q56" s="12"/>
      <c r="R56" s="12"/>
      <c r="S56" s="12"/>
      <c r="T56" s="12"/>
      <c r="U56" s="12"/>
      <c r="V56" s="12"/>
      <c r="W56" s="12"/>
      <c r="X56" s="12"/>
      <c r="Y56" s="12"/>
      <c r="Z56" s="12" t="s">
        <v>7</v>
      </c>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7"/>
    </row>
    <row r="57" spans="2:56" ht="12">
      <c r="B57" s="16"/>
      <c r="C57" s="42" t="s">
        <v>58</v>
      </c>
      <c r="D57" s="42"/>
      <c r="F57" s="12"/>
      <c r="G57" s="12"/>
      <c r="H57" s="12"/>
      <c r="I57" s="12"/>
      <c r="J57" s="12"/>
      <c r="K57" s="12"/>
      <c r="L57" s="12"/>
      <c r="M57" s="12"/>
      <c r="N57" s="12"/>
      <c r="O57" s="12"/>
      <c r="P57" s="12"/>
      <c r="Q57" s="12"/>
      <c r="R57" s="12"/>
      <c r="S57" s="12"/>
      <c r="T57" s="12"/>
      <c r="U57" s="12"/>
      <c r="V57" s="12"/>
      <c r="W57" s="12"/>
      <c r="X57" s="12"/>
      <c r="Y57" s="12"/>
      <c r="Z57" s="12" t="s">
        <v>59</v>
      </c>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7"/>
    </row>
    <row r="58" spans="2:56" ht="12">
      <c r="B58" s="16"/>
      <c r="C58" s="12"/>
      <c r="D58" s="12"/>
      <c r="E58" s="12"/>
      <c r="F58" s="12"/>
      <c r="G58" s="83">
        <f>AN23-4344</f>
        <v>156384</v>
      </c>
      <c r="H58" s="83"/>
      <c r="I58" s="83"/>
      <c r="J58" s="83"/>
      <c r="K58" s="83"/>
      <c r="L58" s="83"/>
      <c r="M58" s="83"/>
      <c r="N58" s="83"/>
      <c r="O58" s="83"/>
      <c r="P58" s="83"/>
      <c r="Q58" s="83"/>
      <c r="R58" s="83"/>
      <c r="S58" s="83"/>
      <c r="T58" s="83"/>
      <c r="U58" s="135" t="s">
        <v>25</v>
      </c>
      <c r="V58" s="147"/>
      <c r="W58" s="147"/>
      <c r="X58" s="147"/>
      <c r="Y58" s="147"/>
      <c r="Z58" s="12"/>
      <c r="AA58" s="91">
        <f>AN16-AN17</f>
        <v>63</v>
      </c>
      <c r="AB58" s="91"/>
      <c r="AC58" s="91"/>
      <c r="AD58" s="91"/>
      <c r="AE58" s="12"/>
      <c r="AF58" s="84" t="s">
        <v>71</v>
      </c>
      <c r="AG58" s="84"/>
      <c r="AH58" s="78">
        <v>60</v>
      </c>
      <c r="AI58" s="78"/>
      <c r="AJ58" s="12"/>
      <c r="AK58" s="12"/>
      <c r="AL58" s="84" t="s">
        <v>69</v>
      </c>
      <c r="AM58" s="83">
        <f>ROUNDDOWN(G58/AA58*60/100,0)</f>
        <v>1489</v>
      </c>
      <c r="AN58" s="83"/>
      <c r="AO58" s="83"/>
      <c r="AP58" s="83"/>
      <c r="AQ58" s="83"/>
      <c r="AR58" s="148"/>
      <c r="AS58" s="84" t="s">
        <v>19</v>
      </c>
      <c r="AT58" s="84"/>
      <c r="AU58" s="83">
        <f>ROUNDDOWN((G58/AA58*AH58/100-AM58)*100,0)</f>
        <v>37</v>
      </c>
      <c r="AV58" s="83"/>
      <c r="AW58" s="83"/>
      <c r="AX58" s="83"/>
      <c r="AY58" s="84" t="s">
        <v>60</v>
      </c>
      <c r="AZ58" s="84"/>
      <c r="BA58" s="84"/>
      <c r="BB58" s="12"/>
      <c r="BC58" s="12"/>
      <c r="BD58" s="17"/>
    </row>
    <row r="59" spans="2:56" ht="12">
      <c r="B59" s="16"/>
      <c r="C59" s="12"/>
      <c r="D59" s="12"/>
      <c r="E59" s="12"/>
      <c r="F59" s="12"/>
      <c r="G59" s="83"/>
      <c r="H59" s="83"/>
      <c r="I59" s="83"/>
      <c r="J59" s="83"/>
      <c r="K59" s="83"/>
      <c r="L59" s="83"/>
      <c r="M59" s="83"/>
      <c r="N59" s="83"/>
      <c r="O59" s="83"/>
      <c r="P59" s="83"/>
      <c r="Q59" s="83"/>
      <c r="R59" s="83"/>
      <c r="S59" s="83"/>
      <c r="T59" s="83"/>
      <c r="U59" s="147"/>
      <c r="V59" s="147"/>
      <c r="W59" s="147"/>
      <c r="X59" s="147"/>
      <c r="Y59" s="147"/>
      <c r="Z59" s="12"/>
      <c r="AA59" s="91"/>
      <c r="AB59" s="91"/>
      <c r="AC59" s="91"/>
      <c r="AD59" s="91"/>
      <c r="AE59" s="12"/>
      <c r="AF59" s="84"/>
      <c r="AG59" s="84"/>
      <c r="AH59" s="84">
        <v>100</v>
      </c>
      <c r="AI59" s="84"/>
      <c r="AJ59" s="12"/>
      <c r="AK59" s="12"/>
      <c r="AL59" s="84"/>
      <c r="AM59" s="83"/>
      <c r="AN59" s="83"/>
      <c r="AO59" s="83"/>
      <c r="AP59" s="83"/>
      <c r="AQ59" s="83"/>
      <c r="AR59" s="148"/>
      <c r="AS59" s="84"/>
      <c r="AT59" s="84"/>
      <c r="AU59" s="83"/>
      <c r="AV59" s="83"/>
      <c r="AW59" s="83"/>
      <c r="AX59" s="83"/>
      <c r="AY59" s="84"/>
      <c r="AZ59" s="84"/>
      <c r="BA59" s="84"/>
      <c r="BB59" s="12"/>
      <c r="BC59" s="12"/>
      <c r="BD59" s="17"/>
    </row>
    <row r="60" spans="2:56" ht="12">
      <c r="B60" s="16"/>
      <c r="C60" s="12" t="s">
        <v>45</v>
      </c>
      <c r="D60" s="12"/>
      <c r="E60" s="12"/>
      <c r="F60" s="12"/>
      <c r="G60" s="12"/>
      <c r="H60" s="12"/>
      <c r="I60" s="12"/>
      <c r="J60" s="12"/>
      <c r="K60" s="12"/>
      <c r="L60" s="12"/>
      <c r="M60" s="12" t="s">
        <v>43</v>
      </c>
      <c r="O60" s="12"/>
      <c r="P60" s="12"/>
      <c r="Q60" s="12"/>
      <c r="R60" s="12"/>
      <c r="S60" s="43" t="s">
        <v>61</v>
      </c>
      <c r="T60" s="12"/>
      <c r="U60" s="12"/>
      <c r="V60" s="12"/>
      <c r="W60" s="12"/>
      <c r="X60" s="12"/>
      <c r="Y60" s="12"/>
      <c r="Z60" s="12"/>
      <c r="AA60" s="12"/>
      <c r="AB60" s="12"/>
      <c r="AC60" s="12" t="s">
        <v>84</v>
      </c>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7"/>
    </row>
    <row r="61" spans="2:56" ht="13.5" customHeight="1">
      <c r="B61" s="16"/>
      <c r="C61" s="89">
        <f>AF33</f>
        <v>17800</v>
      </c>
      <c r="D61" s="89"/>
      <c r="E61" s="89"/>
      <c r="F61" s="89"/>
      <c r="G61" s="89"/>
      <c r="H61" s="35" t="s">
        <v>85</v>
      </c>
      <c r="I61" s="35"/>
      <c r="J61" s="84" t="s">
        <v>86</v>
      </c>
      <c r="K61" s="12"/>
      <c r="L61" s="12"/>
      <c r="M61" s="12"/>
      <c r="N61" s="91">
        <f>AN15</f>
        <v>91</v>
      </c>
      <c r="O61" s="91"/>
      <c r="P61" s="91"/>
      <c r="Q61" s="91"/>
      <c r="R61" s="12"/>
      <c r="S61" s="84" t="s">
        <v>87</v>
      </c>
      <c r="T61" s="142">
        <f>E41</f>
        <v>1090674</v>
      </c>
      <c r="U61" s="142"/>
      <c r="V61" s="142"/>
      <c r="W61" s="142"/>
      <c r="X61" s="142"/>
      <c r="Y61" s="84" t="s">
        <v>82</v>
      </c>
      <c r="Z61" s="83">
        <f>AP46</f>
        <v>24253</v>
      </c>
      <c r="AA61" s="88"/>
      <c r="AB61" s="88"/>
      <c r="AC61" s="88"/>
      <c r="AD61" s="84" t="s">
        <v>19</v>
      </c>
      <c r="AE61" s="84"/>
      <c r="AF61" s="83">
        <f>AV46</f>
        <v>45</v>
      </c>
      <c r="AG61" s="83"/>
      <c r="AH61" s="83"/>
      <c r="AI61" s="84" t="s">
        <v>27</v>
      </c>
      <c r="AJ61" s="84"/>
      <c r="AK61" s="12"/>
      <c r="AL61" s="12"/>
      <c r="AM61" s="12"/>
      <c r="AN61" s="12"/>
      <c r="AO61" s="12"/>
      <c r="AP61" s="12"/>
      <c r="AQ61" s="12"/>
      <c r="AR61" s="12"/>
      <c r="AS61" s="12"/>
      <c r="AT61" s="12"/>
      <c r="AU61" s="12"/>
      <c r="AV61" s="12"/>
      <c r="AW61" s="12"/>
      <c r="AX61" s="12"/>
      <c r="AY61" s="12"/>
      <c r="AZ61" s="12"/>
      <c r="BA61" s="12"/>
      <c r="BB61" s="12"/>
      <c r="BC61" s="12"/>
      <c r="BD61" s="17"/>
    </row>
    <row r="62" spans="2:56" ht="13.5" customHeight="1">
      <c r="B62" s="16"/>
      <c r="C62" s="106">
        <v>365</v>
      </c>
      <c r="D62" s="106"/>
      <c r="E62" s="106"/>
      <c r="F62" s="106"/>
      <c r="G62" s="106"/>
      <c r="H62" s="106"/>
      <c r="I62" s="106"/>
      <c r="J62" s="78"/>
      <c r="K62" s="35"/>
      <c r="L62" s="35"/>
      <c r="M62" s="35"/>
      <c r="N62" s="141"/>
      <c r="O62" s="141"/>
      <c r="P62" s="141"/>
      <c r="Q62" s="141"/>
      <c r="R62" s="35"/>
      <c r="S62" s="78"/>
      <c r="T62" s="143"/>
      <c r="U62" s="143"/>
      <c r="V62" s="143"/>
      <c r="W62" s="143"/>
      <c r="X62" s="143"/>
      <c r="Y62" s="78"/>
      <c r="Z62" s="89"/>
      <c r="AA62" s="90"/>
      <c r="AB62" s="90"/>
      <c r="AC62" s="90"/>
      <c r="AD62" s="78"/>
      <c r="AE62" s="78"/>
      <c r="AF62" s="89"/>
      <c r="AG62" s="89"/>
      <c r="AH62" s="89"/>
      <c r="AI62" s="78"/>
      <c r="AJ62" s="78"/>
      <c r="AK62" s="12"/>
      <c r="AL62" s="84" t="s">
        <v>83</v>
      </c>
      <c r="AM62" s="83">
        <f>ROUNDDOWN((C61*5/365*N61+T61-Z61-AF61/100)/(N64-W64),0)</f>
        <v>12231</v>
      </c>
      <c r="AN62" s="83"/>
      <c r="AO62" s="83"/>
      <c r="AP62" s="83"/>
      <c r="AQ62" s="83"/>
      <c r="AR62" s="148"/>
      <c r="AS62" s="84" t="s">
        <v>19</v>
      </c>
      <c r="AT62" s="84"/>
      <c r="AU62" s="145">
        <f>ROUNDDOWN(((C61*5/365*N61+T61-Z61-AF61/100)/(N64-W64)-AM62)*100,0)</f>
        <v>56</v>
      </c>
      <c r="AV62" s="145"/>
      <c r="AW62" s="145"/>
      <c r="AX62" s="145"/>
      <c r="AY62" s="84" t="s">
        <v>62</v>
      </c>
      <c r="AZ62" s="84"/>
      <c r="BA62" s="84"/>
      <c r="BB62" s="12"/>
      <c r="BC62" s="12"/>
      <c r="BD62" s="17"/>
    </row>
    <row r="63" spans="2:56" ht="12">
      <c r="B63" s="16"/>
      <c r="C63" s="12"/>
      <c r="D63" s="12"/>
      <c r="E63" s="12"/>
      <c r="F63" s="12"/>
      <c r="G63" s="12"/>
      <c r="H63" s="12"/>
      <c r="I63" s="12"/>
      <c r="J63" s="12"/>
      <c r="K63" s="12"/>
      <c r="L63" s="12"/>
      <c r="M63" s="12"/>
      <c r="N63" s="12" t="s">
        <v>43</v>
      </c>
      <c r="O63" s="12"/>
      <c r="P63" s="12"/>
      <c r="Q63" s="12"/>
      <c r="R63" s="12"/>
      <c r="S63" s="12"/>
      <c r="T63" s="12"/>
      <c r="U63" s="12"/>
      <c r="V63" s="12"/>
      <c r="W63" s="12" t="s">
        <v>48</v>
      </c>
      <c r="X63" s="12"/>
      <c r="Y63" s="12"/>
      <c r="Z63" s="12"/>
      <c r="AA63" s="12"/>
      <c r="AB63" s="12"/>
      <c r="AC63" s="12"/>
      <c r="AD63" s="12"/>
      <c r="AE63" s="12"/>
      <c r="AF63" s="12"/>
      <c r="AG63" s="12"/>
      <c r="AH63" s="12"/>
      <c r="AI63" s="12"/>
      <c r="AJ63" s="12"/>
      <c r="AK63" s="12"/>
      <c r="AL63" s="84"/>
      <c r="AM63" s="83"/>
      <c r="AN63" s="83"/>
      <c r="AO63" s="83"/>
      <c r="AP63" s="83"/>
      <c r="AQ63" s="83"/>
      <c r="AR63" s="148"/>
      <c r="AS63" s="84"/>
      <c r="AT63" s="84"/>
      <c r="AU63" s="145"/>
      <c r="AV63" s="145"/>
      <c r="AW63" s="145"/>
      <c r="AX63" s="145"/>
      <c r="AY63" s="84"/>
      <c r="AZ63" s="84"/>
      <c r="BA63" s="84"/>
      <c r="BB63" s="12"/>
      <c r="BC63" s="12"/>
      <c r="BD63" s="17"/>
    </row>
    <row r="64" spans="2:56" ht="12">
      <c r="B64" s="16"/>
      <c r="C64" s="12"/>
      <c r="D64" s="12"/>
      <c r="E64" s="12"/>
      <c r="F64" s="12"/>
      <c r="G64" s="12"/>
      <c r="H64" s="12"/>
      <c r="I64" s="12"/>
      <c r="J64" s="12"/>
      <c r="K64" s="12"/>
      <c r="L64" s="12"/>
      <c r="M64" s="12"/>
      <c r="N64" s="91">
        <f>N54</f>
        <v>91</v>
      </c>
      <c r="O64" s="91"/>
      <c r="P64" s="91"/>
      <c r="Q64" s="91"/>
      <c r="R64" s="12"/>
      <c r="S64" s="84" t="s">
        <v>63</v>
      </c>
      <c r="T64" s="84"/>
      <c r="U64" s="12"/>
      <c r="V64" s="12"/>
      <c r="W64" s="91">
        <f>Y54</f>
        <v>2</v>
      </c>
      <c r="X64" s="91"/>
      <c r="Y64" s="91"/>
      <c r="Z64" s="91"/>
      <c r="AA64" s="91"/>
      <c r="AB64" s="1"/>
      <c r="AC64" s="84" t="s">
        <v>64</v>
      </c>
      <c r="AD64" s="8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7"/>
    </row>
    <row r="65" spans="2:56" ht="12">
      <c r="B65" s="36"/>
      <c r="C65" s="37"/>
      <c r="D65" s="37"/>
      <c r="E65" s="37"/>
      <c r="F65" s="37"/>
      <c r="G65" s="37"/>
      <c r="H65" s="37"/>
      <c r="I65" s="37"/>
      <c r="J65" s="37"/>
      <c r="K65" s="37"/>
      <c r="L65" s="37"/>
      <c r="M65" s="37"/>
      <c r="N65" s="92"/>
      <c r="O65" s="92"/>
      <c r="P65" s="92"/>
      <c r="Q65" s="92"/>
      <c r="R65" s="37"/>
      <c r="S65" s="93"/>
      <c r="T65" s="93"/>
      <c r="U65" s="37"/>
      <c r="V65" s="37"/>
      <c r="W65" s="92"/>
      <c r="X65" s="92"/>
      <c r="Y65" s="92"/>
      <c r="Z65" s="92"/>
      <c r="AA65" s="92"/>
      <c r="AB65" s="3"/>
      <c r="AC65" s="93"/>
      <c r="AD65" s="93"/>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8"/>
    </row>
    <row r="66" spans="2:56" ht="13.5" customHeight="1">
      <c r="B66" s="44"/>
      <c r="C66" s="45"/>
      <c r="D66" s="45"/>
      <c r="E66" s="45"/>
      <c r="F66" s="45"/>
      <c r="G66" s="45"/>
      <c r="H66" s="45"/>
      <c r="I66" s="45"/>
      <c r="J66" s="45"/>
      <c r="K66" s="45"/>
      <c r="L66" s="45"/>
      <c r="M66" s="45"/>
      <c r="N66" s="45"/>
      <c r="O66" s="45"/>
      <c r="P66" s="45"/>
      <c r="Q66" s="45"/>
      <c r="R66" s="45"/>
      <c r="S66" s="45"/>
      <c r="T66" s="45"/>
      <c r="U66" s="45"/>
      <c r="V66" s="45" t="s">
        <v>88</v>
      </c>
      <c r="W66" s="45"/>
      <c r="X66" s="45"/>
      <c r="Y66" s="45"/>
      <c r="Z66" s="45"/>
      <c r="AA66" s="86">
        <f>ROUNDDOWN(AM58+AU58/100+AM62+AU62/100,0)</f>
        <v>13720</v>
      </c>
      <c r="AB66" s="86"/>
      <c r="AC66" s="86"/>
      <c r="AD66" s="86"/>
      <c r="AE66" s="86"/>
      <c r="AF66" s="86"/>
      <c r="AG66" s="86"/>
      <c r="AH66" s="86"/>
      <c r="AI66" s="87" t="s">
        <v>19</v>
      </c>
      <c r="AJ66" s="87"/>
      <c r="AK66" s="86">
        <f>ROUND((AM58+AU58/100+AM62+AU62/100-AA66)*100,0)</f>
        <v>93</v>
      </c>
      <c r="AL66" s="86"/>
      <c r="AM66" s="86"/>
      <c r="AN66" s="86"/>
      <c r="AO66" s="45" t="s">
        <v>27</v>
      </c>
      <c r="AP66" s="45"/>
      <c r="AQ66" s="45"/>
      <c r="AR66" s="45"/>
      <c r="AS66" s="45"/>
      <c r="AT66" s="45"/>
      <c r="AU66" s="45"/>
      <c r="AV66" s="45"/>
      <c r="AW66" s="45"/>
      <c r="AX66" s="45"/>
      <c r="AY66" s="45"/>
      <c r="AZ66" s="45"/>
      <c r="BA66" s="45"/>
      <c r="BB66" s="45"/>
      <c r="BC66" s="45"/>
      <c r="BD66" s="46"/>
    </row>
    <row r="67" ht="6" customHeight="1"/>
    <row r="68" ht="12">
      <c r="B68" s="7" t="s">
        <v>66</v>
      </c>
    </row>
  </sheetData>
  <sheetProtection/>
  <mergeCells count="255">
    <mergeCell ref="AL15:AM15"/>
    <mergeCell ref="N54:S54"/>
    <mergeCell ref="AM52:AR53"/>
    <mergeCell ref="AM48:AR48"/>
    <mergeCell ref="O8:Q8"/>
    <mergeCell ref="V8:W8"/>
    <mergeCell ref="T8:U8"/>
    <mergeCell ref="AB8:AD8"/>
    <mergeCell ref="R8:S8"/>
    <mergeCell ref="Z8:AA8"/>
    <mergeCell ref="AC21:AD21"/>
    <mergeCell ref="AC22:AD22"/>
    <mergeCell ref="AC23:AD23"/>
    <mergeCell ref="X8:Y8"/>
    <mergeCell ref="AU23:AV23"/>
    <mergeCell ref="AU24:AV24"/>
    <mergeCell ref="AN18:AT18"/>
    <mergeCell ref="AL23:AM23"/>
    <mergeCell ref="AL24:AM24"/>
    <mergeCell ref="AU18:AV18"/>
    <mergeCell ref="AU21:AV21"/>
    <mergeCell ref="AU22:AV22"/>
    <mergeCell ref="AU27:AV27"/>
    <mergeCell ref="AE24:AK24"/>
    <mergeCell ref="AU17:AV17"/>
    <mergeCell ref="AL27:AM27"/>
    <mergeCell ref="AU25:AV25"/>
    <mergeCell ref="AE25:AK25"/>
    <mergeCell ref="AE18:AK18"/>
    <mergeCell ref="AL28:AM28"/>
    <mergeCell ref="AU26:AV26"/>
    <mergeCell ref="AL25:AM25"/>
    <mergeCell ref="AL26:AM26"/>
    <mergeCell ref="AU19:AV19"/>
    <mergeCell ref="AU20:AV20"/>
    <mergeCell ref="AL22:AM22"/>
    <mergeCell ref="AL19:AM19"/>
    <mergeCell ref="AL20:AM20"/>
    <mergeCell ref="AL21:AM21"/>
    <mergeCell ref="AU28:AV28"/>
    <mergeCell ref="AC19:AD19"/>
    <mergeCell ref="AC20:AD20"/>
    <mergeCell ref="AC24:AD24"/>
    <mergeCell ref="AC25:AD25"/>
    <mergeCell ref="AC26:AD26"/>
    <mergeCell ref="AN25:AT25"/>
    <mergeCell ref="AN24:AT24"/>
    <mergeCell ref="AE22:AK22"/>
    <mergeCell ref="AE23:AK23"/>
    <mergeCell ref="AY62:BA63"/>
    <mergeCell ref="AL62:AL63"/>
    <mergeCell ref="AS62:AT63"/>
    <mergeCell ref="AU62:AX63"/>
    <mergeCell ref="G58:T59"/>
    <mergeCell ref="AM62:AR63"/>
    <mergeCell ref="AM58:AR59"/>
    <mergeCell ref="S61:S62"/>
    <mergeCell ref="T61:X62"/>
    <mergeCell ref="C62:I62"/>
    <mergeCell ref="T25:U25"/>
    <mergeCell ref="T26:U26"/>
    <mergeCell ref="AF58:AG59"/>
    <mergeCell ref="AI61:AJ62"/>
    <mergeCell ref="AD61:AE62"/>
    <mergeCell ref="AF61:AH62"/>
    <mergeCell ref="U58:Y59"/>
    <mergeCell ref="Y61:Y62"/>
    <mergeCell ref="AC28:AD28"/>
    <mergeCell ref="AC27:AD27"/>
    <mergeCell ref="C61:G61"/>
    <mergeCell ref="J61:J62"/>
    <mergeCell ref="N61:Q62"/>
    <mergeCell ref="AY52:AZ53"/>
    <mergeCell ref="AU52:AX53"/>
    <mergeCell ref="AD51:AE52"/>
    <mergeCell ref="AF51:AH52"/>
    <mergeCell ref="C52:I52"/>
    <mergeCell ref="J51:J52"/>
    <mergeCell ref="N51:Q52"/>
    <mergeCell ref="AV46:AX47"/>
    <mergeCell ref="Y54:AC54"/>
    <mergeCell ref="C51:G51"/>
    <mergeCell ref="S51:S52"/>
    <mergeCell ref="T51:X52"/>
    <mergeCell ref="Y51:Y52"/>
    <mergeCell ref="Z51:AC52"/>
    <mergeCell ref="AS52:AT53"/>
    <mergeCell ref="Z50:AJ50"/>
    <mergeCell ref="J46:J47"/>
    <mergeCell ref="AY48:BA48"/>
    <mergeCell ref="AS48:AT48"/>
    <mergeCell ref="AK43:AM43"/>
    <mergeCell ref="AI46:AN47"/>
    <mergeCell ref="AI51:AJ52"/>
    <mergeCell ref="AL52:AL53"/>
    <mergeCell ref="AY46:BA47"/>
    <mergeCell ref="AO46:AO47"/>
    <mergeCell ref="AP46:AS47"/>
    <mergeCell ref="AT46:AU47"/>
    <mergeCell ref="E41:Q42"/>
    <mergeCell ref="Z49:AF49"/>
    <mergeCell ref="AI49:AK49"/>
    <mergeCell ref="AH46:AH47"/>
    <mergeCell ref="AE46:AG47"/>
    <mergeCell ref="R41:T42"/>
    <mergeCell ref="AH41:AH42"/>
    <mergeCell ref="U41:AD42"/>
    <mergeCell ref="AD46:AD47"/>
    <mergeCell ref="C47:I47"/>
    <mergeCell ref="V46:V47"/>
    <mergeCell ref="C46:G46"/>
    <mergeCell ref="K46:U47"/>
    <mergeCell ref="AB43:AH43"/>
    <mergeCell ref="E38:Q39"/>
    <mergeCell ref="AF38:AG38"/>
    <mergeCell ref="AF39:AG39"/>
    <mergeCell ref="AH38:AH39"/>
    <mergeCell ref="R38:T39"/>
    <mergeCell ref="AD38:AE39"/>
    <mergeCell ref="U38:AC39"/>
    <mergeCell ref="AW41:BA42"/>
    <mergeCell ref="AJ38:AP39"/>
    <mergeCell ref="AJ41:AP42"/>
    <mergeCell ref="AS38:AV39"/>
    <mergeCell ref="AS41:AV42"/>
    <mergeCell ref="AQ38:AR39"/>
    <mergeCell ref="AW38:BA39"/>
    <mergeCell ref="AQ41:AR42"/>
    <mergeCell ref="AI34:AK34"/>
    <mergeCell ref="C33:I33"/>
    <mergeCell ref="N33:Q33"/>
    <mergeCell ref="T33:W33"/>
    <mergeCell ref="Z33:AA33"/>
    <mergeCell ref="AE7:AJ8"/>
    <mergeCell ref="AK7:BD8"/>
    <mergeCell ref="AX33:AY33"/>
    <mergeCell ref="AC15:AD15"/>
    <mergeCell ref="AC16:AD16"/>
    <mergeCell ref="V36:AC37"/>
    <mergeCell ref="AN26:AT26"/>
    <mergeCell ref="AN27:AT27"/>
    <mergeCell ref="AN28:AT28"/>
    <mergeCell ref="AE26:AK26"/>
    <mergeCell ref="AE27:AK27"/>
    <mergeCell ref="AE28:AK28"/>
    <mergeCell ref="AF33:AJ33"/>
    <mergeCell ref="AR33:AU33"/>
    <mergeCell ref="AA34:AF34"/>
    <mergeCell ref="M7:W7"/>
    <mergeCell ref="AN19:AT19"/>
    <mergeCell ref="AN20:AT20"/>
    <mergeCell ref="AN21:AT21"/>
    <mergeCell ref="AN22:AT22"/>
    <mergeCell ref="AN23:AT23"/>
    <mergeCell ref="M22:S22"/>
    <mergeCell ref="AE19:AK19"/>
    <mergeCell ref="AC17:AD17"/>
    <mergeCell ref="AC18:AD18"/>
    <mergeCell ref="V24:AB24"/>
    <mergeCell ref="V27:AB27"/>
    <mergeCell ref="V28:AB28"/>
    <mergeCell ref="M26:S26"/>
    <mergeCell ref="M27:S27"/>
    <mergeCell ref="M28:S28"/>
    <mergeCell ref="T27:U27"/>
    <mergeCell ref="T28:U28"/>
    <mergeCell ref="V26:AB26"/>
    <mergeCell ref="T24:U24"/>
    <mergeCell ref="T22:U22"/>
    <mergeCell ref="AE21:AK21"/>
    <mergeCell ref="M25:S25"/>
    <mergeCell ref="M18:S18"/>
    <mergeCell ref="M19:S19"/>
    <mergeCell ref="M20:S20"/>
    <mergeCell ref="M21:S21"/>
    <mergeCell ref="V25:AB25"/>
    <mergeCell ref="V22:AB22"/>
    <mergeCell ref="V23:AB23"/>
    <mergeCell ref="V18:AB18"/>
    <mergeCell ref="V19:AB19"/>
    <mergeCell ref="V20:AB20"/>
    <mergeCell ref="V21:AB21"/>
    <mergeCell ref="T19:U19"/>
    <mergeCell ref="T20:U20"/>
    <mergeCell ref="T21:U21"/>
    <mergeCell ref="T23:U23"/>
    <mergeCell ref="E22:K22"/>
    <mergeCell ref="E23:K23"/>
    <mergeCell ref="E28:K28"/>
    <mergeCell ref="E25:K25"/>
    <mergeCell ref="E26:K26"/>
    <mergeCell ref="E27:K27"/>
    <mergeCell ref="E24:K24"/>
    <mergeCell ref="M23:S23"/>
    <mergeCell ref="M24:S24"/>
    <mergeCell ref="AW15:BD28"/>
    <mergeCell ref="E19:K19"/>
    <mergeCell ref="E20:K20"/>
    <mergeCell ref="AN16:AT16"/>
    <mergeCell ref="AN17:AT17"/>
    <mergeCell ref="T15:U15"/>
    <mergeCell ref="T16:U16"/>
    <mergeCell ref="T17:U17"/>
    <mergeCell ref="T18:U18"/>
    <mergeCell ref="AE20:AK20"/>
    <mergeCell ref="AE13:AM13"/>
    <mergeCell ref="AE14:AM14"/>
    <mergeCell ref="AN13:AV14"/>
    <mergeCell ref="E18:K18"/>
    <mergeCell ref="AU15:AV15"/>
    <mergeCell ref="AU16:AV16"/>
    <mergeCell ref="AN15:AT15"/>
    <mergeCell ref="AL16:AM16"/>
    <mergeCell ref="AL17:AM17"/>
    <mergeCell ref="AL18:AM18"/>
    <mergeCell ref="N64:Q65"/>
    <mergeCell ref="W64:AA65"/>
    <mergeCell ref="S64:T65"/>
    <mergeCell ref="AC64:AD65"/>
    <mergeCell ref="B18:C28"/>
    <mergeCell ref="AW13:BD14"/>
    <mergeCell ref="B13:K14"/>
    <mergeCell ref="M15:S15"/>
    <mergeCell ref="V15:AB15"/>
    <mergeCell ref="AE15:AK15"/>
    <mergeCell ref="V16:AB16"/>
    <mergeCell ref="AA66:AH66"/>
    <mergeCell ref="AI66:AJ66"/>
    <mergeCell ref="AK66:AN66"/>
    <mergeCell ref="AS58:AT59"/>
    <mergeCell ref="AH58:AI58"/>
    <mergeCell ref="AH59:AI59"/>
    <mergeCell ref="Z61:AC62"/>
    <mergeCell ref="AL58:AL59"/>
    <mergeCell ref="AA58:AD59"/>
    <mergeCell ref="E21:K21"/>
    <mergeCell ref="AU58:AX59"/>
    <mergeCell ref="AY58:BA59"/>
    <mergeCell ref="AU48:AX48"/>
    <mergeCell ref="C15:J15"/>
    <mergeCell ref="C16:J16"/>
    <mergeCell ref="AE16:AK16"/>
    <mergeCell ref="AE17:AK17"/>
    <mergeCell ref="M16:S16"/>
    <mergeCell ref="M17:S17"/>
    <mergeCell ref="AK33:AQ33"/>
    <mergeCell ref="B7:K7"/>
    <mergeCell ref="B8:K8"/>
    <mergeCell ref="W46:AB47"/>
    <mergeCell ref="M13:U13"/>
    <mergeCell ref="M14:U14"/>
    <mergeCell ref="V13:AD13"/>
    <mergeCell ref="V14:AD14"/>
    <mergeCell ref="V17:AB17"/>
    <mergeCell ref="C17:J17"/>
  </mergeCells>
  <printOptions/>
  <pageMargins left="0.9055118110236221" right="0.2755905511811024" top="0.5" bottom="0.2755905511811024" header="0.2362204724409449" footer="0.196850393700787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B4:BB61"/>
  <sheetViews>
    <sheetView zoomScalePageLayoutView="0" workbookViewId="0" topLeftCell="A1">
      <selection activeCell="AU66" sqref="AU66"/>
    </sheetView>
  </sheetViews>
  <sheetFormatPr defaultColWidth="9.00390625" defaultRowHeight="13.5"/>
  <cols>
    <col min="1" max="1" width="9.00390625" style="7" customWidth="1"/>
    <col min="2" max="2" width="2.125" style="7" customWidth="1"/>
    <col min="3" max="141" width="1.625" style="7" customWidth="1"/>
    <col min="142" max="16384" width="9.00390625" style="7" customWidth="1"/>
  </cols>
  <sheetData>
    <row r="4" spans="2:54" ht="12" customHeight="1">
      <c r="B4" s="47" t="s">
        <v>92</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48"/>
    </row>
    <row r="5" spans="2:54" ht="12" customHeight="1">
      <c r="B5" s="16"/>
      <c r="C5" s="12"/>
      <c r="D5" s="12"/>
      <c r="E5" s="12"/>
      <c r="F5" s="12" t="s">
        <v>54</v>
      </c>
      <c r="G5" s="12"/>
      <c r="H5" s="12"/>
      <c r="I5" s="12"/>
      <c r="J5" s="12"/>
      <c r="K5" s="12"/>
      <c r="L5" s="12"/>
      <c r="M5" s="12"/>
      <c r="N5" s="12"/>
      <c r="O5" s="12" t="s">
        <v>43</v>
      </c>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7"/>
    </row>
    <row r="6" spans="2:54" ht="15" customHeight="1">
      <c r="B6" s="16"/>
      <c r="C6" s="84"/>
      <c r="D6" s="84"/>
      <c r="E6" s="84"/>
      <c r="F6" s="84"/>
      <c r="G6" s="84"/>
      <c r="H6" s="84"/>
      <c r="I6" s="84"/>
      <c r="J6" s="84"/>
      <c r="K6" s="84"/>
      <c r="L6" s="12" t="s">
        <v>25</v>
      </c>
      <c r="M6" s="12"/>
      <c r="N6" s="12"/>
      <c r="O6" s="12"/>
      <c r="P6" s="12"/>
      <c r="Q6" s="84"/>
      <c r="R6" s="84"/>
      <c r="S6" s="84"/>
      <c r="T6" s="84"/>
      <c r="U6" s="12"/>
      <c r="V6" s="12" t="s">
        <v>93</v>
      </c>
      <c r="W6" s="12"/>
      <c r="X6" s="84"/>
      <c r="Y6" s="84"/>
      <c r="Z6" s="84"/>
      <c r="AA6" s="84"/>
      <c r="AB6" s="84"/>
      <c r="AC6" s="12" t="s">
        <v>19</v>
      </c>
      <c r="AD6" s="12"/>
      <c r="AE6" s="84"/>
      <c r="AF6" s="84"/>
      <c r="AG6" s="84"/>
      <c r="AH6" s="84"/>
      <c r="AI6" s="84"/>
      <c r="AJ6" s="12" t="s">
        <v>27</v>
      </c>
      <c r="AK6" s="12"/>
      <c r="AL6" s="12"/>
      <c r="AM6" s="12"/>
      <c r="AN6" s="12"/>
      <c r="AO6" s="12"/>
      <c r="AP6" s="12"/>
      <c r="AQ6" s="12"/>
      <c r="AR6" s="12"/>
      <c r="AS6" s="12"/>
      <c r="AT6" s="12"/>
      <c r="AU6" s="12"/>
      <c r="AV6" s="12"/>
      <c r="AW6" s="12"/>
      <c r="AX6" s="12"/>
      <c r="AY6" s="12"/>
      <c r="AZ6" s="12"/>
      <c r="BA6" s="12"/>
      <c r="BB6" s="17"/>
    </row>
    <row r="7" spans="2:54" ht="4.5" customHeight="1">
      <c r="B7" s="16"/>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7"/>
    </row>
    <row r="8" spans="2:54" ht="13.5" customHeight="1">
      <c r="B8" s="24" t="s">
        <v>166</v>
      </c>
      <c r="C8" s="25"/>
      <c r="D8" s="25"/>
      <c r="E8" s="25"/>
      <c r="F8" s="25"/>
      <c r="G8" s="25"/>
      <c r="H8" s="25"/>
      <c r="I8" s="25"/>
      <c r="J8" s="25"/>
      <c r="K8" s="25"/>
      <c r="L8" s="25"/>
      <c r="M8" s="25"/>
      <c r="N8" s="25"/>
      <c r="O8" s="25"/>
      <c r="P8" s="25"/>
      <c r="Q8" s="25"/>
      <c r="R8" s="25"/>
      <c r="S8" s="25"/>
      <c r="T8" s="25"/>
      <c r="U8" s="25"/>
      <c r="V8" s="25"/>
      <c r="W8" s="25"/>
      <c r="X8" s="25"/>
      <c r="Y8" s="25"/>
      <c r="Z8" s="25"/>
      <c r="AA8" s="25"/>
      <c r="AB8" s="49"/>
      <c r="AC8" s="25" t="s">
        <v>167</v>
      </c>
      <c r="AD8" s="25"/>
      <c r="AE8" s="25"/>
      <c r="AF8" s="25"/>
      <c r="AG8" s="25"/>
      <c r="AH8" s="25"/>
      <c r="AI8" s="25"/>
      <c r="AJ8" s="25"/>
      <c r="AK8" s="25"/>
      <c r="AL8" s="25"/>
      <c r="AM8" s="25"/>
      <c r="AN8" s="25"/>
      <c r="AO8" s="25"/>
      <c r="AP8" s="25"/>
      <c r="AQ8" s="25"/>
      <c r="AR8" s="25"/>
      <c r="AS8" s="25"/>
      <c r="AT8" s="25"/>
      <c r="AU8" s="25"/>
      <c r="AV8" s="25"/>
      <c r="AW8" s="25"/>
      <c r="AX8" s="25"/>
      <c r="AY8" s="25"/>
      <c r="AZ8" s="25"/>
      <c r="BA8" s="25"/>
      <c r="BB8" s="27"/>
    </row>
    <row r="9" spans="2:54" ht="13.5" customHeight="1">
      <c r="B9" s="16"/>
      <c r="C9" s="12" t="s">
        <v>95</v>
      </c>
      <c r="D9" s="12"/>
      <c r="E9" s="12"/>
      <c r="F9" s="12"/>
      <c r="G9" s="12"/>
      <c r="H9" s="12"/>
      <c r="I9" s="12"/>
      <c r="J9" s="12"/>
      <c r="K9" s="12"/>
      <c r="L9" s="12"/>
      <c r="M9" s="12"/>
      <c r="N9" s="12"/>
      <c r="O9" s="12"/>
      <c r="P9" s="12"/>
      <c r="Q9" s="12"/>
      <c r="R9" s="12"/>
      <c r="S9" s="12"/>
      <c r="T9" s="12"/>
      <c r="U9" s="12"/>
      <c r="V9" s="12"/>
      <c r="W9" s="12"/>
      <c r="X9" s="12"/>
      <c r="Y9" s="12"/>
      <c r="Z9" s="12"/>
      <c r="AA9" s="12"/>
      <c r="AB9" s="50"/>
      <c r="AC9" s="12"/>
      <c r="AD9" s="12" t="s">
        <v>102</v>
      </c>
      <c r="AE9" s="12"/>
      <c r="AF9" s="12"/>
      <c r="AG9" s="12"/>
      <c r="AH9" s="12"/>
      <c r="AI9" s="12"/>
      <c r="AJ9" s="12"/>
      <c r="AK9" s="12"/>
      <c r="AL9" s="12"/>
      <c r="AM9" s="12"/>
      <c r="AN9" s="12"/>
      <c r="AO9" s="12"/>
      <c r="AP9" s="12"/>
      <c r="AQ9" s="12"/>
      <c r="AR9" s="12"/>
      <c r="AS9" s="12"/>
      <c r="AT9" s="12"/>
      <c r="AU9" s="12"/>
      <c r="AV9" s="12"/>
      <c r="AW9" s="12"/>
      <c r="AX9" s="12"/>
      <c r="AY9" s="12"/>
      <c r="AZ9" s="12"/>
      <c r="BA9" s="12"/>
      <c r="BB9" s="17"/>
    </row>
    <row r="10" spans="2:54" ht="13.5" customHeight="1">
      <c r="B10" s="51"/>
      <c r="C10" s="157" t="s">
        <v>151</v>
      </c>
      <c r="D10" s="157"/>
      <c r="E10" s="157"/>
      <c r="F10" s="157"/>
      <c r="G10" s="157"/>
      <c r="H10" s="157"/>
      <c r="I10" s="157"/>
      <c r="J10" s="63" t="s">
        <v>96</v>
      </c>
      <c r="K10" s="63"/>
      <c r="L10" s="63"/>
      <c r="M10" s="63"/>
      <c r="N10" s="63"/>
      <c r="O10" s="157">
        <v>4</v>
      </c>
      <c r="P10" s="157"/>
      <c r="Q10" s="157"/>
      <c r="R10" s="63" t="s">
        <v>97</v>
      </c>
      <c r="S10" s="63"/>
      <c r="T10" s="157">
        <v>6</v>
      </c>
      <c r="U10" s="157"/>
      <c r="V10" s="157"/>
      <c r="W10" s="157"/>
      <c r="X10" s="63" t="s">
        <v>98</v>
      </c>
      <c r="Y10" s="63"/>
      <c r="Z10" s="63"/>
      <c r="AA10" s="63"/>
      <c r="AB10" s="64"/>
      <c r="AC10" s="65"/>
      <c r="AD10" s="157" t="s">
        <v>151</v>
      </c>
      <c r="AE10" s="157"/>
      <c r="AF10" s="157"/>
      <c r="AG10" s="157"/>
      <c r="AH10" s="157"/>
      <c r="AI10" s="157"/>
      <c r="AJ10" s="157"/>
      <c r="AK10" s="63" t="s">
        <v>96</v>
      </c>
      <c r="AL10" s="63"/>
      <c r="AM10" s="63"/>
      <c r="AN10" s="63"/>
      <c r="AO10" s="63"/>
      <c r="AP10" s="157">
        <v>4</v>
      </c>
      <c r="AQ10" s="157"/>
      <c r="AR10" s="157"/>
      <c r="AS10" s="63" t="s">
        <v>97</v>
      </c>
      <c r="AT10" s="63"/>
      <c r="AU10" s="157">
        <v>9</v>
      </c>
      <c r="AV10" s="157"/>
      <c r="AW10" s="157"/>
      <c r="AX10" s="157"/>
      <c r="AY10" s="12" t="s">
        <v>98</v>
      </c>
      <c r="AZ10" s="12"/>
      <c r="BA10" s="12"/>
      <c r="BB10" s="17"/>
    </row>
    <row r="11" spans="2:54" ht="13.5" customHeight="1">
      <c r="B11" s="16"/>
      <c r="C11" s="159" t="s">
        <v>8</v>
      </c>
      <c r="D11" s="159"/>
      <c r="E11" s="159"/>
      <c r="F11" s="159"/>
      <c r="G11" s="159"/>
      <c r="H11" s="159"/>
      <c r="I11" s="159"/>
      <c r="J11" s="159"/>
      <c r="K11" s="12"/>
      <c r="L11" s="12"/>
      <c r="M11" s="12"/>
      <c r="N11" s="12"/>
      <c r="O11" s="12"/>
      <c r="P11" s="83">
        <v>278100</v>
      </c>
      <c r="Q11" s="83"/>
      <c r="R11" s="83"/>
      <c r="S11" s="83"/>
      <c r="T11" s="83"/>
      <c r="U11" s="83"/>
      <c r="V11" s="83"/>
      <c r="W11" s="83"/>
      <c r="X11" s="135" t="s">
        <v>19</v>
      </c>
      <c r="Y11" s="148"/>
      <c r="Z11" s="148"/>
      <c r="AA11" s="12"/>
      <c r="AB11" s="50"/>
      <c r="AC11" s="12"/>
      <c r="AD11" s="159" t="s">
        <v>8</v>
      </c>
      <c r="AE11" s="159"/>
      <c r="AF11" s="159"/>
      <c r="AG11" s="159"/>
      <c r="AH11" s="159"/>
      <c r="AI11" s="159"/>
      <c r="AJ11" s="159"/>
      <c r="AK11" s="159"/>
      <c r="AL11" s="12"/>
      <c r="AM11" s="12"/>
      <c r="AN11" s="12"/>
      <c r="AO11" s="12"/>
      <c r="AP11" s="12"/>
      <c r="AQ11" s="83">
        <v>293100</v>
      </c>
      <c r="AR11" s="83"/>
      <c r="AS11" s="83"/>
      <c r="AT11" s="83"/>
      <c r="AU11" s="83"/>
      <c r="AV11" s="83"/>
      <c r="AW11" s="83"/>
      <c r="AX11" s="83"/>
      <c r="AY11" s="135" t="s">
        <v>19</v>
      </c>
      <c r="AZ11" s="148"/>
      <c r="BA11" s="148"/>
      <c r="BB11" s="17"/>
    </row>
    <row r="12" spans="2:54" ht="13.5" customHeight="1">
      <c r="B12" s="16"/>
      <c r="C12" s="159" t="s">
        <v>9</v>
      </c>
      <c r="D12" s="159"/>
      <c r="E12" s="159"/>
      <c r="F12" s="159"/>
      <c r="G12" s="159"/>
      <c r="H12" s="159"/>
      <c r="I12" s="159"/>
      <c r="J12" s="159"/>
      <c r="K12" s="12"/>
      <c r="L12" s="12"/>
      <c r="M12" s="12"/>
      <c r="N12" s="12"/>
      <c r="O12" s="12"/>
      <c r="P12" s="83">
        <v>25500</v>
      </c>
      <c r="Q12" s="83"/>
      <c r="R12" s="83"/>
      <c r="S12" s="83"/>
      <c r="T12" s="83"/>
      <c r="U12" s="83"/>
      <c r="V12" s="83"/>
      <c r="W12" s="83"/>
      <c r="X12" s="135" t="s">
        <v>19</v>
      </c>
      <c r="Y12" s="148"/>
      <c r="Z12" s="148"/>
      <c r="AA12" s="12"/>
      <c r="AB12" s="50"/>
      <c r="AC12" s="12"/>
      <c r="AD12" s="159" t="s">
        <v>9</v>
      </c>
      <c r="AE12" s="159"/>
      <c r="AF12" s="159"/>
      <c r="AG12" s="159"/>
      <c r="AH12" s="159"/>
      <c r="AI12" s="159"/>
      <c r="AJ12" s="159"/>
      <c r="AK12" s="159"/>
      <c r="AL12" s="12"/>
      <c r="AM12" s="12"/>
      <c r="AN12" s="12"/>
      <c r="AO12" s="12"/>
      <c r="AP12" s="12"/>
      <c r="AQ12" s="83">
        <v>25500</v>
      </c>
      <c r="AR12" s="83"/>
      <c r="AS12" s="83"/>
      <c r="AT12" s="83"/>
      <c r="AU12" s="83"/>
      <c r="AV12" s="83"/>
      <c r="AW12" s="83"/>
      <c r="AX12" s="83"/>
      <c r="AY12" s="135" t="s">
        <v>19</v>
      </c>
      <c r="AZ12" s="148"/>
      <c r="BA12" s="148"/>
      <c r="BB12" s="17"/>
    </row>
    <row r="13" spans="2:54" ht="13.5" customHeight="1">
      <c r="B13" s="16"/>
      <c r="C13" s="159" t="s">
        <v>10</v>
      </c>
      <c r="D13" s="159"/>
      <c r="E13" s="159"/>
      <c r="F13" s="159"/>
      <c r="G13" s="159"/>
      <c r="H13" s="159"/>
      <c r="I13" s="159"/>
      <c r="J13" s="159"/>
      <c r="K13" s="12"/>
      <c r="L13" s="12"/>
      <c r="M13" s="12"/>
      <c r="N13" s="12"/>
      <c r="O13" s="12"/>
      <c r="P13" s="83">
        <v>9108</v>
      </c>
      <c r="Q13" s="83"/>
      <c r="R13" s="83"/>
      <c r="S13" s="83"/>
      <c r="T13" s="83"/>
      <c r="U13" s="83"/>
      <c r="V13" s="83"/>
      <c r="W13" s="83"/>
      <c r="X13" s="135" t="s">
        <v>19</v>
      </c>
      <c r="Y13" s="148"/>
      <c r="Z13" s="148"/>
      <c r="AA13" s="12"/>
      <c r="AB13" s="50"/>
      <c r="AC13" s="12"/>
      <c r="AD13" s="159" t="s">
        <v>10</v>
      </c>
      <c r="AE13" s="159"/>
      <c r="AF13" s="159"/>
      <c r="AG13" s="159"/>
      <c r="AH13" s="159"/>
      <c r="AI13" s="159"/>
      <c r="AJ13" s="159"/>
      <c r="AK13" s="159"/>
      <c r="AL13" s="12"/>
      <c r="AM13" s="12"/>
      <c r="AN13" s="12"/>
      <c r="AO13" s="12"/>
      <c r="AP13" s="12"/>
      <c r="AQ13" s="83">
        <v>9558</v>
      </c>
      <c r="AR13" s="83"/>
      <c r="AS13" s="83"/>
      <c r="AT13" s="83"/>
      <c r="AU13" s="83"/>
      <c r="AV13" s="83"/>
      <c r="AW13" s="83"/>
      <c r="AX13" s="83"/>
      <c r="AY13" s="135" t="s">
        <v>19</v>
      </c>
      <c r="AZ13" s="148"/>
      <c r="BA13" s="148"/>
      <c r="BB13" s="17"/>
    </row>
    <row r="14" spans="2:54" ht="13.5" customHeight="1">
      <c r="B14" s="16"/>
      <c r="C14" s="12" t="s">
        <v>99</v>
      </c>
      <c r="D14" s="12"/>
      <c r="E14" s="12"/>
      <c r="F14" s="12"/>
      <c r="G14" s="12"/>
      <c r="H14" s="12"/>
      <c r="I14" s="12"/>
      <c r="J14" s="12"/>
      <c r="K14" s="12"/>
      <c r="L14" s="12"/>
      <c r="M14" s="12"/>
      <c r="N14" s="12"/>
      <c r="O14" s="12"/>
      <c r="P14" s="83">
        <v>0</v>
      </c>
      <c r="Q14" s="83"/>
      <c r="R14" s="83"/>
      <c r="S14" s="83"/>
      <c r="T14" s="83"/>
      <c r="U14" s="83"/>
      <c r="V14" s="83"/>
      <c r="W14" s="83"/>
      <c r="X14" s="135" t="s">
        <v>19</v>
      </c>
      <c r="Y14" s="148"/>
      <c r="Z14" s="148"/>
      <c r="AA14" s="12"/>
      <c r="AB14" s="50"/>
      <c r="AC14" s="12"/>
      <c r="AD14" s="12" t="s">
        <v>99</v>
      </c>
      <c r="AE14" s="12"/>
      <c r="AF14" s="12"/>
      <c r="AG14" s="12"/>
      <c r="AH14" s="12"/>
      <c r="AI14" s="12"/>
      <c r="AJ14" s="12"/>
      <c r="AK14" s="12"/>
      <c r="AL14" s="12"/>
      <c r="AM14" s="12"/>
      <c r="AN14" s="12"/>
      <c r="AO14" s="12"/>
      <c r="AP14" s="12"/>
      <c r="AQ14" s="83">
        <v>0</v>
      </c>
      <c r="AR14" s="83"/>
      <c r="AS14" s="83"/>
      <c r="AT14" s="83"/>
      <c r="AU14" s="83"/>
      <c r="AV14" s="83"/>
      <c r="AW14" s="83"/>
      <c r="AX14" s="83"/>
      <c r="AY14" s="135" t="s">
        <v>19</v>
      </c>
      <c r="AZ14" s="148"/>
      <c r="BA14" s="148"/>
      <c r="BB14" s="17"/>
    </row>
    <row r="15" spans="2:54" ht="13.5" customHeight="1">
      <c r="B15" s="16"/>
      <c r="C15" s="158" t="s">
        <v>100</v>
      </c>
      <c r="D15" s="158"/>
      <c r="E15" s="158"/>
      <c r="F15" s="158"/>
      <c r="G15" s="158"/>
      <c r="H15" s="158"/>
      <c r="I15" s="158"/>
      <c r="J15" s="158"/>
      <c r="K15" s="35" t="s">
        <v>29</v>
      </c>
      <c r="L15" s="35"/>
      <c r="M15" s="35"/>
      <c r="N15" s="35"/>
      <c r="O15" s="35"/>
      <c r="P15" s="89"/>
      <c r="Q15" s="89"/>
      <c r="R15" s="89"/>
      <c r="S15" s="89"/>
      <c r="T15" s="89"/>
      <c r="U15" s="89"/>
      <c r="V15" s="89"/>
      <c r="W15" s="89"/>
      <c r="X15" s="156"/>
      <c r="Y15" s="156"/>
      <c r="Z15" s="156"/>
      <c r="AA15" s="12"/>
      <c r="AB15" s="50"/>
      <c r="AC15" s="12"/>
      <c r="AD15" s="158" t="s">
        <v>100</v>
      </c>
      <c r="AE15" s="158"/>
      <c r="AF15" s="158"/>
      <c r="AG15" s="158"/>
      <c r="AH15" s="158"/>
      <c r="AI15" s="158"/>
      <c r="AJ15" s="158"/>
      <c r="AK15" s="158"/>
      <c r="AL15" s="35" t="s">
        <v>29</v>
      </c>
      <c r="AM15" s="35"/>
      <c r="AN15" s="35"/>
      <c r="AO15" s="35"/>
      <c r="AP15" s="35"/>
      <c r="AQ15" s="89"/>
      <c r="AR15" s="89"/>
      <c r="AS15" s="89"/>
      <c r="AT15" s="89"/>
      <c r="AU15" s="89"/>
      <c r="AV15" s="89"/>
      <c r="AW15" s="89"/>
      <c r="AX15" s="89"/>
      <c r="AY15" s="156"/>
      <c r="AZ15" s="156"/>
      <c r="BA15" s="156"/>
      <c r="BB15" s="17"/>
    </row>
    <row r="16" spans="2:54" ht="13.5" customHeight="1">
      <c r="B16" s="16"/>
      <c r="C16" s="12"/>
      <c r="D16" s="12"/>
      <c r="E16" s="12"/>
      <c r="F16" s="12" t="s">
        <v>14</v>
      </c>
      <c r="G16" s="12"/>
      <c r="H16" s="12"/>
      <c r="I16" s="12"/>
      <c r="J16" s="12"/>
      <c r="K16" s="12"/>
      <c r="L16" s="12"/>
      <c r="M16" s="12"/>
      <c r="N16" s="12"/>
      <c r="O16" s="12"/>
      <c r="P16" s="83">
        <f>SUM(P11:W15)</f>
        <v>312708</v>
      </c>
      <c r="Q16" s="83"/>
      <c r="R16" s="83"/>
      <c r="S16" s="83"/>
      <c r="T16" s="83"/>
      <c r="U16" s="83"/>
      <c r="V16" s="83"/>
      <c r="W16" s="83"/>
      <c r="X16" s="154" t="s">
        <v>19</v>
      </c>
      <c r="Y16" s="155"/>
      <c r="Z16" s="155"/>
      <c r="AA16" s="12"/>
      <c r="AB16" s="52"/>
      <c r="AC16" s="12"/>
      <c r="AD16" s="12"/>
      <c r="AE16" s="12"/>
      <c r="AF16" s="12"/>
      <c r="AG16" s="12" t="s">
        <v>14</v>
      </c>
      <c r="AH16" s="12"/>
      <c r="AI16" s="12"/>
      <c r="AJ16" s="12"/>
      <c r="AK16" s="12"/>
      <c r="AL16" s="12"/>
      <c r="AM16" s="12"/>
      <c r="AN16" s="12"/>
      <c r="AO16" s="12"/>
      <c r="AP16" s="12"/>
      <c r="AQ16" s="83">
        <f>SUM(AQ11:AX15)</f>
        <v>328158</v>
      </c>
      <c r="AR16" s="83"/>
      <c r="AS16" s="83"/>
      <c r="AT16" s="83"/>
      <c r="AU16" s="83"/>
      <c r="AV16" s="83"/>
      <c r="AW16" s="83"/>
      <c r="AX16" s="83"/>
      <c r="AY16" s="154" t="s">
        <v>19</v>
      </c>
      <c r="AZ16" s="155"/>
      <c r="BA16" s="155"/>
      <c r="BB16" s="17"/>
    </row>
    <row r="17" spans="2:54" ht="13.5" customHeight="1">
      <c r="B17" s="24" t="s">
        <v>103</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7"/>
    </row>
    <row r="18" spans="2:54" ht="13.5" customHeight="1">
      <c r="B18" s="16"/>
      <c r="C18" s="12"/>
      <c r="D18" s="12"/>
      <c r="E18" s="12"/>
      <c r="F18" s="12" t="s">
        <v>104</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7"/>
    </row>
    <row r="19" spans="2:54" ht="13.5" customHeight="1">
      <c r="B19" s="40"/>
      <c r="C19" s="35"/>
      <c r="D19" s="35"/>
      <c r="E19" s="35"/>
      <c r="F19" s="35"/>
      <c r="G19" s="35"/>
      <c r="H19" s="35"/>
      <c r="I19" s="35"/>
      <c r="J19" s="35"/>
      <c r="K19" s="35"/>
      <c r="L19" s="78"/>
      <c r="M19" s="78"/>
      <c r="N19" s="78"/>
      <c r="O19" s="78"/>
      <c r="P19" s="78"/>
      <c r="Q19" s="78"/>
      <c r="R19" s="78"/>
      <c r="S19" s="78"/>
      <c r="T19" s="78"/>
      <c r="U19" s="78"/>
      <c r="V19" s="78"/>
      <c r="W19" s="35" t="s">
        <v>105</v>
      </c>
      <c r="X19" s="35"/>
      <c r="Y19" s="35"/>
      <c r="Z19" s="35"/>
      <c r="AA19" s="35"/>
      <c r="AB19" s="78"/>
      <c r="AC19" s="78"/>
      <c r="AD19" s="78"/>
      <c r="AE19" s="78"/>
      <c r="AF19" s="78"/>
      <c r="AG19" s="78"/>
      <c r="AH19" s="78"/>
      <c r="AI19" s="78"/>
      <c r="AJ19" s="78"/>
      <c r="AK19" s="35" t="s">
        <v>19</v>
      </c>
      <c r="AL19" s="35"/>
      <c r="AM19" s="78"/>
      <c r="AN19" s="78"/>
      <c r="AO19" s="78"/>
      <c r="AP19" s="78"/>
      <c r="AQ19" s="35" t="s">
        <v>27</v>
      </c>
      <c r="AR19" s="35"/>
      <c r="AS19" s="35"/>
      <c r="AT19" s="35"/>
      <c r="AU19" s="35"/>
      <c r="AV19" s="35"/>
      <c r="AW19" s="35"/>
      <c r="AX19" s="35"/>
      <c r="AY19" s="35"/>
      <c r="AZ19" s="35"/>
      <c r="BA19" s="35"/>
      <c r="BB19" s="41"/>
    </row>
    <row r="20" spans="2:54" ht="13.5" customHeight="1">
      <c r="B20" s="16" t="s">
        <v>144</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7"/>
    </row>
    <row r="21" spans="2:54" ht="13.5" customHeight="1">
      <c r="B21" s="16"/>
      <c r="C21" s="12"/>
      <c r="D21" s="12"/>
      <c r="E21" s="12"/>
      <c r="F21" s="12" t="s">
        <v>116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7"/>
    </row>
    <row r="22" spans="2:54" ht="13.5" customHeight="1">
      <c r="B22" s="40"/>
      <c r="C22" s="35"/>
      <c r="D22" s="35"/>
      <c r="E22" s="35"/>
      <c r="F22" s="35"/>
      <c r="G22" s="35"/>
      <c r="H22" s="35"/>
      <c r="I22" s="35"/>
      <c r="J22" s="35"/>
      <c r="K22" s="35"/>
      <c r="L22" s="89">
        <f>AQ16</f>
        <v>328158</v>
      </c>
      <c r="M22" s="89"/>
      <c r="N22" s="89"/>
      <c r="O22" s="89"/>
      <c r="P22" s="89"/>
      <c r="Q22" s="89"/>
      <c r="R22" s="89"/>
      <c r="S22" s="89"/>
      <c r="T22" s="89"/>
      <c r="U22" s="89"/>
      <c r="V22" s="89"/>
      <c r="W22" s="35" t="s">
        <v>105</v>
      </c>
      <c r="X22" s="35"/>
      <c r="Y22" s="35"/>
      <c r="Z22" s="35"/>
      <c r="AA22" s="35"/>
      <c r="AB22" s="89">
        <f>ROUNDDOWN(L22/30,0)</f>
        <v>10938</v>
      </c>
      <c r="AC22" s="89"/>
      <c r="AD22" s="89"/>
      <c r="AE22" s="89"/>
      <c r="AF22" s="89"/>
      <c r="AG22" s="89"/>
      <c r="AH22" s="89"/>
      <c r="AI22" s="89"/>
      <c r="AJ22" s="89"/>
      <c r="AK22" s="35" t="s">
        <v>19</v>
      </c>
      <c r="AL22" s="35"/>
      <c r="AM22" s="89">
        <f>ROUNDDOWN((L22/30-AB22)*100,0)</f>
        <v>60</v>
      </c>
      <c r="AN22" s="89"/>
      <c r="AO22" s="89"/>
      <c r="AP22" s="89"/>
      <c r="AQ22" s="35" t="s">
        <v>27</v>
      </c>
      <c r="AR22" s="35"/>
      <c r="AS22" s="35"/>
      <c r="AT22" s="35"/>
      <c r="AU22" s="35"/>
      <c r="AV22" s="35"/>
      <c r="AW22" s="35"/>
      <c r="AX22" s="35"/>
      <c r="AY22" s="35"/>
      <c r="AZ22" s="35"/>
      <c r="BA22" s="35"/>
      <c r="BB22" s="41"/>
    </row>
    <row r="23" spans="2:54" ht="13.5" customHeight="1">
      <c r="B23" s="16" t="s">
        <v>106</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7"/>
    </row>
    <row r="24" spans="2:54" ht="13.5" customHeight="1">
      <c r="B24" s="16"/>
      <c r="C24" s="53" t="s">
        <v>107</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5"/>
    </row>
    <row r="25" spans="2:54" ht="13.5" customHeight="1">
      <c r="B25" s="16"/>
      <c r="C25" s="56"/>
      <c r="D25" s="12"/>
      <c r="E25" s="12"/>
      <c r="F25" s="12"/>
      <c r="G25" s="12"/>
      <c r="H25" s="12"/>
      <c r="I25" s="12" t="s">
        <v>104</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7"/>
    </row>
    <row r="26" spans="2:54" ht="13.5" customHeight="1">
      <c r="B26" s="16"/>
      <c r="C26" s="56"/>
      <c r="D26" s="12"/>
      <c r="E26" s="12"/>
      <c r="F26" s="12"/>
      <c r="G26" s="12"/>
      <c r="H26" s="12"/>
      <c r="I26" s="12"/>
      <c r="J26" s="12"/>
      <c r="K26" s="12"/>
      <c r="L26" s="118">
        <f>P16</f>
        <v>312708</v>
      </c>
      <c r="M26" s="118"/>
      <c r="N26" s="118"/>
      <c r="O26" s="118"/>
      <c r="P26" s="118"/>
      <c r="Q26" s="118"/>
      <c r="R26" s="118"/>
      <c r="S26" s="118"/>
      <c r="T26" s="118"/>
      <c r="U26" s="118"/>
      <c r="V26" s="118"/>
      <c r="W26" s="12" t="s">
        <v>105</v>
      </c>
      <c r="X26" s="12"/>
      <c r="Y26" s="12"/>
      <c r="Z26" s="12"/>
      <c r="AA26" s="12"/>
      <c r="AB26" s="118">
        <f>ROUNDDOWN(L26/30,0)</f>
        <v>10423</v>
      </c>
      <c r="AC26" s="118"/>
      <c r="AD26" s="118"/>
      <c r="AE26" s="118"/>
      <c r="AF26" s="118"/>
      <c r="AG26" s="118"/>
      <c r="AH26" s="118"/>
      <c r="AI26" s="118"/>
      <c r="AJ26" s="118"/>
      <c r="AK26" s="12" t="s">
        <v>19</v>
      </c>
      <c r="AL26" s="12"/>
      <c r="AM26" s="118">
        <f>ROUNDDOWN((L26/30-AB26)*100,0)</f>
        <v>60</v>
      </c>
      <c r="AN26" s="118"/>
      <c r="AO26" s="118"/>
      <c r="AP26" s="118"/>
      <c r="AQ26" s="12" t="s">
        <v>112</v>
      </c>
      <c r="AR26" s="12"/>
      <c r="AS26" s="12"/>
      <c r="AT26" s="12"/>
      <c r="AU26" s="12"/>
      <c r="AV26" s="12"/>
      <c r="AW26" s="12"/>
      <c r="AX26" s="12"/>
      <c r="AY26" s="12"/>
      <c r="AZ26" s="12"/>
      <c r="BA26" s="12"/>
      <c r="BB26" s="17"/>
    </row>
    <row r="27" spans="2:54" ht="13.5" customHeight="1">
      <c r="B27" s="16"/>
      <c r="C27" s="53" t="s">
        <v>108</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5"/>
    </row>
    <row r="28" spans="2:54" ht="13.5" customHeight="1">
      <c r="B28" s="16"/>
      <c r="C28" s="57"/>
      <c r="D28" s="37"/>
      <c r="E28" s="37"/>
      <c r="F28" s="37"/>
      <c r="G28" s="37"/>
      <c r="H28" s="37"/>
      <c r="I28" s="37"/>
      <c r="J28" s="37"/>
      <c r="K28" s="37"/>
      <c r="L28" s="37"/>
      <c r="M28" s="37"/>
      <c r="N28" s="37"/>
      <c r="O28" s="37"/>
      <c r="P28" s="37"/>
      <c r="Q28" s="37"/>
      <c r="R28" s="37"/>
      <c r="S28" s="37"/>
      <c r="T28" s="37"/>
      <c r="U28" s="37"/>
      <c r="V28" s="37"/>
      <c r="W28" s="37"/>
      <c r="X28" s="37"/>
      <c r="Y28" s="37"/>
      <c r="Z28" s="37"/>
      <c r="AA28" s="37"/>
      <c r="AB28" s="118">
        <f>ROUNDDOWN(MAX('２号紙'!AA34+'２号紙'!AI34/100,'２号紙'!AB43+'２号紙'!AK43/100,'２号紙'!AM52+'２号紙'!AU52/100,'２号紙'!AA66+'２号紙'!AK66/100,X6+AE6/100,AB19+AM19/100),0)</f>
        <v>13995</v>
      </c>
      <c r="AC28" s="118"/>
      <c r="AD28" s="118"/>
      <c r="AE28" s="118"/>
      <c r="AF28" s="118"/>
      <c r="AG28" s="118"/>
      <c r="AH28" s="118"/>
      <c r="AI28" s="118"/>
      <c r="AJ28" s="118"/>
      <c r="AK28" s="37" t="s">
        <v>19</v>
      </c>
      <c r="AL28" s="37"/>
      <c r="AM28" s="118">
        <f>ROUNDDOWN((MAX('２号紙'!AA34+'２号紙'!AI34/100,'２号紙'!AB43+'２号紙'!AK43/100,'２号紙'!AM52+'２号紙'!AU52/100,'２号紙'!AA66+'２号紙'!AK66/100,'２号紙続き'!X6+'２号紙続き'!AE6/100,'２号紙続き'!AB19+'２号紙続き'!AM19/100)-AB28)*100,0)</f>
        <v>50</v>
      </c>
      <c r="AN28" s="118"/>
      <c r="AO28" s="118"/>
      <c r="AP28" s="118"/>
      <c r="AQ28" s="37" t="s">
        <v>113</v>
      </c>
      <c r="AR28" s="37"/>
      <c r="AS28" s="37"/>
      <c r="AT28" s="37"/>
      <c r="AU28" s="37"/>
      <c r="AV28" s="37"/>
      <c r="AW28" s="37"/>
      <c r="AX28" s="37"/>
      <c r="AY28" s="37"/>
      <c r="AZ28" s="37"/>
      <c r="BA28" s="37"/>
      <c r="BB28" s="38"/>
    </row>
    <row r="29" spans="2:54" ht="13.5" customHeight="1">
      <c r="B29" s="16"/>
      <c r="C29" s="12"/>
      <c r="D29" s="12"/>
      <c r="E29" s="12"/>
      <c r="F29" s="12"/>
      <c r="G29" s="12"/>
      <c r="H29" s="12" t="s">
        <v>109</v>
      </c>
      <c r="I29" s="12"/>
      <c r="J29" s="12"/>
      <c r="K29" s="12"/>
      <c r="L29" s="12"/>
      <c r="M29" s="12"/>
      <c r="N29" s="12"/>
      <c r="O29" s="12"/>
      <c r="P29" s="12"/>
      <c r="Q29" s="12"/>
      <c r="R29" s="12" t="s">
        <v>111</v>
      </c>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7"/>
    </row>
    <row r="30" spans="2:54" ht="13.5" customHeight="1">
      <c r="B30" s="16"/>
      <c r="C30" s="12"/>
      <c r="D30" s="12"/>
      <c r="E30" s="89">
        <f>AB28</f>
        <v>13995</v>
      </c>
      <c r="F30" s="89"/>
      <c r="G30" s="89"/>
      <c r="H30" s="89"/>
      <c r="I30" s="89"/>
      <c r="J30" s="12" t="s">
        <v>19</v>
      </c>
      <c r="K30" s="12"/>
      <c r="L30" s="89">
        <f>AM28</f>
        <v>50</v>
      </c>
      <c r="M30" s="89"/>
      <c r="N30" s="89"/>
      <c r="O30" s="12" t="s">
        <v>110</v>
      </c>
      <c r="P30" s="12"/>
      <c r="Q30" s="12"/>
      <c r="R30" s="160">
        <v>0.98</v>
      </c>
      <c r="S30" s="160"/>
      <c r="T30" s="160"/>
      <c r="U30" s="160"/>
      <c r="V30" s="160"/>
      <c r="W30" s="160"/>
      <c r="X30" s="160"/>
      <c r="Y30" s="160"/>
      <c r="Z30" s="160"/>
      <c r="AA30" s="12" t="s">
        <v>93</v>
      </c>
      <c r="AB30" s="89">
        <f>ROUNDDOWN((E30+L30/100)*R30,0)</f>
        <v>13715</v>
      </c>
      <c r="AC30" s="89"/>
      <c r="AD30" s="89"/>
      <c r="AE30" s="89"/>
      <c r="AF30" s="89"/>
      <c r="AG30" s="89"/>
      <c r="AH30" s="89"/>
      <c r="AI30" s="89"/>
      <c r="AJ30" s="89"/>
      <c r="AK30" s="12" t="s">
        <v>19</v>
      </c>
      <c r="AL30" s="12"/>
      <c r="AM30" s="146">
        <f>ROUNDDOWN(((E30+L30/100)*R30-AB30)*100,0)</f>
        <v>59</v>
      </c>
      <c r="AN30" s="146"/>
      <c r="AO30" s="146"/>
      <c r="AP30" s="146"/>
      <c r="AQ30" s="12" t="s">
        <v>27</v>
      </c>
      <c r="AR30" s="12"/>
      <c r="AS30" s="12"/>
      <c r="AT30" s="12"/>
      <c r="AU30" s="12"/>
      <c r="AV30" s="12"/>
      <c r="AW30" s="12"/>
      <c r="AX30" s="12"/>
      <c r="AY30" s="12"/>
      <c r="AZ30" s="12"/>
      <c r="BA30" s="12"/>
      <c r="BB30" s="17"/>
    </row>
    <row r="31" spans="2:54" ht="13.5" customHeight="1">
      <c r="B31" s="161" t="s">
        <v>114</v>
      </c>
      <c r="C31" s="25" t="s">
        <v>147</v>
      </c>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7"/>
    </row>
    <row r="32" spans="2:54" ht="13.5" customHeight="1">
      <c r="B32" s="162"/>
      <c r="C32" s="12" t="s">
        <v>115</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7"/>
    </row>
    <row r="33" spans="2:54" ht="13.5" customHeight="1">
      <c r="B33" s="162"/>
      <c r="C33" s="12"/>
      <c r="D33" s="12"/>
      <c r="E33" s="12"/>
      <c r="F33" s="12"/>
      <c r="G33" s="12"/>
      <c r="H33" s="12"/>
      <c r="I33" s="12" t="s">
        <v>116</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7"/>
    </row>
    <row r="34" spans="2:54" ht="13.5" customHeight="1">
      <c r="B34" s="162"/>
      <c r="C34" s="12"/>
      <c r="D34" s="12"/>
      <c r="E34" s="12"/>
      <c r="F34" s="12"/>
      <c r="G34" s="12"/>
      <c r="H34" s="12"/>
      <c r="I34" s="12"/>
      <c r="J34" s="12"/>
      <c r="K34" s="12"/>
      <c r="L34" s="84"/>
      <c r="M34" s="84"/>
      <c r="N34" s="84"/>
      <c r="O34" s="84"/>
      <c r="P34" s="84"/>
      <c r="Q34" s="84"/>
      <c r="R34" s="84"/>
      <c r="S34" s="84"/>
      <c r="T34" s="84"/>
      <c r="U34" s="84"/>
      <c r="V34" s="84"/>
      <c r="W34" s="12" t="s">
        <v>105</v>
      </c>
      <c r="X34" s="12"/>
      <c r="Y34" s="12"/>
      <c r="Z34" s="12"/>
      <c r="AA34" s="12"/>
      <c r="AB34" s="84"/>
      <c r="AC34" s="84"/>
      <c r="AD34" s="84"/>
      <c r="AE34" s="84"/>
      <c r="AF34" s="84"/>
      <c r="AG34" s="84"/>
      <c r="AH34" s="84"/>
      <c r="AI34" s="84"/>
      <c r="AJ34" s="84"/>
      <c r="AK34" s="12" t="s">
        <v>19</v>
      </c>
      <c r="AL34" s="12"/>
      <c r="AM34" s="84"/>
      <c r="AN34" s="84"/>
      <c r="AO34" s="84"/>
      <c r="AP34" s="84"/>
      <c r="AQ34" s="12" t="s">
        <v>27</v>
      </c>
      <c r="AR34" s="12"/>
      <c r="AS34" s="12"/>
      <c r="AT34" s="12"/>
      <c r="AU34" s="12"/>
      <c r="AV34" s="12"/>
      <c r="AW34" s="12"/>
      <c r="AX34" s="12"/>
      <c r="AY34" s="12"/>
      <c r="AZ34" s="12"/>
      <c r="BA34" s="12"/>
      <c r="BB34" s="17"/>
    </row>
    <row r="35" spans="2:54" ht="13.5" customHeight="1">
      <c r="B35" s="162"/>
      <c r="C35" s="12" t="s">
        <v>148</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7"/>
    </row>
    <row r="36" spans="2:54" ht="13.5" customHeight="1">
      <c r="B36" s="162"/>
      <c r="C36" s="12" t="s">
        <v>117</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7"/>
    </row>
    <row r="37" spans="2:54" ht="13.5" customHeight="1">
      <c r="B37" s="163"/>
      <c r="C37" s="58"/>
      <c r="D37" s="54" t="s">
        <v>107</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5"/>
    </row>
    <row r="38" spans="2:54" ht="13.5" customHeight="1">
      <c r="B38" s="163"/>
      <c r="C38" s="58"/>
      <c r="D38" s="12"/>
      <c r="E38" s="12"/>
      <c r="F38" s="12"/>
      <c r="G38" s="12"/>
      <c r="H38" s="12"/>
      <c r="I38" s="12" t="s">
        <v>104</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7"/>
    </row>
    <row r="39" spans="2:54" ht="13.5" customHeight="1">
      <c r="B39" s="163"/>
      <c r="C39" s="58"/>
      <c r="D39" s="12"/>
      <c r="E39" s="12"/>
      <c r="F39" s="12"/>
      <c r="G39" s="12"/>
      <c r="H39" s="12"/>
      <c r="I39" s="12"/>
      <c r="J39" s="12"/>
      <c r="K39" s="12"/>
      <c r="L39" s="93"/>
      <c r="M39" s="93"/>
      <c r="N39" s="93"/>
      <c r="O39" s="93"/>
      <c r="P39" s="93"/>
      <c r="Q39" s="93"/>
      <c r="R39" s="93"/>
      <c r="S39" s="93"/>
      <c r="T39" s="93"/>
      <c r="U39" s="93"/>
      <c r="V39" s="93"/>
      <c r="W39" s="12" t="s">
        <v>105</v>
      </c>
      <c r="X39" s="12"/>
      <c r="Y39" s="12"/>
      <c r="Z39" s="12"/>
      <c r="AA39" s="12"/>
      <c r="AB39" s="84"/>
      <c r="AC39" s="84"/>
      <c r="AD39" s="84"/>
      <c r="AE39" s="84"/>
      <c r="AF39" s="84"/>
      <c r="AG39" s="84"/>
      <c r="AH39" s="84"/>
      <c r="AI39" s="84"/>
      <c r="AJ39" s="84"/>
      <c r="AK39" s="12" t="s">
        <v>19</v>
      </c>
      <c r="AL39" s="12"/>
      <c r="AM39" s="84"/>
      <c r="AN39" s="84"/>
      <c r="AO39" s="84"/>
      <c r="AP39" s="84"/>
      <c r="AQ39" s="12" t="s">
        <v>118</v>
      </c>
      <c r="AR39" s="12"/>
      <c r="AS39" s="12"/>
      <c r="AT39" s="12"/>
      <c r="AU39" s="12"/>
      <c r="AV39" s="12"/>
      <c r="AW39" s="12"/>
      <c r="AX39" s="12"/>
      <c r="AY39" s="12"/>
      <c r="AZ39" s="12"/>
      <c r="BA39" s="12"/>
      <c r="BB39" s="17"/>
    </row>
    <row r="40" spans="2:54" ht="13.5" customHeight="1">
      <c r="B40" s="163"/>
      <c r="C40" s="58"/>
      <c r="D40" s="53" t="s">
        <v>119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5"/>
    </row>
    <row r="41" spans="2:54" ht="13.5" customHeight="1">
      <c r="B41" s="163"/>
      <c r="C41" s="58"/>
      <c r="D41" s="57"/>
      <c r="E41" s="37"/>
      <c r="F41" s="37"/>
      <c r="G41" s="37"/>
      <c r="H41" s="37"/>
      <c r="I41" s="37"/>
      <c r="J41" s="37"/>
      <c r="K41" s="37"/>
      <c r="L41" s="37"/>
      <c r="M41" s="37"/>
      <c r="N41" s="37"/>
      <c r="O41" s="37"/>
      <c r="P41" s="37"/>
      <c r="Q41" s="37"/>
      <c r="R41" s="37"/>
      <c r="S41" s="37"/>
      <c r="T41" s="37"/>
      <c r="U41" s="37"/>
      <c r="V41" s="37"/>
      <c r="W41" s="37"/>
      <c r="X41" s="37"/>
      <c r="Y41" s="37"/>
      <c r="Z41" s="37"/>
      <c r="AA41" s="37"/>
      <c r="AB41" s="93"/>
      <c r="AC41" s="93"/>
      <c r="AD41" s="93"/>
      <c r="AE41" s="93"/>
      <c r="AF41" s="93"/>
      <c r="AG41" s="93"/>
      <c r="AH41" s="93"/>
      <c r="AI41" s="93"/>
      <c r="AJ41" s="93"/>
      <c r="AK41" s="37" t="s">
        <v>19</v>
      </c>
      <c r="AL41" s="37"/>
      <c r="AM41" s="93"/>
      <c r="AN41" s="93"/>
      <c r="AO41" s="93"/>
      <c r="AP41" s="93"/>
      <c r="AQ41" s="37" t="s">
        <v>27</v>
      </c>
      <c r="AR41" s="37"/>
      <c r="AS41" s="37"/>
      <c r="AT41" s="37"/>
      <c r="AU41" s="37"/>
      <c r="AV41" s="37"/>
      <c r="AW41" s="37"/>
      <c r="AX41" s="37"/>
      <c r="AY41" s="37"/>
      <c r="AZ41" s="37"/>
      <c r="BA41" s="37"/>
      <c r="BB41" s="38"/>
    </row>
    <row r="42" spans="2:54" ht="13.5" customHeight="1">
      <c r="B42" s="162"/>
      <c r="C42" s="12"/>
      <c r="D42" s="12"/>
      <c r="E42" s="12"/>
      <c r="F42" s="12"/>
      <c r="G42" s="12" t="s">
        <v>121</v>
      </c>
      <c r="H42" s="12" t="s">
        <v>120</v>
      </c>
      <c r="I42" s="12"/>
      <c r="J42" s="12"/>
      <c r="K42" s="12"/>
      <c r="L42" s="12"/>
      <c r="M42" s="12"/>
      <c r="N42" s="12"/>
      <c r="O42" s="12"/>
      <c r="P42" s="12"/>
      <c r="Q42" s="12" t="s">
        <v>111</v>
      </c>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7"/>
    </row>
    <row r="43" spans="2:54" ht="13.5" customHeight="1">
      <c r="B43" s="162"/>
      <c r="C43" s="12"/>
      <c r="D43" s="12"/>
      <c r="E43" s="84"/>
      <c r="F43" s="84"/>
      <c r="G43" s="84"/>
      <c r="H43" s="84"/>
      <c r="I43" s="84"/>
      <c r="J43" s="12" t="s">
        <v>19</v>
      </c>
      <c r="K43" s="12"/>
      <c r="L43" s="84"/>
      <c r="M43" s="84"/>
      <c r="N43" s="84"/>
      <c r="O43" s="12" t="s">
        <v>110</v>
      </c>
      <c r="P43" s="12"/>
      <c r="Q43" s="12"/>
      <c r="R43" s="84"/>
      <c r="S43" s="84"/>
      <c r="T43" s="84"/>
      <c r="U43" s="84"/>
      <c r="V43" s="84"/>
      <c r="W43" s="84"/>
      <c r="X43" s="84"/>
      <c r="Y43" s="84"/>
      <c r="Z43" s="84"/>
      <c r="AA43" s="12" t="s">
        <v>93</v>
      </c>
      <c r="AB43" s="84"/>
      <c r="AC43" s="84"/>
      <c r="AD43" s="84"/>
      <c r="AE43" s="84"/>
      <c r="AF43" s="84"/>
      <c r="AG43" s="84"/>
      <c r="AH43" s="84"/>
      <c r="AI43" s="84"/>
      <c r="AJ43" s="84"/>
      <c r="AK43" s="12" t="s">
        <v>19</v>
      </c>
      <c r="AL43" s="12"/>
      <c r="AM43" s="84"/>
      <c r="AN43" s="84"/>
      <c r="AO43" s="84"/>
      <c r="AP43" s="84"/>
      <c r="AQ43" s="12" t="s">
        <v>27</v>
      </c>
      <c r="AR43" s="12"/>
      <c r="AS43" s="12"/>
      <c r="AT43" s="12"/>
      <c r="AU43" s="12"/>
      <c r="AV43" s="12"/>
      <c r="AW43" s="12"/>
      <c r="AX43" s="12"/>
      <c r="AY43" s="12"/>
      <c r="AZ43" s="12"/>
      <c r="BA43" s="12"/>
      <c r="BB43" s="17"/>
    </row>
    <row r="44" spans="2:54" ht="13.5" customHeight="1">
      <c r="B44" s="162"/>
      <c r="C44" s="49" t="s">
        <v>122</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7"/>
    </row>
    <row r="45" spans="2:54" ht="13.5" customHeight="1">
      <c r="B45" s="164"/>
      <c r="C45" s="52"/>
      <c r="D45" s="35"/>
      <c r="E45" s="35"/>
      <c r="F45" s="35"/>
      <c r="G45" s="35"/>
      <c r="H45" s="35"/>
      <c r="I45" s="35"/>
      <c r="J45" s="35"/>
      <c r="K45" s="35"/>
      <c r="L45" s="35"/>
      <c r="M45" s="35"/>
      <c r="N45" s="35"/>
      <c r="O45" s="35"/>
      <c r="P45" s="35"/>
      <c r="Q45" s="35"/>
      <c r="R45" s="35"/>
      <c r="S45" s="35"/>
      <c r="T45" s="35"/>
      <c r="U45" s="35"/>
      <c r="V45" s="35"/>
      <c r="W45" s="35"/>
      <c r="X45" s="35"/>
      <c r="Y45" s="35"/>
      <c r="Z45" s="35"/>
      <c r="AA45" s="35"/>
      <c r="AB45" s="78"/>
      <c r="AC45" s="78"/>
      <c r="AD45" s="78"/>
      <c r="AE45" s="78"/>
      <c r="AF45" s="78"/>
      <c r="AG45" s="78"/>
      <c r="AH45" s="78"/>
      <c r="AI45" s="78"/>
      <c r="AJ45" s="78"/>
      <c r="AK45" s="35" t="s">
        <v>19</v>
      </c>
      <c r="AL45" s="35"/>
      <c r="AM45" s="78"/>
      <c r="AN45" s="78"/>
      <c r="AO45" s="78"/>
      <c r="AP45" s="78"/>
      <c r="AQ45" s="35" t="s">
        <v>27</v>
      </c>
      <c r="AR45" s="35"/>
      <c r="AS45" s="35"/>
      <c r="AT45" s="35"/>
      <c r="AU45" s="35"/>
      <c r="AV45" s="35"/>
      <c r="AW45" s="35"/>
      <c r="AX45" s="35"/>
      <c r="AY45" s="35"/>
      <c r="AZ45" s="35"/>
      <c r="BA45" s="35"/>
      <c r="BB45" s="41"/>
    </row>
    <row r="46" spans="2:54" ht="13.5" customHeight="1">
      <c r="B46" s="24"/>
      <c r="C46" s="25" t="s">
        <v>123</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7"/>
    </row>
    <row r="47" spans="2:54" ht="13.5" customHeight="1">
      <c r="B47" s="40"/>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78"/>
      <c r="AC47" s="78"/>
      <c r="AD47" s="78"/>
      <c r="AE47" s="78"/>
      <c r="AF47" s="78"/>
      <c r="AG47" s="78"/>
      <c r="AH47" s="78"/>
      <c r="AI47" s="78"/>
      <c r="AJ47" s="78"/>
      <c r="AK47" s="35" t="s">
        <v>19</v>
      </c>
      <c r="AL47" s="35"/>
      <c r="AM47" s="35"/>
      <c r="AN47" s="35"/>
      <c r="AO47" s="35"/>
      <c r="AP47" s="35"/>
      <c r="AQ47" s="35"/>
      <c r="AR47" s="35"/>
      <c r="AS47" s="35"/>
      <c r="AT47" s="35"/>
      <c r="AU47" s="35"/>
      <c r="AV47" s="35"/>
      <c r="AW47" s="35"/>
      <c r="AX47" s="35"/>
      <c r="AY47" s="35"/>
      <c r="AZ47" s="35"/>
      <c r="BA47" s="35"/>
      <c r="BB47" s="41"/>
    </row>
    <row r="48" spans="2:54" ht="13.5" customHeight="1">
      <c r="B48" s="16"/>
      <c r="C48" s="12" t="s">
        <v>124</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7"/>
    </row>
    <row r="49" spans="2:54" ht="13.5" customHeight="1">
      <c r="B49" s="16"/>
      <c r="C49" s="12" t="s">
        <v>125</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91">
        <v>36</v>
      </c>
      <c r="AL49" s="91"/>
      <c r="AM49" s="91"/>
      <c r="AN49" s="91"/>
      <c r="AO49" s="12" t="s">
        <v>126</v>
      </c>
      <c r="AP49" s="12"/>
      <c r="AQ49" s="12"/>
      <c r="AR49" s="12"/>
      <c r="AS49" s="12"/>
      <c r="AT49" s="12"/>
      <c r="AU49" s="12"/>
      <c r="AV49" s="12"/>
      <c r="AW49" s="12"/>
      <c r="AX49" s="12"/>
      <c r="AY49" s="12"/>
      <c r="AZ49" s="12"/>
      <c r="BA49" s="12"/>
      <c r="BB49" s="17"/>
    </row>
    <row r="50" spans="2:54" ht="13.5" customHeight="1">
      <c r="B50" s="59"/>
      <c r="C50" s="54"/>
      <c r="D50" s="54"/>
      <c r="E50" s="54" t="s">
        <v>127</v>
      </c>
      <c r="F50" s="54"/>
      <c r="G50" s="54"/>
      <c r="H50" s="54"/>
      <c r="I50" s="54"/>
      <c r="J50" s="54"/>
      <c r="K50" s="54"/>
      <c r="L50" s="54"/>
      <c r="M50" s="54"/>
      <c r="N50" s="54"/>
      <c r="O50" s="54"/>
      <c r="P50" s="60"/>
      <c r="Q50" s="54"/>
      <c r="R50" s="54"/>
      <c r="S50" s="54"/>
      <c r="T50" s="54" t="s">
        <v>128</v>
      </c>
      <c r="U50" s="54"/>
      <c r="V50" s="54"/>
      <c r="W50" s="54"/>
      <c r="X50" s="54"/>
      <c r="Y50" s="54"/>
      <c r="Z50" s="54"/>
      <c r="AA50" s="54"/>
      <c r="AB50" s="54"/>
      <c r="AC50" s="54"/>
      <c r="AD50" s="54"/>
      <c r="AE50" s="54"/>
      <c r="AF50" s="54"/>
      <c r="AG50" s="54"/>
      <c r="AH50" s="60"/>
      <c r="AI50" s="54"/>
      <c r="AJ50" s="54"/>
      <c r="AK50" s="54"/>
      <c r="AL50" s="54" t="s">
        <v>129</v>
      </c>
      <c r="AM50" s="54"/>
      <c r="AN50" s="54"/>
      <c r="AO50" s="54"/>
      <c r="AP50" s="54"/>
      <c r="AQ50" s="54"/>
      <c r="AR50" s="54"/>
      <c r="AS50" s="54"/>
      <c r="AT50" s="54"/>
      <c r="AU50" s="54"/>
      <c r="AV50" s="54"/>
      <c r="AW50" s="54"/>
      <c r="AX50" s="54"/>
      <c r="AY50" s="54"/>
      <c r="AZ50" s="54"/>
      <c r="BA50" s="54"/>
      <c r="BB50" s="17"/>
    </row>
    <row r="51" spans="2:54" ht="13.5" customHeight="1">
      <c r="B51" s="16"/>
      <c r="C51" s="12"/>
      <c r="D51" s="12"/>
      <c r="E51" s="12"/>
      <c r="F51" s="12"/>
      <c r="G51" s="12"/>
      <c r="H51" s="12"/>
      <c r="I51" s="12"/>
      <c r="J51" s="12"/>
      <c r="K51" s="12"/>
      <c r="L51" s="12"/>
      <c r="M51" s="12"/>
      <c r="N51" s="12"/>
      <c r="O51" s="12"/>
      <c r="P51" s="28"/>
      <c r="Q51" s="12"/>
      <c r="R51" s="12"/>
      <c r="S51" s="12"/>
      <c r="T51" s="12"/>
      <c r="U51" s="12"/>
      <c r="V51" s="12"/>
      <c r="W51" s="12"/>
      <c r="X51" s="12"/>
      <c r="Y51" s="12"/>
      <c r="Z51" s="12"/>
      <c r="AA51" s="12"/>
      <c r="AB51" s="12"/>
      <c r="AC51" s="12"/>
      <c r="AD51" s="12"/>
      <c r="AE51" s="12"/>
      <c r="AF51" s="12"/>
      <c r="AG51" s="12"/>
      <c r="AH51" s="28"/>
      <c r="AI51" s="12"/>
      <c r="AJ51" s="12"/>
      <c r="AK51" s="12"/>
      <c r="AL51" s="12" t="s">
        <v>130</v>
      </c>
      <c r="AM51" s="12"/>
      <c r="AN51" s="12"/>
      <c r="AO51" s="12"/>
      <c r="AP51" s="12"/>
      <c r="AQ51" s="12"/>
      <c r="AR51" s="12"/>
      <c r="AS51" s="12"/>
      <c r="AT51" s="12"/>
      <c r="AU51" s="12"/>
      <c r="AV51" s="12"/>
      <c r="AW51" s="12"/>
      <c r="AX51" s="12"/>
      <c r="AY51" s="12"/>
      <c r="AZ51" s="12"/>
      <c r="BA51" s="12"/>
      <c r="BB51" s="17"/>
    </row>
    <row r="52" spans="2:54" ht="13.5" customHeight="1">
      <c r="B52" s="16"/>
      <c r="C52" s="12"/>
      <c r="D52" s="12"/>
      <c r="E52" s="150">
        <v>18680</v>
      </c>
      <c r="F52" s="150"/>
      <c r="G52" s="150"/>
      <c r="H52" s="150"/>
      <c r="I52" s="150"/>
      <c r="J52" s="150"/>
      <c r="K52" s="150"/>
      <c r="L52" s="150"/>
      <c r="M52" s="150"/>
      <c r="N52" s="12"/>
      <c r="O52" s="12" t="s">
        <v>19</v>
      </c>
      <c r="P52" s="28"/>
      <c r="Q52" s="12"/>
      <c r="R52" s="12"/>
      <c r="S52" s="12"/>
      <c r="T52" s="12"/>
      <c r="U52" s="150">
        <v>6475</v>
      </c>
      <c r="V52" s="150"/>
      <c r="W52" s="150"/>
      <c r="X52" s="150"/>
      <c r="Y52" s="150"/>
      <c r="Z52" s="150"/>
      <c r="AA52" s="150"/>
      <c r="AB52" s="150"/>
      <c r="AC52" s="150"/>
      <c r="AD52" s="12"/>
      <c r="AE52" s="12" t="s">
        <v>19</v>
      </c>
      <c r="AF52" s="12"/>
      <c r="AG52" s="12"/>
      <c r="AH52" s="28"/>
      <c r="AI52" s="12"/>
      <c r="AJ52" s="12"/>
      <c r="AK52" s="12"/>
      <c r="AL52" s="12"/>
      <c r="AM52" s="12"/>
      <c r="AN52" s="12" t="s">
        <v>131</v>
      </c>
      <c r="AO52" s="12"/>
      <c r="AP52" s="12"/>
      <c r="AQ52" s="12"/>
      <c r="AR52" s="12"/>
      <c r="AS52" s="12"/>
      <c r="AT52" s="12" t="s">
        <v>132</v>
      </c>
      <c r="AU52" s="12"/>
      <c r="AV52" s="12"/>
      <c r="AW52" s="12"/>
      <c r="AX52" s="12"/>
      <c r="AY52" s="12"/>
      <c r="AZ52" s="12"/>
      <c r="BA52" s="12"/>
      <c r="BB52" s="17"/>
    </row>
    <row r="53" spans="2:54" ht="13.5" customHeight="1">
      <c r="B53" s="24" t="s">
        <v>133</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7"/>
    </row>
    <row r="54" spans="2:54" ht="13.5" customHeight="1">
      <c r="B54" s="40"/>
      <c r="C54" s="35"/>
      <c r="D54" s="35"/>
      <c r="E54" s="35"/>
      <c r="F54" s="35"/>
      <c r="G54" s="35"/>
      <c r="H54" s="35"/>
      <c r="I54" s="35"/>
      <c r="J54" s="35"/>
      <c r="K54" s="35"/>
      <c r="L54" s="35"/>
      <c r="M54" s="35"/>
      <c r="N54" s="35"/>
      <c r="O54" s="35"/>
      <c r="P54" s="35"/>
      <c r="Q54" s="35"/>
      <c r="R54" s="35"/>
      <c r="S54" s="35"/>
      <c r="T54" s="35"/>
      <c r="U54" s="89">
        <f>MAX('２号紙'!AA34+'２号紙'!AI34/100,'２号紙'!AB43+'２号紙'!AK43/100,'２号紙'!AM52+'２号紙'!AU52/100,'２号紙'!AA66+'２号紙'!AK66/100,'２号紙続き'!X6+'２号紙続き'!AE6/100,'２号紙続き'!AB19+'２号紙続き'!AM19/100,'２号紙続き'!AB22+'２号紙続き'!AM22/100,'２号紙続き'!AB30+'２号紙続き'!AM30/100,'２号紙続き'!AB34+'２号紙続き'!AM34/100,'２号紙続き'!AB43+'２号紙続き'!AM43/100,'２号紙続き'!AB45+'２号紙続き'!AM45/100,'２号紙続き'!AB47)</f>
        <v>13995.5</v>
      </c>
      <c r="V54" s="89"/>
      <c r="W54" s="89"/>
      <c r="X54" s="89"/>
      <c r="Y54" s="89"/>
      <c r="Z54" s="89"/>
      <c r="AA54" s="89"/>
      <c r="AB54" s="35" t="s">
        <v>19</v>
      </c>
      <c r="AC54" s="35"/>
      <c r="AD54" s="78" t="s">
        <v>152</v>
      </c>
      <c r="AE54" s="78"/>
      <c r="AF54" s="78"/>
      <c r="AG54" s="78"/>
      <c r="AH54" s="78"/>
      <c r="AI54" s="78"/>
      <c r="AJ54" s="78"/>
      <c r="AK54" s="78"/>
      <c r="AL54" s="61" t="s">
        <v>135</v>
      </c>
      <c r="AM54" s="35"/>
      <c r="AN54" s="35"/>
      <c r="AO54" s="35"/>
      <c r="AP54" s="35"/>
      <c r="AQ54" s="35"/>
      <c r="AR54" s="35"/>
      <c r="AS54" s="35"/>
      <c r="AT54" s="35"/>
      <c r="AU54" s="35"/>
      <c r="AV54" s="35"/>
      <c r="AW54" s="35"/>
      <c r="AX54" s="35"/>
      <c r="AY54" s="35"/>
      <c r="AZ54" s="35"/>
      <c r="BA54" s="35"/>
      <c r="BB54" s="41"/>
    </row>
    <row r="55" spans="2:54" ht="13.5" customHeight="1">
      <c r="B55" s="16" t="s">
        <v>136</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7"/>
    </row>
    <row r="56" spans="2:54" ht="13.5" customHeight="1">
      <c r="B56" s="16"/>
      <c r="C56" s="12"/>
      <c r="D56" s="12"/>
      <c r="E56" s="12" t="s">
        <v>137</v>
      </c>
      <c r="F56" s="12"/>
      <c r="G56" s="12"/>
      <c r="H56" s="91" t="s">
        <v>153</v>
      </c>
      <c r="I56" s="91"/>
      <c r="J56" s="12" t="s">
        <v>34</v>
      </c>
      <c r="K56" s="12"/>
      <c r="L56" s="91" t="s">
        <v>154</v>
      </c>
      <c r="M56" s="91"/>
      <c r="N56" s="12" t="s">
        <v>33</v>
      </c>
      <c r="O56" s="12"/>
      <c r="P56" s="91" t="s">
        <v>154</v>
      </c>
      <c r="Q56" s="91"/>
      <c r="R56" s="12" t="s">
        <v>16</v>
      </c>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7"/>
    </row>
    <row r="57" spans="2:54" ht="13.5" customHeight="1">
      <c r="B57" s="16"/>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7"/>
    </row>
    <row r="58" spans="2:54" ht="15.75" customHeight="1">
      <c r="B58" s="16"/>
      <c r="C58" s="12"/>
      <c r="D58" s="12"/>
      <c r="E58" s="12"/>
      <c r="F58" s="12"/>
      <c r="G58" s="12"/>
      <c r="H58" s="12"/>
      <c r="I58" s="12"/>
      <c r="J58" s="12"/>
      <c r="K58" s="12"/>
      <c r="L58" s="12"/>
      <c r="M58" s="12"/>
      <c r="N58" s="12"/>
      <c r="O58" s="12"/>
      <c r="P58" s="12"/>
      <c r="Q58" s="12"/>
      <c r="R58" s="12"/>
      <c r="S58" s="12"/>
      <c r="T58" s="159" t="s">
        <v>138</v>
      </c>
      <c r="U58" s="159"/>
      <c r="V58" s="159"/>
      <c r="W58" s="159"/>
      <c r="X58" s="159"/>
      <c r="Y58" s="159"/>
      <c r="Z58" s="159"/>
      <c r="AA58" s="12"/>
      <c r="AB58" s="62" t="s">
        <v>156</v>
      </c>
      <c r="AC58" s="12"/>
      <c r="AD58" s="12"/>
      <c r="AE58" s="12"/>
      <c r="AF58" s="12"/>
      <c r="AG58" s="12"/>
      <c r="AH58" s="12"/>
      <c r="AI58" s="12"/>
      <c r="AJ58" s="12"/>
      <c r="AK58" s="32"/>
      <c r="AL58" s="12"/>
      <c r="AM58" s="12"/>
      <c r="AN58" s="12"/>
      <c r="AO58" s="12"/>
      <c r="AP58" s="12"/>
      <c r="AQ58" s="12"/>
      <c r="AR58" s="12"/>
      <c r="AS58" s="12"/>
      <c r="AT58" s="12"/>
      <c r="AU58" s="12"/>
      <c r="AV58" s="12"/>
      <c r="AW58" s="12"/>
      <c r="AX58" s="12"/>
      <c r="AY58" s="12"/>
      <c r="AZ58" s="12"/>
      <c r="BA58" s="12"/>
      <c r="BB58" s="17"/>
    </row>
    <row r="59" spans="2:54" ht="15.75" customHeight="1">
      <c r="B59" s="16"/>
      <c r="C59" s="12"/>
      <c r="D59" s="12"/>
      <c r="E59" s="12"/>
      <c r="F59" s="12"/>
      <c r="G59" s="12"/>
      <c r="H59" s="12"/>
      <c r="I59" s="12"/>
      <c r="J59" s="12"/>
      <c r="K59" s="12"/>
      <c r="L59" s="12"/>
      <c r="M59" s="12" t="s">
        <v>141</v>
      </c>
      <c r="N59" s="12"/>
      <c r="O59" s="12"/>
      <c r="P59" s="12"/>
      <c r="Q59" s="12"/>
      <c r="R59" s="12"/>
      <c r="S59" s="12"/>
      <c r="T59" s="159" t="s">
        <v>139</v>
      </c>
      <c r="U59" s="159"/>
      <c r="V59" s="159"/>
      <c r="W59" s="159"/>
      <c r="X59" s="159"/>
      <c r="Y59" s="159"/>
      <c r="Z59" s="159"/>
      <c r="AA59" s="12"/>
      <c r="AB59" s="62" t="s">
        <v>157</v>
      </c>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7"/>
    </row>
    <row r="60" spans="2:54" ht="15.75" customHeight="1">
      <c r="B60" s="16"/>
      <c r="C60" s="12"/>
      <c r="D60" s="12"/>
      <c r="E60" s="12"/>
      <c r="F60" s="12"/>
      <c r="G60" s="12"/>
      <c r="H60" s="12"/>
      <c r="I60" s="12"/>
      <c r="J60" s="12"/>
      <c r="K60" s="12"/>
      <c r="L60" s="12"/>
      <c r="M60" s="12"/>
      <c r="N60" s="12"/>
      <c r="O60" s="12"/>
      <c r="P60" s="12"/>
      <c r="Q60" s="12"/>
      <c r="R60" s="12"/>
      <c r="S60" s="12"/>
      <c r="T60" s="159" t="s">
        <v>140</v>
      </c>
      <c r="U60" s="159"/>
      <c r="V60" s="159"/>
      <c r="W60" s="159"/>
      <c r="X60" s="159"/>
      <c r="Y60" s="159"/>
      <c r="Z60" s="159"/>
      <c r="AA60" s="12"/>
      <c r="AB60" s="62" t="s">
        <v>155</v>
      </c>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7"/>
    </row>
    <row r="61" spans="2:54" ht="13.5" customHeight="1">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6"/>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sheetProtection/>
  <mergeCells count="82">
    <mergeCell ref="AP10:AR10"/>
    <mergeCell ref="AQ16:AX16"/>
    <mergeCell ref="AB22:AJ22"/>
    <mergeCell ref="AB26:AJ26"/>
    <mergeCell ref="AM26:AP26"/>
    <mergeCell ref="AU10:AX10"/>
    <mergeCell ref="AD10:AJ10"/>
    <mergeCell ref="P14:W15"/>
    <mergeCell ref="AQ14:AX15"/>
    <mergeCell ref="O10:Q10"/>
    <mergeCell ref="T10:W10"/>
    <mergeCell ref="AD13:AK13"/>
    <mergeCell ref="AQ11:AX11"/>
    <mergeCell ref="AQ12:AX12"/>
    <mergeCell ref="AQ13:AX13"/>
    <mergeCell ref="P12:W12"/>
    <mergeCell ref="X14:Z15"/>
    <mergeCell ref="T60:Z60"/>
    <mergeCell ref="T59:Z59"/>
    <mergeCell ref="T58:Z58"/>
    <mergeCell ref="U54:AA54"/>
    <mergeCell ref="L39:V39"/>
    <mergeCell ref="R43:Z43"/>
    <mergeCell ref="E43:I43"/>
    <mergeCell ref="L43:N43"/>
    <mergeCell ref="H56:I56"/>
    <mergeCell ref="L56:M56"/>
    <mergeCell ref="P56:Q56"/>
    <mergeCell ref="B31:B45"/>
    <mergeCell ref="L34:V34"/>
    <mergeCell ref="E52:M52"/>
    <mergeCell ref="AB47:AJ47"/>
    <mergeCell ref="AK49:AN49"/>
    <mergeCell ref="AD54:AK54"/>
    <mergeCell ref="AB41:AJ41"/>
    <mergeCell ref="AM41:AP41"/>
    <mergeCell ref="U52:AC52"/>
    <mergeCell ref="L22:V22"/>
    <mergeCell ref="L26:V26"/>
    <mergeCell ref="L30:N30"/>
    <mergeCell ref="R30:Z30"/>
    <mergeCell ref="AB45:AJ45"/>
    <mergeCell ref="AM45:AP45"/>
    <mergeCell ref="AB43:AJ43"/>
    <mergeCell ref="AM43:AP43"/>
    <mergeCell ref="AM19:AP19"/>
    <mergeCell ref="AM28:AP28"/>
    <mergeCell ref="AB19:AJ19"/>
    <mergeCell ref="C13:J13"/>
    <mergeCell ref="AD15:AK15"/>
    <mergeCell ref="AM22:AP22"/>
    <mergeCell ref="AB34:AJ34"/>
    <mergeCell ref="AM34:AP34"/>
    <mergeCell ref="P11:W11"/>
    <mergeCell ref="P16:W16"/>
    <mergeCell ref="C6:K6"/>
    <mergeCell ref="Q6:T6"/>
    <mergeCell ref="AM39:AP39"/>
    <mergeCell ref="AD11:AK11"/>
    <mergeCell ref="AD12:AK12"/>
    <mergeCell ref="AM30:AP30"/>
    <mergeCell ref="AB30:AJ30"/>
    <mergeCell ref="E30:I30"/>
    <mergeCell ref="X6:AB6"/>
    <mergeCell ref="AE6:AI6"/>
    <mergeCell ref="AB39:AJ39"/>
    <mergeCell ref="C10:I10"/>
    <mergeCell ref="AB28:AJ28"/>
    <mergeCell ref="L19:V19"/>
    <mergeCell ref="P13:W13"/>
    <mergeCell ref="C15:J15"/>
    <mergeCell ref="C12:J12"/>
    <mergeCell ref="C11:J11"/>
    <mergeCell ref="AY11:BA11"/>
    <mergeCell ref="AY12:BA12"/>
    <mergeCell ref="AY13:BA13"/>
    <mergeCell ref="AY16:BA16"/>
    <mergeCell ref="AY14:BA15"/>
    <mergeCell ref="X11:Z11"/>
    <mergeCell ref="X12:Z12"/>
    <mergeCell ref="X13:Z13"/>
    <mergeCell ref="X16:Z16"/>
  </mergeCells>
  <printOptions/>
  <pageMargins left="0.7874015748031497" right="0.5905511811023623" top="0.55" bottom="0.25" header="0.28" footer="0.16"/>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BA58"/>
  <sheetViews>
    <sheetView zoomScalePageLayoutView="0" workbookViewId="0" topLeftCell="A31">
      <selection activeCell="AA44" sqref="AA44:AI44"/>
    </sheetView>
  </sheetViews>
  <sheetFormatPr defaultColWidth="9.00390625" defaultRowHeight="13.5"/>
  <cols>
    <col min="1" max="1" width="2.125" style="7" customWidth="1"/>
    <col min="2" max="123" width="1.625" style="7" customWidth="1"/>
    <col min="124" max="16384" width="9.00390625" style="7" customWidth="1"/>
  </cols>
  <sheetData>
    <row r="1" spans="1:53" ht="12" customHeight="1">
      <c r="A1" s="47" t="s">
        <v>92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48"/>
    </row>
    <row r="2" spans="1:53" ht="12" customHeight="1">
      <c r="A2" s="16"/>
      <c r="B2" s="12"/>
      <c r="C2" s="12"/>
      <c r="D2" s="12"/>
      <c r="E2" s="12" t="s">
        <v>54</v>
      </c>
      <c r="F2" s="12"/>
      <c r="G2" s="12"/>
      <c r="H2" s="12"/>
      <c r="I2" s="12"/>
      <c r="J2" s="12"/>
      <c r="K2" s="12"/>
      <c r="L2" s="12"/>
      <c r="M2" s="12"/>
      <c r="N2" s="12" t="s">
        <v>43</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7"/>
    </row>
    <row r="3" spans="1:53" ht="15" customHeight="1">
      <c r="A3" s="16"/>
      <c r="B3" s="84"/>
      <c r="C3" s="84"/>
      <c r="D3" s="84"/>
      <c r="E3" s="84"/>
      <c r="F3" s="84"/>
      <c r="G3" s="84"/>
      <c r="H3" s="84"/>
      <c r="I3" s="84"/>
      <c r="J3" s="84"/>
      <c r="K3" s="12" t="s">
        <v>25</v>
      </c>
      <c r="L3" s="12"/>
      <c r="M3" s="12"/>
      <c r="N3" s="12"/>
      <c r="O3" s="12"/>
      <c r="P3" s="84"/>
      <c r="Q3" s="84"/>
      <c r="R3" s="84"/>
      <c r="S3" s="84"/>
      <c r="T3" s="12"/>
      <c r="U3" s="12" t="s">
        <v>69</v>
      </c>
      <c r="V3" s="12"/>
      <c r="W3" s="84"/>
      <c r="X3" s="84"/>
      <c r="Y3" s="84"/>
      <c r="Z3" s="84"/>
      <c r="AA3" s="84"/>
      <c r="AB3" s="12" t="s">
        <v>19</v>
      </c>
      <c r="AC3" s="12"/>
      <c r="AD3" s="84"/>
      <c r="AE3" s="84"/>
      <c r="AF3" s="84"/>
      <c r="AG3" s="84"/>
      <c r="AH3" s="84"/>
      <c r="AI3" s="12" t="s">
        <v>27</v>
      </c>
      <c r="AJ3" s="12"/>
      <c r="AK3" s="12"/>
      <c r="AL3" s="12"/>
      <c r="AM3" s="12"/>
      <c r="AN3" s="12"/>
      <c r="AO3" s="12"/>
      <c r="AP3" s="12"/>
      <c r="AQ3" s="12"/>
      <c r="AR3" s="12"/>
      <c r="AS3" s="12"/>
      <c r="AT3" s="12"/>
      <c r="AU3" s="12"/>
      <c r="AV3" s="12"/>
      <c r="AW3" s="12"/>
      <c r="AX3" s="12"/>
      <c r="AY3" s="12"/>
      <c r="AZ3" s="12"/>
      <c r="BA3" s="17"/>
    </row>
    <row r="4" spans="1:53" ht="4.5" customHeight="1">
      <c r="A4" s="16"/>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7"/>
    </row>
    <row r="5" spans="1:53" ht="13.5" customHeight="1">
      <c r="A5" s="24" t="s">
        <v>94</v>
      </c>
      <c r="B5" s="25"/>
      <c r="C5" s="25"/>
      <c r="D5" s="25"/>
      <c r="E5" s="25"/>
      <c r="F5" s="25"/>
      <c r="G5" s="25"/>
      <c r="H5" s="25"/>
      <c r="I5" s="25"/>
      <c r="J5" s="25"/>
      <c r="K5" s="25"/>
      <c r="L5" s="25"/>
      <c r="M5" s="25"/>
      <c r="N5" s="25"/>
      <c r="O5" s="25"/>
      <c r="P5" s="25"/>
      <c r="Q5" s="25"/>
      <c r="R5" s="25"/>
      <c r="S5" s="25"/>
      <c r="T5" s="25"/>
      <c r="U5" s="25"/>
      <c r="V5" s="25"/>
      <c r="W5" s="25"/>
      <c r="X5" s="25"/>
      <c r="Y5" s="25"/>
      <c r="Z5" s="25"/>
      <c r="AA5" s="49"/>
      <c r="AB5" s="25" t="s">
        <v>101</v>
      </c>
      <c r="AC5" s="25"/>
      <c r="AD5" s="25"/>
      <c r="AE5" s="25"/>
      <c r="AF5" s="25"/>
      <c r="AG5" s="25"/>
      <c r="AH5" s="25"/>
      <c r="AI5" s="25"/>
      <c r="AJ5" s="25"/>
      <c r="AK5" s="25"/>
      <c r="AL5" s="25"/>
      <c r="AM5" s="25"/>
      <c r="AN5" s="25"/>
      <c r="AO5" s="25"/>
      <c r="AP5" s="25"/>
      <c r="AQ5" s="25"/>
      <c r="AR5" s="25"/>
      <c r="AS5" s="25"/>
      <c r="AT5" s="25"/>
      <c r="AU5" s="25"/>
      <c r="AV5" s="25"/>
      <c r="AW5" s="25"/>
      <c r="AX5" s="25"/>
      <c r="AY5" s="25"/>
      <c r="AZ5" s="25"/>
      <c r="BA5" s="27"/>
    </row>
    <row r="6" spans="1:53" ht="13.5" customHeight="1">
      <c r="A6" s="16"/>
      <c r="B6" s="12" t="s">
        <v>95</v>
      </c>
      <c r="C6" s="12"/>
      <c r="D6" s="12"/>
      <c r="E6" s="12"/>
      <c r="F6" s="12"/>
      <c r="G6" s="12"/>
      <c r="H6" s="12"/>
      <c r="I6" s="12"/>
      <c r="J6" s="12"/>
      <c r="K6" s="12"/>
      <c r="L6" s="12"/>
      <c r="M6" s="12"/>
      <c r="N6" s="12"/>
      <c r="O6" s="12"/>
      <c r="P6" s="12"/>
      <c r="Q6" s="12"/>
      <c r="R6" s="12"/>
      <c r="S6" s="12"/>
      <c r="T6" s="12"/>
      <c r="U6" s="12"/>
      <c r="V6" s="12"/>
      <c r="W6" s="12"/>
      <c r="X6" s="12"/>
      <c r="Y6" s="12"/>
      <c r="Z6" s="12"/>
      <c r="AA6" s="50"/>
      <c r="AB6" s="12"/>
      <c r="AC6" s="12" t="s">
        <v>102</v>
      </c>
      <c r="AD6" s="12"/>
      <c r="AE6" s="12"/>
      <c r="AF6" s="12"/>
      <c r="AG6" s="12"/>
      <c r="AH6" s="12"/>
      <c r="AI6" s="12"/>
      <c r="AJ6" s="12"/>
      <c r="AK6" s="12"/>
      <c r="AL6" s="12"/>
      <c r="AM6" s="12"/>
      <c r="AN6" s="12"/>
      <c r="AO6" s="12"/>
      <c r="AP6" s="12"/>
      <c r="AQ6" s="12"/>
      <c r="AR6" s="12"/>
      <c r="AS6" s="12"/>
      <c r="AT6" s="12"/>
      <c r="AU6" s="12"/>
      <c r="AV6" s="12"/>
      <c r="AW6" s="12"/>
      <c r="AX6" s="12"/>
      <c r="AY6" s="12"/>
      <c r="AZ6" s="12"/>
      <c r="BA6" s="17"/>
    </row>
    <row r="7" spans="1:53" ht="13.5" customHeight="1">
      <c r="A7" s="51"/>
      <c r="B7" s="78"/>
      <c r="C7" s="78"/>
      <c r="D7" s="78"/>
      <c r="E7" s="78"/>
      <c r="F7" s="78"/>
      <c r="G7" s="78"/>
      <c r="H7" s="78"/>
      <c r="I7" s="12" t="s">
        <v>96</v>
      </c>
      <c r="J7" s="12"/>
      <c r="K7" s="12"/>
      <c r="L7" s="12"/>
      <c r="M7" s="12"/>
      <c r="N7" s="78"/>
      <c r="O7" s="78"/>
      <c r="P7" s="78"/>
      <c r="Q7" s="12" t="s">
        <v>97</v>
      </c>
      <c r="R7" s="12"/>
      <c r="S7" s="78"/>
      <c r="T7" s="78"/>
      <c r="U7" s="78"/>
      <c r="V7" s="78"/>
      <c r="W7" s="12" t="s">
        <v>98</v>
      </c>
      <c r="X7" s="12"/>
      <c r="Y7" s="12"/>
      <c r="Z7" s="12"/>
      <c r="AA7" s="50"/>
      <c r="AB7" s="2"/>
      <c r="AC7" s="4"/>
      <c r="AD7" s="4"/>
      <c r="AE7" s="4"/>
      <c r="AF7" s="4"/>
      <c r="AG7" s="4"/>
      <c r="AH7" s="4"/>
      <c r="AI7" s="4"/>
      <c r="AJ7" s="12" t="s">
        <v>96</v>
      </c>
      <c r="AK7" s="12"/>
      <c r="AL7" s="12"/>
      <c r="AM7" s="12"/>
      <c r="AN7" s="12"/>
      <c r="AO7" s="78"/>
      <c r="AP7" s="78"/>
      <c r="AQ7" s="78"/>
      <c r="AR7" s="12" t="s">
        <v>97</v>
      </c>
      <c r="AS7" s="12"/>
      <c r="AT7" s="78"/>
      <c r="AU7" s="78"/>
      <c r="AV7" s="78"/>
      <c r="AW7" s="78"/>
      <c r="AX7" s="12" t="s">
        <v>98</v>
      </c>
      <c r="AY7" s="12"/>
      <c r="AZ7" s="12"/>
      <c r="BA7" s="17"/>
    </row>
    <row r="8" spans="1:53" ht="13.5" customHeight="1">
      <c r="A8" s="16"/>
      <c r="B8" s="159" t="s">
        <v>8</v>
      </c>
      <c r="C8" s="159"/>
      <c r="D8" s="159"/>
      <c r="E8" s="159"/>
      <c r="F8" s="159"/>
      <c r="G8" s="159"/>
      <c r="H8" s="159"/>
      <c r="I8" s="159"/>
      <c r="J8" s="12"/>
      <c r="K8" s="12"/>
      <c r="L8" s="12"/>
      <c r="M8" s="12"/>
      <c r="N8" s="12"/>
      <c r="O8" s="165"/>
      <c r="P8" s="165"/>
      <c r="Q8" s="165"/>
      <c r="R8" s="165"/>
      <c r="S8" s="165"/>
      <c r="T8" s="165"/>
      <c r="U8" s="165"/>
      <c r="V8" s="165"/>
      <c r="W8" s="12"/>
      <c r="X8" s="135" t="s">
        <v>19</v>
      </c>
      <c r="Y8" s="135"/>
      <c r="Z8" s="12"/>
      <c r="AA8" s="50"/>
      <c r="AB8" s="12"/>
      <c r="AC8" s="159" t="s">
        <v>8</v>
      </c>
      <c r="AD8" s="159"/>
      <c r="AE8" s="159"/>
      <c r="AF8" s="159"/>
      <c r="AG8" s="159"/>
      <c r="AH8" s="159"/>
      <c r="AI8" s="159"/>
      <c r="AJ8" s="159"/>
      <c r="AK8" s="12"/>
      <c r="AL8" s="12"/>
      <c r="AM8" s="12"/>
      <c r="AN8" s="12"/>
      <c r="AO8" s="12"/>
      <c r="AP8" s="165"/>
      <c r="AQ8" s="165"/>
      <c r="AR8" s="165"/>
      <c r="AS8" s="165"/>
      <c r="AT8" s="165"/>
      <c r="AU8" s="165"/>
      <c r="AV8" s="165"/>
      <c r="AW8" s="165"/>
      <c r="AX8" s="12"/>
      <c r="AY8" s="135" t="s">
        <v>19</v>
      </c>
      <c r="AZ8" s="135"/>
      <c r="BA8" s="17"/>
    </row>
    <row r="9" spans="1:53" ht="13.5" customHeight="1">
      <c r="A9" s="16"/>
      <c r="B9" s="159" t="s">
        <v>9</v>
      </c>
      <c r="C9" s="159"/>
      <c r="D9" s="159"/>
      <c r="E9" s="159"/>
      <c r="F9" s="159"/>
      <c r="G9" s="159"/>
      <c r="H9" s="159"/>
      <c r="I9" s="159"/>
      <c r="J9" s="12"/>
      <c r="K9" s="12"/>
      <c r="L9" s="12"/>
      <c r="M9" s="12"/>
      <c r="N9" s="12"/>
      <c r="O9" s="165"/>
      <c r="P9" s="165"/>
      <c r="Q9" s="165"/>
      <c r="R9" s="165"/>
      <c r="S9" s="165"/>
      <c r="T9" s="165"/>
      <c r="U9" s="165"/>
      <c r="V9" s="165"/>
      <c r="W9" s="12"/>
      <c r="X9" s="135" t="s">
        <v>19</v>
      </c>
      <c r="Y9" s="135"/>
      <c r="Z9" s="12"/>
      <c r="AA9" s="50"/>
      <c r="AB9" s="12"/>
      <c r="AC9" s="159" t="s">
        <v>9</v>
      </c>
      <c r="AD9" s="159"/>
      <c r="AE9" s="159"/>
      <c r="AF9" s="159"/>
      <c r="AG9" s="159"/>
      <c r="AH9" s="159"/>
      <c r="AI9" s="159"/>
      <c r="AJ9" s="159"/>
      <c r="AK9" s="12"/>
      <c r="AL9" s="12"/>
      <c r="AM9" s="12"/>
      <c r="AN9" s="12"/>
      <c r="AO9" s="12"/>
      <c r="AP9" s="165"/>
      <c r="AQ9" s="165"/>
      <c r="AR9" s="165"/>
      <c r="AS9" s="165"/>
      <c r="AT9" s="165"/>
      <c r="AU9" s="165"/>
      <c r="AV9" s="165"/>
      <c r="AW9" s="165"/>
      <c r="AX9" s="12"/>
      <c r="AY9" s="135" t="s">
        <v>19</v>
      </c>
      <c r="AZ9" s="135"/>
      <c r="BA9" s="17"/>
    </row>
    <row r="10" spans="1:53" ht="13.5" customHeight="1">
      <c r="A10" s="16"/>
      <c r="B10" s="159" t="s">
        <v>10</v>
      </c>
      <c r="C10" s="159"/>
      <c r="D10" s="159"/>
      <c r="E10" s="159"/>
      <c r="F10" s="159"/>
      <c r="G10" s="159"/>
      <c r="H10" s="159"/>
      <c r="I10" s="159"/>
      <c r="J10" s="12"/>
      <c r="K10" s="12"/>
      <c r="L10" s="12"/>
      <c r="M10" s="12"/>
      <c r="N10" s="12"/>
      <c r="O10" s="165"/>
      <c r="P10" s="165"/>
      <c r="Q10" s="165"/>
      <c r="R10" s="165"/>
      <c r="S10" s="165"/>
      <c r="T10" s="165"/>
      <c r="U10" s="165"/>
      <c r="V10" s="165"/>
      <c r="W10" s="12"/>
      <c r="X10" s="135" t="s">
        <v>19</v>
      </c>
      <c r="Y10" s="135"/>
      <c r="Z10" s="12"/>
      <c r="AA10" s="50"/>
      <c r="AB10" s="12"/>
      <c r="AC10" s="159" t="s">
        <v>10</v>
      </c>
      <c r="AD10" s="159"/>
      <c r="AE10" s="159"/>
      <c r="AF10" s="159"/>
      <c r="AG10" s="159"/>
      <c r="AH10" s="159"/>
      <c r="AI10" s="159"/>
      <c r="AJ10" s="159"/>
      <c r="AK10" s="12"/>
      <c r="AL10" s="12"/>
      <c r="AM10" s="12"/>
      <c r="AN10" s="12"/>
      <c r="AO10" s="12"/>
      <c r="AP10" s="165"/>
      <c r="AQ10" s="165"/>
      <c r="AR10" s="165"/>
      <c r="AS10" s="165"/>
      <c r="AT10" s="165"/>
      <c r="AU10" s="165"/>
      <c r="AV10" s="165"/>
      <c r="AW10" s="165"/>
      <c r="AX10" s="12"/>
      <c r="AY10" s="135" t="s">
        <v>19</v>
      </c>
      <c r="AZ10" s="135"/>
      <c r="BA10" s="17"/>
    </row>
    <row r="11" spans="1:53" ht="13.5" customHeight="1">
      <c r="A11" s="16"/>
      <c r="B11" s="12" t="s">
        <v>99</v>
      </c>
      <c r="C11" s="12"/>
      <c r="D11" s="12"/>
      <c r="E11" s="12"/>
      <c r="F11" s="12"/>
      <c r="G11" s="12"/>
      <c r="H11" s="12"/>
      <c r="I11" s="12"/>
      <c r="J11" s="12"/>
      <c r="K11" s="12"/>
      <c r="L11" s="12"/>
      <c r="M11" s="12"/>
      <c r="N11" s="12"/>
      <c r="O11" s="165"/>
      <c r="P11" s="165"/>
      <c r="Q11" s="165"/>
      <c r="R11" s="165"/>
      <c r="S11" s="165"/>
      <c r="T11" s="165"/>
      <c r="U11" s="165"/>
      <c r="V11" s="165"/>
      <c r="W11" s="12"/>
      <c r="X11" s="135" t="s">
        <v>19</v>
      </c>
      <c r="Y11" s="135"/>
      <c r="Z11" s="12"/>
      <c r="AA11" s="50"/>
      <c r="AB11" s="12"/>
      <c r="AC11" s="12" t="s">
        <v>99</v>
      </c>
      <c r="AD11" s="12"/>
      <c r="AE11" s="12"/>
      <c r="AF11" s="12"/>
      <c r="AG11" s="12"/>
      <c r="AH11" s="12"/>
      <c r="AI11" s="12"/>
      <c r="AJ11" s="12"/>
      <c r="AK11" s="12"/>
      <c r="AL11" s="12"/>
      <c r="AM11" s="12"/>
      <c r="AN11" s="12"/>
      <c r="AO11" s="12"/>
      <c r="AP11" s="165"/>
      <c r="AQ11" s="165"/>
      <c r="AR11" s="165"/>
      <c r="AS11" s="165"/>
      <c r="AT11" s="165"/>
      <c r="AU11" s="165"/>
      <c r="AV11" s="165"/>
      <c r="AW11" s="165"/>
      <c r="AX11" s="12"/>
      <c r="AY11" s="135" t="s">
        <v>19</v>
      </c>
      <c r="AZ11" s="135"/>
      <c r="BA11" s="17"/>
    </row>
    <row r="12" spans="1:53" ht="13.5" customHeight="1">
      <c r="A12" s="16"/>
      <c r="B12" s="158" t="s">
        <v>100</v>
      </c>
      <c r="C12" s="158"/>
      <c r="D12" s="158"/>
      <c r="E12" s="158"/>
      <c r="F12" s="158"/>
      <c r="G12" s="158"/>
      <c r="H12" s="158"/>
      <c r="I12" s="158"/>
      <c r="J12" s="35" t="s">
        <v>29</v>
      </c>
      <c r="K12" s="35"/>
      <c r="L12" s="35"/>
      <c r="M12" s="35"/>
      <c r="N12" s="35"/>
      <c r="O12" s="166"/>
      <c r="P12" s="166"/>
      <c r="Q12" s="166"/>
      <c r="R12" s="166"/>
      <c r="S12" s="166"/>
      <c r="T12" s="166"/>
      <c r="U12" s="166"/>
      <c r="V12" s="166"/>
      <c r="W12" s="35"/>
      <c r="X12" s="167"/>
      <c r="Y12" s="167"/>
      <c r="Z12" s="12"/>
      <c r="AA12" s="50"/>
      <c r="AB12" s="12"/>
      <c r="AC12" s="158" t="s">
        <v>100</v>
      </c>
      <c r="AD12" s="158"/>
      <c r="AE12" s="158"/>
      <c r="AF12" s="158"/>
      <c r="AG12" s="158"/>
      <c r="AH12" s="158"/>
      <c r="AI12" s="158"/>
      <c r="AJ12" s="158"/>
      <c r="AK12" s="35" t="s">
        <v>29</v>
      </c>
      <c r="AL12" s="35"/>
      <c r="AM12" s="35"/>
      <c r="AN12" s="35"/>
      <c r="AO12" s="35"/>
      <c r="AP12" s="166"/>
      <c r="AQ12" s="166"/>
      <c r="AR12" s="166"/>
      <c r="AS12" s="166"/>
      <c r="AT12" s="166"/>
      <c r="AU12" s="166"/>
      <c r="AV12" s="166"/>
      <c r="AW12" s="166"/>
      <c r="AX12" s="35"/>
      <c r="AY12" s="167"/>
      <c r="AZ12" s="167"/>
      <c r="BA12" s="17"/>
    </row>
    <row r="13" spans="1:53" ht="13.5" customHeight="1">
      <c r="A13" s="16"/>
      <c r="B13" s="12"/>
      <c r="C13" s="12"/>
      <c r="D13" s="12"/>
      <c r="E13" s="12" t="s">
        <v>14</v>
      </c>
      <c r="F13" s="12"/>
      <c r="G13" s="12"/>
      <c r="H13" s="12"/>
      <c r="I13" s="12"/>
      <c r="J13" s="12"/>
      <c r="K13" s="12"/>
      <c r="L13" s="12"/>
      <c r="M13" s="12"/>
      <c r="N13" s="12"/>
      <c r="O13" s="165">
        <f>SUM(O8:V12)</f>
        <v>0</v>
      </c>
      <c r="P13" s="165"/>
      <c r="Q13" s="165"/>
      <c r="R13" s="165"/>
      <c r="S13" s="165"/>
      <c r="T13" s="165"/>
      <c r="U13" s="165"/>
      <c r="V13" s="165"/>
      <c r="W13" s="12"/>
      <c r="X13" s="12" t="s">
        <v>19</v>
      </c>
      <c r="Y13" s="12"/>
      <c r="Z13" s="12"/>
      <c r="AA13" s="52"/>
      <c r="AB13" s="12"/>
      <c r="AC13" s="12"/>
      <c r="AD13" s="12"/>
      <c r="AE13" s="12"/>
      <c r="AF13" s="12" t="s">
        <v>14</v>
      </c>
      <c r="AG13" s="12"/>
      <c r="AH13" s="12"/>
      <c r="AI13" s="12"/>
      <c r="AJ13" s="12"/>
      <c r="AK13" s="12"/>
      <c r="AL13" s="12"/>
      <c r="AM13" s="12"/>
      <c r="AN13" s="12"/>
      <c r="AO13" s="12"/>
      <c r="AP13" s="165">
        <f>SUM(AP8:AW12)</f>
        <v>0</v>
      </c>
      <c r="AQ13" s="165"/>
      <c r="AR13" s="165"/>
      <c r="AS13" s="165"/>
      <c r="AT13" s="165"/>
      <c r="AU13" s="165"/>
      <c r="AV13" s="165"/>
      <c r="AW13" s="165"/>
      <c r="AX13" s="12"/>
      <c r="AY13" s="12" t="s">
        <v>19</v>
      </c>
      <c r="AZ13" s="12"/>
      <c r="BA13" s="17"/>
    </row>
    <row r="14" spans="1:53" ht="13.5" customHeight="1">
      <c r="A14" s="24" t="s">
        <v>103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7"/>
    </row>
    <row r="15" spans="1:53" ht="13.5" customHeight="1">
      <c r="A15" s="16"/>
      <c r="B15" s="12"/>
      <c r="C15" s="12"/>
      <c r="D15" s="12"/>
      <c r="E15" s="12" t="s">
        <v>104</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7"/>
    </row>
    <row r="16" spans="1:53" ht="13.5" customHeight="1">
      <c r="A16" s="40"/>
      <c r="B16" s="35"/>
      <c r="C16" s="35"/>
      <c r="D16" s="35"/>
      <c r="E16" s="35"/>
      <c r="F16" s="35"/>
      <c r="G16" s="35"/>
      <c r="H16" s="35"/>
      <c r="I16" s="35"/>
      <c r="J16" s="35"/>
      <c r="K16" s="78"/>
      <c r="L16" s="78"/>
      <c r="M16" s="78"/>
      <c r="N16" s="78"/>
      <c r="O16" s="78"/>
      <c r="P16" s="78"/>
      <c r="Q16" s="78"/>
      <c r="R16" s="78"/>
      <c r="S16" s="78"/>
      <c r="T16" s="78"/>
      <c r="U16" s="78"/>
      <c r="V16" s="35" t="s">
        <v>105</v>
      </c>
      <c r="W16" s="35"/>
      <c r="X16" s="35"/>
      <c r="Y16" s="35"/>
      <c r="Z16" s="35"/>
      <c r="AA16" s="78"/>
      <c r="AB16" s="78"/>
      <c r="AC16" s="78"/>
      <c r="AD16" s="78"/>
      <c r="AE16" s="78"/>
      <c r="AF16" s="78"/>
      <c r="AG16" s="78"/>
      <c r="AH16" s="78"/>
      <c r="AI16" s="78"/>
      <c r="AJ16" s="35" t="s">
        <v>19</v>
      </c>
      <c r="AK16" s="35"/>
      <c r="AL16" s="78"/>
      <c r="AM16" s="78"/>
      <c r="AN16" s="78"/>
      <c r="AO16" s="78"/>
      <c r="AP16" s="35" t="s">
        <v>27</v>
      </c>
      <c r="AQ16" s="35"/>
      <c r="AR16" s="35"/>
      <c r="AS16" s="35"/>
      <c r="AT16" s="35"/>
      <c r="AU16" s="35"/>
      <c r="AV16" s="35"/>
      <c r="AW16" s="35"/>
      <c r="AX16" s="35"/>
      <c r="AY16" s="35"/>
      <c r="AZ16" s="35"/>
      <c r="BA16" s="41"/>
    </row>
    <row r="17" spans="1:53" ht="13.5" customHeight="1">
      <c r="A17" s="16" t="s">
        <v>144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7"/>
    </row>
    <row r="18" spans="1:53" ht="13.5" customHeight="1">
      <c r="A18" s="16"/>
      <c r="B18" s="12"/>
      <c r="C18" s="12"/>
      <c r="D18" s="12"/>
      <c r="E18" s="12" t="s">
        <v>116</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7"/>
    </row>
    <row r="19" spans="1:53" ht="13.5" customHeight="1">
      <c r="A19" s="40"/>
      <c r="B19" s="35"/>
      <c r="C19" s="35"/>
      <c r="D19" s="35"/>
      <c r="E19" s="35"/>
      <c r="F19" s="35"/>
      <c r="G19" s="35"/>
      <c r="H19" s="35"/>
      <c r="I19" s="35"/>
      <c r="J19" s="35"/>
      <c r="K19" s="78"/>
      <c r="L19" s="78"/>
      <c r="M19" s="78"/>
      <c r="N19" s="78"/>
      <c r="O19" s="78"/>
      <c r="P19" s="78"/>
      <c r="Q19" s="78"/>
      <c r="R19" s="78"/>
      <c r="S19" s="78"/>
      <c r="T19" s="78"/>
      <c r="U19" s="78"/>
      <c r="V19" s="35" t="s">
        <v>105</v>
      </c>
      <c r="W19" s="35"/>
      <c r="X19" s="35"/>
      <c r="Y19" s="35"/>
      <c r="Z19" s="35"/>
      <c r="AA19" s="78"/>
      <c r="AB19" s="78"/>
      <c r="AC19" s="78"/>
      <c r="AD19" s="78"/>
      <c r="AE19" s="78"/>
      <c r="AF19" s="78"/>
      <c r="AG19" s="78"/>
      <c r="AH19" s="78"/>
      <c r="AI19" s="78"/>
      <c r="AJ19" s="35" t="s">
        <v>19</v>
      </c>
      <c r="AK19" s="35"/>
      <c r="AL19" s="78"/>
      <c r="AM19" s="78"/>
      <c r="AN19" s="78"/>
      <c r="AO19" s="78"/>
      <c r="AP19" s="35" t="s">
        <v>27</v>
      </c>
      <c r="AQ19" s="35"/>
      <c r="AR19" s="35"/>
      <c r="AS19" s="35"/>
      <c r="AT19" s="35"/>
      <c r="AU19" s="35"/>
      <c r="AV19" s="35"/>
      <c r="AW19" s="35"/>
      <c r="AX19" s="35"/>
      <c r="AY19" s="35"/>
      <c r="AZ19" s="35"/>
      <c r="BA19" s="41"/>
    </row>
    <row r="20" spans="1:53" ht="13.5" customHeight="1">
      <c r="A20" s="16" t="s">
        <v>106</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7"/>
    </row>
    <row r="21" spans="1:53" ht="13.5" customHeight="1">
      <c r="A21" s="16"/>
      <c r="B21" s="53" t="s">
        <v>107</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5"/>
    </row>
    <row r="22" spans="1:53" ht="13.5" customHeight="1">
      <c r="A22" s="16"/>
      <c r="B22" s="56"/>
      <c r="C22" s="12"/>
      <c r="D22" s="12"/>
      <c r="E22" s="12"/>
      <c r="F22" s="12"/>
      <c r="G22" s="12"/>
      <c r="H22" s="12" t="s">
        <v>104</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7"/>
    </row>
    <row r="23" spans="1:53" ht="13.5" customHeight="1">
      <c r="A23" s="16"/>
      <c r="B23" s="56"/>
      <c r="C23" s="12"/>
      <c r="D23" s="12"/>
      <c r="E23" s="12"/>
      <c r="F23" s="12"/>
      <c r="G23" s="12"/>
      <c r="H23" s="12"/>
      <c r="I23" s="12"/>
      <c r="J23" s="12"/>
      <c r="K23" s="93"/>
      <c r="L23" s="93"/>
      <c r="M23" s="93"/>
      <c r="N23" s="93"/>
      <c r="O23" s="93"/>
      <c r="P23" s="93"/>
      <c r="Q23" s="93"/>
      <c r="R23" s="93"/>
      <c r="S23" s="93"/>
      <c r="T23" s="93"/>
      <c r="U23" s="93"/>
      <c r="V23" s="12" t="s">
        <v>105</v>
      </c>
      <c r="W23" s="12"/>
      <c r="X23" s="12"/>
      <c r="Y23" s="12"/>
      <c r="Z23" s="12"/>
      <c r="AA23" s="84"/>
      <c r="AB23" s="84"/>
      <c r="AC23" s="84"/>
      <c r="AD23" s="84"/>
      <c r="AE23" s="84"/>
      <c r="AF23" s="84"/>
      <c r="AG23" s="84"/>
      <c r="AH23" s="84"/>
      <c r="AI23" s="84"/>
      <c r="AJ23" s="12" t="s">
        <v>19</v>
      </c>
      <c r="AK23" s="12"/>
      <c r="AL23" s="84"/>
      <c r="AM23" s="84"/>
      <c r="AN23" s="84"/>
      <c r="AO23" s="84"/>
      <c r="AP23" s="12" t="s">
        <v>112</v>
      </c>
      <c r="AQ23" s="12"/>
      <c r="AR23" s="12"/>
      <c r="AS23" s="12"/>
      <c r="AT23" s="12"/>
      <c r="AU23" s="12"/>
      <c r="AV23" s="12"/>
      <c r="AW23" s="12"/>
      <c r="AX23" s="12"/>
      <c r="AY23" s="12"/>
      <c r="AZ23" s="12"/>
      <c r="BA23" s="17"/>
    </row>
    <row r="24" spans="1:53" ht="13.5" customHeight="1">
      <c r="A24" s="16"/>
      <c r="B24" s="53" t="s">
        <v>108</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5"/>
    </row>
    <row r="25" spans="1:53" ht="13.5" customHeight="1">
      <c r="A25" s="16"/>
      <c r="B25" s="57"/>
      <c r="C25" s="37"/>
      <c r="D25" s="37"/>
      <c r="E25" s="37"/>
      <c r="F25" s="37"/>
      <c r="G25" s="37"/>
      <c r="H25" s="37"/>
      <c r="I25" s="37"/>
      <c r="J25" s="37"/>
      <c r="K25" s="37"/>
      <c r="L25" s="37"/>
      <c r="M25" s="37"/>
      <c r="N25" s="37"/>
      <c r="O25" s="37"/>
      <c r="P25" s="37"/>
      <c r="Q25" s="37"/>
      <c r="R25" s="37"/>
      <c r="S25" s="37"/>
      <c r="T25" s="37"/>
      <c r="U25" s="37"/>
      <c r="V25" s="37"/>
      <c r="W25" s="37"/>
      <c r="X25" s="37"/>
      <c r="Y25" s="37"/>
      <c r="Z25" s="37"/>
      <c r="AA25" s="93"/>
      <c r="AB25" s="93"/>
      <c r="AC25" s="93"/>
      <c r="AD25" s="93"/>
      <c r="AE25" s="93"/>
      <c r="AF25" s="93"/>
      <c r="AG25" s="93"/>
      <c r="AH25" s="93"/>
      <c r="AI25" s="93"/>
      <c r="AJ25" s="37" t="s">
        <v>19</v>
      </c>
      <c r="AK25" s="37"/>
      <c r="AL25" s="93"/>
      <c r="AM25" s="93"/>
      <c r="AN25" s="93"/>
      <c r="AO25" s="93"/>
      <c r="AP25" s="37" t="s">
        <v>113</v>
      </c>
      <c r="AQ25" s="37"/>
      <c r="AR25" s="37"/>
      <c r="AS25" s="37"/>
      <c r="AT25" s="37"/>
      <c r="AU25" s="37"/>
      <c r="AV25" s="37"/>
      <c r="AW25" s="37"/>
      <c r="AX25" s="37"/>
      <c r="AY25" s="37"/>
      <c r="AZ25" s="37"/>
      <c r="BA25" s="38"/>
    </row>
    <row r="26" spans="1:53" ht="13.5" customHeight="1">
      <c r="A26" s="16"/>
      <c r="B26" s="12"/>
      <c r="C26" s="12"/>
      <c r="D26" s="12"/>
      <c r="E26" s="12"/>
      <c r="F26" s="12"/>
      <c r="G26" s="12" t="s">
        <v>109</v>
      </c>
      <c r="H26" s="12"/>
      <c r="I26" s="12"/>
      <c r="J26" s="12"/>
      <c r="K26" s="12"/>
      <c r="L26" s="12"/>
      <c r="M26" s="12"/>
      <c r="N26" s="12"/>
      <c r="O26" s="12"/>
      <c r="P26" s="12"/>
      <c r="Q26" s="12" t="s">
        <v>111</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7"/>
    </row>
    <row r="27" spans="1:53" ht="13.5" customHeight="1">
      <c r="A27" s="16"/>
      <c r="B27" s="12"/>
      <c r="C27" s="12"/>
      <c r="D27" s="84"/>
      <c r="E27" s="84"/>
      <c r="F27" s="84"/>
      <c r="G27" s="84"/>
      <c r="H27" s="84"/>
      <c r="I27" s="12" t="s">
        <v>19</v>
      </c>
      <c r="J27" s="12"/>
      <c r="K27" s="84"/>
      <c r="L27" s="84"/>
      <c r="M27" s="84"/>
      <c r="N27" s="12" t="s">
        <v>110</v>
      </c>
      <c r="O27" s="12"/>
      <c r="P27" s="12"/>
      <c r="Q27" s="84"/>
      <c r="R27" s="84"/>
      <c r="S27" s="84"/>
      <c r="T27" s="84"/>
      <c r="U27" s="84"/>
      <c r="V27" s="84"/>
      <c r="W27" s="84"/>
      <c r="X27" s="84"/>
      <c r="Y27" s="84"/>
      <c r="Z27" s="12" t="s">
        <v>69</v>
      </c>
      <c r="AA27" s="84"/>
      <c r="AB27" s="84"/>
      <c r="AC27" s="84"/>
      <c r="AD27" s="84"/>
      <c r="AE27" s="84"/>
      <c r="AF27" s="84"/>
      <c r="AG27" s="84"/>
      <c r="AH27" s="84"/>
      <c r="AI27" s="84"/>
      <c r="AJ27" s="12" t="s">
        <v>19</v>
      </c>
      <c r="AK27" s="12"/>
      <c r="AL27" s="84"/>
      <c r="AM27" s="84"/>
      <c r="AN27" s="84"/>
      <c r="AO27" s="84"/>
      <c r="AP27" s="12" t="s">
        <v>27</v>
      </c>
      <c r="AQ27" s="12"/>
      <c r="AR27" s="12"/>
      <c r="AS27" s="12"/>
      <c r="AT27" s="12"/>
      <c r="AU27" s="12"/>
      <c r="AV27" s="12"/>
      <c r="AW27" s="12"/>
      <c r="AX27" s="12"/>
      <c r="AY27" s="12"/>
      <c r="AZ27" s="12"/>
      <c r="BA27" s="17"/>
    </row>
    <row r="28" spans="1:53" ht="13.5" customHeight="1">
      <c r="A28" s="161" t="s">
        <v>114</v>
      </c>
      <c r="B28" s="25" t="s">
        <v>147</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7"/>
    </row>
    <row r="29" spans="1:53" ht="13.5" customHeight="1">
      <c r="A29" s="162"/>
      <c r="B29" s="12" t="s">
        <v>115</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7"/>
    </row>
    <row r="30" spans="1:53" ht="13.5" customHeight="1">
      <c r="A30" s="162"/>
      <c r="B30" s="12"/>
      <c r="C30" s="12"/>
      <c r="D30" s="12"/>
      <c r="E30" s="12"/>
      <c r="F30" s="12"/>
      <c r="G30" s="12"/>
      <c r="H30" s="12" t="s">
        <v>116</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7"/>
    </row>
    <row r="31" spans="1:53" ht="13.5" customHeight="1">
      <c r="A31" s="162"/>
      <c r="B31" s="12"/>
      <c r="C31" s="12"/>
      <c r="D31" s="12"/>
      <c r="E31" s="12"/>
      <c r="F31" s="12"/>
      <c r="G31" s="12"/>
      <c r="H31" s="12"/>
      <c r="I31" s="12"/>
      <c r="J31" s="12"/>
      <c r="K31" s="84"/>
      <c r="L31" s="84"/>
      <c r="M31" s="84"/>
      <c r="N31" s="84"/>
      <c r="O31" s="84"/>
      <c r="P31" s="84"/>
      <c r="Q31" s="84"/>
      <c r="R31" s="84"/>
      <c r="S31" s="84"/>
      <c r="T31" s="84"/>
      <c r="U31" s="84"/>
      <c r="V31" s="12" t="s">
        <v>105</v>
      </c>
      <c r="W31" s="12"/>
      <c r="X31" s="12"/>
      <c r="Y31" s="12"/>
      <c r="Z31" s="12"/>
      <c r="AA31" s="84"/>
      <c r="AB31" s="84"/>
      <c r="AC31" s="84"/>
      <c r="AD31" s="84"/>
      <c r="AE31" s="84"/>
      <c r="AF31" s="84"/>
      <c r="AG31" s="84"/>
      <c r="AH31" s="84"/>
      <c r="AI31" s="84"/>
      <c r="AJ31" s="12" t="s">
        <v>19</v>
      </c>
      <c r="AK31" s="12"/>
      <c r="AL31" s="84"/>
      <c r="AM31" s="84"/>
      <c r="AN31" s="84"/>
      <c r="AO31" s="84"/>
      <c r="AP31" s="12" t="s">
        <v>27</v>
      </c>
      <c r="AQ31" s="12"/>
      <c r="AR31" s="12"/>
      <c r="AS31" s="12"/>
      <c r="AT31" s="12"/>
      <c r="AU31" s="12"/>
      <c r="AV31" s="12"/>
      <c r="AW31" s="12"/>
      <c r="AX31" s="12"/>
      <c r="AY31" s="12"/>
      <c r="AZ31" s="12"/>
      <c r="BA31" s="17"/>
    </row>
    <row r="32" spans="1:53" ht="13.5" customHeight="1">
      <c r="A32" s="162"/>
      <c r="B32" s="12" t="s">
        <v>148</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7"/>
    </row>
    <row r="33" spans="1:53" ht="13.5" customHeight="1">
      <c r="A33" s="162"/>
      <c r="B33" s="12" t="s">
        <v>117</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7"/>
    </row>
    <row r="34" spans="1:53" ht="13.5" customHeight="1">
      <c r="A34" s="163"/>
      <c r="B34" s="58"/>
      <c r="C34" s="54" t="s">
        <v>107</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5"/>
    </row>
    <row r="35" spans="1:53" ht="13.5" customHeight="1">
      <c r="A35" s="163"/>
      <c r="B35" s="58"/>
      <c r="C35" s="12"/>
      <c r="D35" s="12"/>
      <c r="E35" s="12"/>
      <c r="F35" s="12"/>
      <c r="G35" s="12"/>
      <c r="H35" s="12" t="s">
        <v>104</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7"/>
    </row>
    <row r="36" spans="1:53" ht="13.5" customHeight="1">
      <c r="A36" s="163"/>
      <c r="B36" s="58"/>
      <c r="C36" s="12"/>
      <c r="D36" s="12"/>
      <c r="E36" s="12"/>
      <c r="F36" s="12"/>
      <c r="G36" s="12"/>
      <c r="H36" s="12"/>
      <c r="I36" s="12"/>
      <c r="J36" s="12"/>
      <c r="K36" s="93"/>
      <c r="L36" s="93"/>
      <c r="M36" s="93"/>
      <c r="N36" s="93"/>
      <c r="O36" s="93"/>
      <c r="P36" s="93"/>
      <c r="Q36" s="93"/>
      <c r="R36" s="93"/>
      <c r="S36" s="93"/>
      <c r="T36" s="93"/>
      <c r="U36" s="93"/>
      <c r="V36" s="12" t="s">
        <v>105</v>
      </c>
      <c r="W36" s="12"/>
      <c r="X36" s="12"/>
      <c r="Y36" s="12"/>
      <c r="Z36" s="12"/>
      <c r="AA36" s="84"/>
      <c r="AB36" s="84"/>
      <c r="AC36" s="84"/>
      <c r="AD36" s="84"/>
      <c r="AE36" s="84"/>
      <c r="AF36" s="84"/>
      <c r="AG36" s="84"/>
      <c r="AH36" s="84"/>
      <c r="AI36" s="84"/>
      <c r="AJ36" s="12" t="s">
        <v>19</v>
      </c>
      <c r="AK36" s="12"/>
      <c r="AL36" s="84"/>
      <c r="AM36" s="84"/>
      <c r="AN36" s="84"/>
      <c r="AO36" s="84"/>
      <c r="AP36" s="12" t="s">
        <v>118</v>
      </c>
      <c r="AQ36" s="12"/>
      <c r="AR36" s="12"/>
      <c r="AS36" s="12"/>
      <c r="AT36" s="12"/>
      <c r="AU36" s="12"/>
      <c r="AV36" s="12"/>
      <c r="AW36" s="12"/>
      <c r="AX36" s="12"/>
      <c r="AY36" s="12"/>
      <c r="AZ36" s="12"/>
      <c r="BA36" s="17"/>
    </row>
    <row r="37" spans="1:53" ht="13.5" customHeight="1">
      <c r="A37" s="163"/>
      <c r="B37" s="58"/>
      <c r="C37" s="53" t="s">
        <v>119</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5"/>
    </row>
    <row r="38" spans="1:53" ht="13.5" customHeight="1">
      <c r="A38" s="163"/>
      <c r="B38" s="58"/>
      <c r="C38" s="57"/>
      <c r="D38" s="37"/>
      <c r="E38" s="37"/>
      <c r="F38" s="37"/>
      <c r="G38" s="37"/>
      <c r="H38" s="37"/>
      <c r="I38" s="37"/>
      <c r="J38" s="37"/>
      <c r="K38" s="37"/>
      <c r="L38" s="37"/>
      <c r="M38" s="37"/>
      <c r="N38" s="37"/>
      <c r="O38" s="37"/>
      <c r="P38" s="37"/>
      <c r="Q38" s="37"/>
      <c r="R38" s="37"/>
      <c r="S38" s="37"/>
      <c r="T38" s="37"/>
      <c r="U38" s="37"/>
      <c r="V38" s="37"/>
      <c r="W38" s="37"/>
      <c r="X38" s="37"/>
      <c r="Y38" s="37"/>
      <c r="Z38" s="37"/>
      <c r="AA38" s="93"/>
      <c r="AB38" s="93"/>
      <c r="AC38" s="93"/>
      <c r="AD38" s="93"/>
      <c r="AE38" s="93"/>
      <c r="AF38" s="93"/>
      <c r="AG38" s="93"/>
      <c r="AH38" s="93"/>
      <c r="AI38" s="93"/>
      <c r="AJ38" s="37" t="s">
        <v>19</v>
      </c>
      <c r="AK38" s="37"/>
      <c r="AL38" s="93"/>
      <c r="AM38" s="93"/>
      <c r="AN38" s="93"/>
      <c r="AO38" s="93"/>
      <c r="AP38" s="37" t="s">
        <v>27</v>
      </c>
      <c r="AQ38" s="37"/>
      <c r="AR38" s="37"/>
      <c r="AS38" s="37"/>
      <c r="AT38" s="37"/>
      <c r="AU38" s="37"/>
      <c r="AV38" s="37"/>
      <c r="AW38" s="37"/>
      <c r="AX38" s="37"/>
      <c r="AY38" s="37"/>
      <c r="AZ38" s="37"/>
      <c r="BA38" s="38"/>
    </row>
    <row r="39" spans="1:53" ht="13.5" customHeight="1">
      <c r="A39" s="162"/>
      <c r="B39" s="12"/>
      <c r="C39" s="12"/>
      <c r="D39" s="12"/>
      <c r="E39" s="12"/>
      <c r="F39" s="12" t="s">
        <v>29</v>
      </c>
      <c r="G39" s="12" t="s">
        <v>120</v>
      </c>
      <c r="H39" s="12"/>
      <c r="I39" s="12"/>
      <c r="J39" s="12"/>
      <c r="K39" s="12"/>
      <c r="L39" s="12"/>
      <c r="M39" s="12"/>
      <c r="N39" s="12"/>
      <c r="O39" s="12"/>
      <c r="P39" s="12" t="s">
        <v>111</v>
      </c>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7"/>
    </row>
    <row r="40" spans="1:53" ht="13.5" customHeight="1">
      <c r="A40" s="162"/>
      <c r="B40" s="12"/>
      <c r="C40" s="12"/>
      <c r="D40" s="84"/>
      <c r="E40" s="84"/>
      <c r="F40" s="84"/>
      <c r="G40" s="84"/>
      <c r="H40" s="84"/>
      <c r="I40" s="12" t="s">
        <v>19</v>
      </c>
      <c r="J40" s="12"/>
      <c r="K40" s="84"/>
      <c r="L40" s="84"/>
      <c r="M40" s="84"/>
      <c r="N40" s="12" t="s">
        <v>110</v>
      </c>
      <c r="O40" s="12"/>
      <c r="P40" s="12"/>
      <c r="Q40" s="84"/>
      <c r="R40" s="84"/>
      <c r="S40" s="84"/>
      <c r="T40" s="84"/>
      <c r="U40" s="84"/>
      <c r="V40" s="84"/>
      <c r="W40" s="84"/>
      <c r="X40" s="84"/>
      <c r="Y40" s="84"/>
      <c r="Z40" s="12" t="s">
        <v>69</v>
      </c>
      <c r="AA40" s="84"/>
      <c r="AB40" s="84"/>
      <c r="AC40" s="84"/>
      <c r="AD40" s="84"/>
      <c r="AE40" s="84"/>
      <c r="AF40" s="84"/>
      <c r="AG40" s="84"/>
      <c r="AH40" s="84"/>
      <c r="AI40" s="84"/>
      <c r="AJ40" s="12" t="s">
        <v>19</v>
      </c>
      <c r="AK40" s="12"/>
      <c r="AL40" s="84"/>
      <c r="AM40" s="84"/>
      <c r="AN40" s="84"/>
      <c r="AO40" s="84"/>
      <c r="AP40" s="12" t="s">
        <v>27</v>
      </c>
      <c r="AQ40" s="12"/>
      <c r="AR40" s="12"/>
      <c r="AS40" s="12"/>
      <c r="AT40" s="12"/>
      <c r="AU40" s="12"/>
      <c r="AV40" s="12"/>
      <c r="AW40" s="12"/>
      <c r="AX40" s="12"/>
      <c r="AY40" s="12"/>
      <c r="AZ40" s="12"/>
      <c r="BA40" s="17"/>
    </row>
    <row r="41" spans="1:53" ht="13.5" customHeight="1">
      <c r="A41" s="162"/>
      <c r="B41" s="49" t="s">
        <v>122</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7"/>
    </row>
    <row r="42" spans="1:53" ht="13.5" customHeight="1">
      <c r="A42" s="164"/>
      <c r="B42" s="52"/>
      <c r="C42" s="35"/>
      <c r="D42" s="35"/>
      <c r="E42" s="35"/>
      <c r="F42" s="35"/>
      <c r="G42" s="35"/>
      <c r="H42" s="35"/>
      <c r="I42" s="35"/>
      <c r="J42" s="35"/>
      <c r="K42" s="35"/>
      <c r="L42" s="35"/>
      <c r="M42" s="35"/>
      <c r="N42" s="35"/>
      <c r="O42" s="35"/>
      <c r="P42" s="35"/>
      <c r="Q42" s="35"/>
      <c r="R42" s="35"/>
      <c r="S42" s="35"/>
      <c r="T42" s="35"/>
      <c r="U42" s="35"/>
      <c r="V42" s="35"/>
      <c r="W42" s="35"/>
      <c r="X42" s="35"/>
      <c r="Y42" s="35"/>
      <c r="Z42" s="35"/>
      <c r="AA42" s="78"/>
      <c r="AB42" s="78"/>
      <c r="AC42" s="78"/>
      <c r="AD42" s="78"/>
      <c r="AE42" s="78"/>
      <c r="AF42" s="78"/>
      <c r="AG42" s="78"/>
      <c r="AH42" s="78"/>
      <c r="AI42" s="78"/>
      <c r="AJ42" s="35" t="s">
        <v>19</v>
      </c>
      <c r="AK42" s="35"/>
      <c r="AL42" s="78"/>
      <c r="AM42" s="78"/>
      <c r="AN42" s="78"/>
      <c r="AO42" s="78"/>
      <c r="AP42" s="35" t="s">
        <v>27</v>
      </c>
      <c r="AQ42" s="35"/>
      <c r="AR42" s="35"/>
      <c r="AS42" s="35"/>
      <c r="AT42" s="35"/>
      <c r="AU42" s="35"/>
      <c r="AV42" s="35"/>
      <c r="AW42" s="35"/>
      <c r="AX42" s="35"/>
      <c r="AY42" s="35"/>
      <c r="AZ42" s="35"/>
      <c r="BA42" s="41"/>
    </row>
    <row r="43" spans="1:53" ht="13.5" customHeight="1">
      <c r="A43" s="24"/>
      <c r="B43" s="25" t="s">
        <v>123</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7"/>
    </row>
    <row r="44" spans="1:53" ht="13.5" customHeight="1">
      <c r="A44" s="40"/>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78"/>
      <c r="AB44" s="78"/>
      <c r="AC44" s="78"/>
      <c r="AD44" s="78"/>
      <c r="AE44" s="78"/>
      <c r="AF44" s="78"/>
      <c r="AG44" s="78"/>
      <c r="AH44" s="78"/>
      <c r="AI44" s="78"/>
      <c r="AJ44" s="35" t="s">
        <v>19</v>
      </c>
      <c r="AK44" s="35"/>
      <c r="AL44" s="35"/>
      <c r="AM44" s="35"/>
      <c r="AN44" s="35"/>
      <c r="AO44" s="35"/>
      <c r="AP44" s="35"/>
      <c r="AQ44" s="35"/>
      <c r="AR44" s="35"/>
      <c r="AS44" s="35"/>
      <c r="AT44" s="35"/>
      <c r="AU44" s="35"/>
      <c r="AV44" s="35"/>
      <c r="AW44" s="35"/>
      <c r="AX44" s="35"/>
      <c r="AY44" s="35"/>
      <c r="AZ44" s="35"/>
      <c r="BA44" s="41"/>
    </row>
    <row r="45" spans="1:53" ht="13.5" customHeight="1">
      <c r="A45" s="16"/>
      <c r="B45" s="12" t="s">
        <v>124</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7"/>
    </row>
    <row r="46" spans="1:53" ht="13.5" customHeight="1">
      <c r="A46" s="16"/>
      <c r="B46" s="12" t="s">
        <v>125</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84"/>
      <c r="AK46" s="84"/>
      <c r="AL46" s="84"/>
      <c r="AM46" s="84"/>
      <c r="AN46" s="12" t="s">
        <v>126</v>
      </c>
      <c r="AO46" s="12"/>
      <c r="AP46" s="12"/>
      <c r="AQ46" s="12"/>
      <c r="AR46" s="12"/>
      <c r="AS46" s="12"/>
      <c r="AT46" s="12"/>
      <c r="AU46" s="12"/>
      <c r="AV46" s="12"/>
      <c r="AW46" s="12"/>
      <c r="AX46" s="12"/>
      <c r="AY46" s="12"/>
      <c r="AZ46" s="12"/>
      <c r="BA46" s="17"/>
    </row>
    <row r="47" spans="1:53" ht="13.5" customHeight="1">
      <c r="A47" s="59"/>
      <c r="B47" s="54"/>
      <c r="C47" s="54"/>
      <c r="D47" s="54" t="s">
        <v>127</v>
      </c>
      <c r="E47" s="54"/>
      <c r="F47" s="54"/>
      <c r="G47" s="54"/>
      <c r="H47" s="54"/>
      <c r="I47" s="54"/>
      <c r="J47" s="54"/>
      <c r="K47" s="54"/>
      <c r="L47" s="54"/>
      <c r="M47" s="54"/>
      <c r="N47" s="54"/>
      <c r="O47" s="60"/>
      <c r="P47" s="54"/>
      <c r="Q47" s="54"/>
      <c r="R47" s="54"/>
      <c r="S47" s="54" t="s">
        <v>128</v>
      </c>
      <c r="T47" s="54"/>
      <c r="U47" s="54"/>
      <c r="V47" s="54"/>
      <c r="W47" s="54"/>
      <c r="X47" s="54"/>
      <c r="Y47" s="54"/>
      <c r="Z47" s="54"/>
      <c r="AA47" s="54"/>
      <c r="AB47" s="54"/>
      <c r="AC47" s="54"/>
      <c r="AD47" s="54"/>
      <c r="AE47" s="54"/>
      <c r="AF47" s="54"/>
      <c r="AG47" s="60"/>
      <c r="AH47" s="54"/>
      <c r="AI47" s="54"/>
      <c r="AJ47" s="54"/>
      <c r="AK47" s="54" t="s">
        <v>129</v>
      </c>
      <c r="AL47" s="54"/>
      <c r="AM47" s="54"/>
      <c r="AN47" s="54"/>
      <c r="AO47" s="54"/>
      <c r="AP47" s="54"/>
      <c r="AQ47" s="54"/>
      <c r="AR47" s="54"/>
      <c r="AS47" s="54"/>
      <c r="AT47" s="54"/>
      <c r="AU47" s="54"/>
      <c r="AV47" s="54"/>
      <c r="AW47" s="54"/>
      <c r="AX47" s="54"/>
      <c r="AY47" s="54"/>
      <c r="AZ47" s="54"/>
      <c r="BA47" s="17"/>
    </row>
    <row r="48" spans="1:53" ht="13.5" customHeight="1">
      <c r="A48" s="16"/>
      <c r="B48" s="12"/>
      <c r="C48" s="12"/>
      <c r="D48" s="12"/>
      <c r="E48" s="12"/>
      <c r="F48" s="12"/>
      <c r="G48" s="12"/>
      <c r="H48" s="12"/>
      <c r="I48" s="12"/>
      <c r="J48" s="12"/>
      <c r="K48" s="12"/>
      <c r="L48" s="12"/>
      <c r="M48" s="12"/>
      <c r="N48" s="12"/>
      <c r="O48" s="28"/>
      <c r="P48" s="12"/>
      <c r="Q48" s="12"/>
      <c r="R48" s="12"/>
      <c r="S48" s="12"/>
      <c r="T48" s="12"/>
      <c r="U48" s="12"/>
      <c r="V48" s="12"/>
      <c r="W48" s="12"/>
      <c r="X48" s="12"/>
      <c r="Y48" s="12"/>
      <c r="Z48" s="12"/>
      <c r="AA48" s="12"/>
      <c r="AB48" s="12"/>
      <c r="AC48" s="12"/>
      <c r="AD48" s="12"/>
      <c r="AE48" s="12"/>
      <c r="AF48" s="12"/>
      <c r="AG48" s="28"/>
      <c r="AH48" s="12"/>
      <c r="AI48" s="12"/>
      <c r="AJ48" s="12"/>
      <c r="AK48" s="12" t="s">
        <v>130</v>
      </c>
      <c r="AL48" s="12"/>
      <c r="AM48" s="12"/>
      <c r="AN48" s="12"/>
      <c r="AO48" s="12"/>
      <c r="AP48" s="12"/>
      <c r="AQ48" s="12"/>
      <c r="AR48" s="12"/>
      <c r="AS48" s="12"/>
      <c r="AT48" s="12"/>
      <c r="AU48" s="12"/>
      <c r="AV48" s="12"/>
      <c r="AW48" s="12"/>
      <c r="AX48" s="12"/>
      <c r="AY48" s="12"/>
      <c r="AZ48" s="12"/>
      <c r="BA48" s="17"/>
    </row>
    <row r="49" spans="1:53" ht="13.5" customHeight="1">
      <c r="A49" s="16"/>
      <c r="B49" s="12"/>
      <c r="C49" s="12"/>
      <c r="D49" s="12"/>
      <c r="E49" s="12"/>
      <c r="F49" s="12"/>
      <c r="G49" s="12"/>
      <c r="H49" s="12"/>
      <c r="I49" s="12"/>
      <c r="J49" s="12"/>
      <c r="K49" s="12"/>
      <c r="L49" s="12"/>
      <c r="M49" s="12"/>
      <c r="N49" s="12" t="s">
        <v>19</v>
      </c>
      <c r="O49" s="28"/>
      <c r="P49" s="12"/>
      <c r="Q49" s="12"/>
      <c r="R49" s="12"/>
      <c r="S49" s="12"/>
      <c r="T49" s="12"/>
      <c r="U49" s="12"/>
      <c r="V49" s="12"/>
      <c r="W49" s="12"/>
      <c r="X49" s="12"/>
      <c r="Y49" s="12"/>
      <c r="Z49" s="12" t="s">
        <v>143</v>
      </c>
      <c r="AA49" s="12"/>
      <c r="AB49" s="12"/>
      <c r="AC49" s="12"/>
      <c r="AD49" s="12" t="s">
        <v>19</v>
      </c>
      <c r="AE49" s="12"/>
      <c r="AF49" s="12"/>
      <c r="AG49" s="28"/>
      <c r="AH49" s="12"/>
      <c r="AI49" s="12"/>
      <c r="AJ49" s="12"/>
      <c r="AK49" s="12"/>
      <c r="AL49" s="12"/>
      <c r="AM49" s="12" t="s">
        <v>131</v>
      </c>
      <c r="AN49" s="12"/>
      <c r="AO49" s="12"/>
      <c r="AP49" s="12"/>
      <c r="AQ49" s="12"/>
      <c r="AR49" s="12"/>
      <c r="AS49" s="12" t="s">
        <v>132</v>
      </c>
      <c r="AT49" s="12"/>
      <c r="AU49" s="12"/>
      <c r="AV49" s="12"/>
      <c r="AW49" s="12"/>
      <c r="AX49" s="12"/>
      <c r="AY49" s="12"/>
      <c r="AZ49" s="12"/>
      <c r="BA49" s="17"/>
    </row>
    <row r="50" spans="1:53" ht="13.5" customHeight="1">
      <c r="A50" s="24" t="s">
        <v>133</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7"/>
    </row>
    <row r="51" spans="1:53" ht="13.5" customHeight="1">
      <c r="A51" s="40"/>
      <c r="B51" s="35"/>
      <c r="C51" s="35"/>
      <c r="D51" s="35"/>
      <c r="E51" s="35"/>
      <c r="F51" s="35"/>
      <c r="G51" s="35"/>
      <c r="H51" s="35"/>
      <c r="I51" s="35"/>
      <c r="J51" s="35"/>
      <c r="K51" s="35"/>
      <c r="L51" s="35"/>
      <c r="M51" s="35"/>
      <c r="N51" s="35"/>
      <c r="O51" s="35"/>
      <c r="P51" s="35"/>
      <c r="Q51" s="35"/>
      <c r="R51" s="35"/>
      <c r="S51" s="35"/>
      <c r="T51" s="78"/>
      <c r="U51" s="78"/>
      <c r="V51" s="78"/>
      <c r="W51" s="78"/>
      <c r="X51" s="78"/>
      <c r="Y51" s="78"/>
      <c r="Z51" s="78"/>
      <c r="AA51" s="35" t="s">
        <v>19</v>
      </c>
      <c r="AB51" s="35"/>
      <c r="AC51" s="78" t="s">
        <v>134</v>
      </c>
      <c r="AD51" s="78"/>
      <c r="AE51" s="78"/>
      <c r="AF51" s="78"/>
      <c r="AG51" s="78"/>
      <c r="AH51" s="78"/>
      <c r="AI51" s="78"/>
      <c r="AJ51" s="78"/>
      <c r="AK51" s="61" t="s">
        <v>135</v>
      </c>
      <c r="AL51" s="35"/>
      <c r="AM51" s="35"/>
      <c r="AN51" s="35"/>
      <c r="AO51" s="35"/>
      <c r="AP51" s="35"/>
      <c r="AQ51" s="35"/>
      <c r="AR51" s="35"/>
      <c r="AS51" s="35"/>
      <c r="AT51" s="35"/>
      <c r="AU51" s="35"/>
      <c r="AV51" s="35"/>
      <c r="AW51" s="35"/>
      <c r="AX51" s="35"/>
      <c r="AY51" s="35"/>
      <c r="AZ51" s="35"/>
      <c r="BA51" s="41"/>
    </row>
    <row r="52" spans="1:53" ht="13.5" customHeight="1">
      <c r="A52" s="16" t="s">
        <v>136</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7"/>
    </row>
    <row r="53" spans="1:53" ht="13.5" customHeight="1">
      <c r="A53" s="16"/>
      <c r="B53" s="12"/>
      <c r="C53" s="12"/>
      <c r="D53" s="12" t="s">
        <v>137</v>
      </c>
      <c r="E53" s="12"/>
      <c r="F53" s="12"/>
      <c r="G53" s="84"/>
      <c r="H53" s="84"/>
      <c r="I53" s="12" t="s">
        <v>34</v>
      </c>
      <c r="J53" s="12"/>
      <c r="K53" s="84"/>
      <c r="L53" s="84"/>
      <c r="M53" s="12" t="s">
        <v>33</v>
      </c>
      <c r="N53" s="12"/>
      <c r="O53" s="84"/>
      <c r="P53" s="84"/>
      <c r="Q53" s="12" t="s">
        <v>16</v>
      </c>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7"/>
    </row>
    <row r="54" spans="1:53" ht="13.5" customHeight="1">
      <c r="A54" s="16"/>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7"/>
    </row>
    <row r="55" spans="1:53" ht="15.75" customHeight="1">
      <c r="A55" s="16"/>
      <c r="B55" s="12"/>
      <c r="C55" s="12"/>
      <c r="D55" s="12"/>
      <c r="E55" s="12"/>
      <c r="F55" s="12"/>
      <c r="G55" s="12"/>
      <c r="H55" s="12"/>
      <c r="I55" s="12"/>
      <c r="J55" s="12"/>
      <c r="K55" s="12"/>
      <c r="L55" s="12"/>
      <c r="M55" s="12"/>
      <c r="N55" s="12"/>
      <c r="O55" s="12"/>
      <c r="P55" s="12"/>
      <c r="Q55" s="12"/>
      <c r="R55" s="12"/>
      <c r="S55" s="159" t="s">
        <v>138</v>
      </c>
      <c r="T55" s="159"/>
      <c r="U55" s="159"/>
      <c r="V55" s="159"/>
      <c r="W55" s="159"/>
      <c r="X55" s="159"/>
      <c r="Y55" s="159"/>
      <c r="Z55" s="12"/>
      <c r="AA55" s="12"/>
      <c r="AB55" s="12"/>
      <c r="AC55" s="12"/>
      <c r="AD55" s="12"/>
      <c r="AE55" s="12"/>
      <c r="AF55" s="12"/>
      <c r="AG55" s="12"/>
      <c r="AH55" s="12"/>
      <c r="AI55" s="12"/>
      <c r="AJ55" s="32"/>
      <c r="AK55" s="12"/>
      <c r="AL55" s="12"/>
      <c r="AM55" s="12"/>
      <c r="AN55" s="12"/>
      <c r="AO55" s="12"/>
      <c r="AP55" s="12"/>
      <c r="AQ55" s="12"/>
      <c r="AR55" s="12"/>
      <c r="AS55" s="12"/>
      <c r="AT55" s="12"/>
      <c r="AU55" s="12"/>
      <c r="AV55" s="12"/>
      <c r="AW55" s="12"/>
      <c r="AX55" s="12"/>
      <c r="AY55" s="12"/>
      <c r="AZ55" s="12"/>
      <c r="BA55" s="17"/>
    </row>
    <row r="56" spans="1:53" ht="15.75" customHeight="1">
      <c r="A56" s="16"/>
      <c r="B56" s="12"/>
      <c r="C56" s="12"/>
      <c r="D56" s="12"/>
      <c r="E56" s="12"/>
      <c r="F56" s="12"/>
      <c r="G56" s="12"/>
      <c r="H56" s="12"/>
      <c r="I56" s="12"/>
      <c r="J56" s="12"/>
      <c r="K56" s="12"/>
      <c r="L56" s="12" t="s">
        <v>141</v>
      </c>
      <c r="M56" s="12"/>
      <c r="N56" s="12"/>
      <c r="O56" s="12"/>
      <c r="P56" s="12"/>
      <c r="Q56" s="12"/>
      <c r="R56" s="12"/>
      <c r="S56" s="159" t="s">
        <v>139</v>
      </c>
      <c r="T56" s="159"/>
      <c r="U56" s="159"/>
      <c r="V56" s="159"/>
      <c r="W56" s="159"/>
      <c r="X56" s="159"/>
      <c r="Y56" s="159"/>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7"/>
    </row>
    <row r="57" spans="1:53" ht="15.75" customHeight="1">
      <c r="A57" s="16"/>
      <c r="B57" s="12"/>
      <c r="C57" s="12"/>
      <c r="D57" s="12"/>
      <c r="E57" s="12"/>
      <c r="F57" s="12"/>
      <c r="G57" s="12"/>
      <c r="H57" s="12"/>
      <c r="I57" s="12"/>
      <c r="J57" s="12"/>
      <c r="K57" s="12"/>
      <c r="L57" s="12"/>
      <c r="M57" s="12"/>
      <c r="N57" s="12"/>
      <c r="O57" s="12"/>
      <c r="P57" s="12"/>
      <c r="Q57" s="12"/>
      <c r="R57" s="12"/>
      <c r="S57" s="159" t="s">
        <v>140</v>
      </c>
      <c r="T57" s="159"/>
      <c r="U57" s="159"/>
      <c r="V57" s="159"/>
      <c r="W57" s="159"/>
      <c r="X57" s="159"/>
      <c r="Y57" s="159"/>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t="s">
        <v>142</v>
      </c>
      <c r="AX57" s="12"/>
      <c r="AY57" s="12"/>
      <c r="AZ57" s="12"/>
      <c r="BA57" s="17"/>
    </row>
    <row r="58" spans="1:53" ht="13.5" customHeight="1">
      <c r="A58" s="44"/>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6"/>
    </row>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sheetProtection/>
  <mergeCells count="77">
    <mergeCell ref="S55:Y55"/>
    <mergeCell ref="S56:Y56"/>
    <mergeCell ref="S57:Y57"/>
    <mergeCell ref="AA44:AI44"/>
    <mergeCell ref="AJ46:AM46"/>
    <mergeCell ref="T51:Z51"/>
    <mergeCell ref="AC51:AJ51"/>
    <mergeCell ref="G53:H53"/>
    <mergeCell ref="K53:L53"/>
    <mergeCell ref="O53:P53"/>
    <mergeCell ref="K40:M40"/>
    <mergeCell ref="Q40:Y40"/>
    <mergeCell ref="AA40:AI40"/>
    <mergeCell ref="AL40:AO40"/>
    <mergeCell ref="AA42:AI42"/>
    <mergeCell ref="AL42:AO42"/>
    <mergeCell ref="A28:A42"/>
    <mergeCell ref="K31:U31"/>
    <mergeCell ref="AA31:AI31"/>
    <mergeCell ref="AL31:AO31"/>
    <mergeCell ref="K36:U36"/>
    <mergeCell ref="AA36:AI36"/>
    <mergeCell ref="AL36:AO36"/>
    <mergeCell ref="AA38:AI38"/>
    <mergeCell ref="AL38:AO38"/>
    <mergeCell ref="D40:H40"/>
    <mergeCell ref="K23:U23"/>
    <mergeCell ref="AA23:AI23"/>
    <mergeCell ref="AL23:AO23"/>
    <mergeCell ref="AA25:AI25"/>
    <mergeCell ref="AL25:AO25"/>
    <mergeCell ref="D27:H27"/>
    <mergeCell ref="K27:M27"/>
    <mergeCell ref="Q27:Y27"/>
    <mergeCell ref="AA27:AI27"/>
    <mergeCell ref="AL27:AO27"/>
    <mergeCell ref="O13:V13"/>
    <mergeCell ref="AP13:AW13"/>
    <mergeCell ref="K16:U16"/>
    <mergeCell ref="AA16:AI16"/>
    <mergeCell ref="AL16:AO16"/>
    <mergeCell ref="K19:U19"/>
    <mergeCell ref="AA19:AI19"/>
    <mergeCell ref="AL19:AO19"/>
    <mergeCell ref="O11:V12"/>
    <mergeCell ref="X11:Y12"/>
    <mergeCell ref="AP11:AW12"/>
    <mergeCell ref="AY11:AZ12"/>
    <mergeCell ref="B12:I12"/>
    <mergeCell ref="AC12:AJ12"/>
    <mergeCell ref="B10:I10"/>
    <mergeCell ref="O10:V10"/>
    <mergeCell ref="X10:Y10"/>
    <mergeCell ref="AC10:AJ10"/>
    <mergeCell ref="AP10:AW10"/>
    <mergeCell ref="AY10:AZ10"/>
    <mergeCell ref="AY8:AZ8"/>
    <mergeCell ref="B9:I9"/>
    <mergeCell ref="O9:V9"/>
    <mergeCell ref="X9:Y9"/>
    <mergeCell ref="AC9:AJ9"/>
    <mergeCell ref="AP9:AW9"/>
    <mergeCell ref="AY9:AZ9"/>
    <mergeCell ref="AO7:AQ7"/>
    <mergeCell ref="AT7:AW7"/>
    <mergeCell ref="B8:I8"/>
    <mergeCell ref="O8:V8"/>
    <mergeCell ref="X8:Y8"/>
    <mergeCell ref="AC8:AJ8"/>
    <mergeCell ref="AP8:AW8"/>
    <mergeCell ref="B3:J3"/>
    <mergeCell ref="P3:S3"/>
    <mergeCell ref="W3:AA3"/>
    <mergeCell ref="AD3:AH3"/>
    <mergeCell ref="B7:H7"/>
    <mergeCell ref="N7:P7"/>
    <mergeCell ref="S7:V7"/>
  </mergeCells>
  <printOptions/>
  <pageMargins left="0.7874015748031497" right="0.5905511811023623"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Windows ユーザー</cp:lastModifiedBy>
  <cp:lastPrinted>2017-04-12T05:40:03Z</cp:lastPrinted>
  <dcterms:created xsi:type="dcterms:W3CDTF">2008-06-25T05:03:28Z</dcterms:created>
  <dcterms:modified xsi:type="dcterms:W3CDTF">2024-04-16T05:11:44Z</dcterms:modified>
  <cp:category/>
  <cp:version/>
  <cp:contentType/>
  <cp:contentStatus/>
</cp:coreProperties>
</file>