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ishikawasv1\共有\07建設水道課\11管理係\管理係　(堀江)\調査物\H28\【水道・簡水】2016経営比較分析表\【経営比較分析表】2016_063223_47_010\"/>
    </mc:Choice>
  </mc:AlternateContent>
  <workbookProtection workbookPassword="B319" lockStructure="1"/>
  <bookViews>
    <workbookView xWindow="0" yWindow="0" windowWidth="24000" windowHeight="921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AT10" i="4"/>
  <c r="AL10" i="4"/>
  <c r="W10" i="4"/>
  <c r="P10" i="4"/>
  <c r="I10" i="4"/>
  <c r="BB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<sst xmlns="http://schemas.openxmlformats.org/spreadsheetml/2006/main" count="237" uniqueCount="124">
  <si>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</si>
  <si>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</si>
  <si>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</si>
  <si>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</si>
  <si>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</si>
  <si>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</si>
  <si>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</si>
  <si>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</si>
  <si>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</si>
  <si>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</si>
  <si>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</si>
  <si>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</si>
  <si>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</si>
  <si>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</si>
  <si>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</si>
  <si>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</si>
  <si>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</si>
  <si>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</si>
  <si>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</si>
  <si>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</si>
  <si>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</si>
  <si>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</si>
  <si>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</si>
  <si>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</si>
  <si>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</si>
  <si>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</si>
  <si>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</si>
  <si>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</si>
  <si>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</si>
  <si>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</si>
  <si>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</si>
  <si>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</si>
  <si>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</si>
  <si>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</si>
  <si>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</si>
  <si>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</si>
  <si>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</si>
  <si>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</si>
  <si>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</si>
  <si>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</si>
  <si>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</si>
  <si>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</si>
  <si>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</si>
  <si>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</si>
  <si>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</si>
  <si>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</si>
  <si>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</si>
  <si>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</si>
  <si>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</si>
  <si>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</si>
  <si>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</si>
  <si>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</si>
  <si>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</si>
  <si>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</si>
  <si>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</si>
  <si>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</si>
  <si>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</si>
  <si>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</si>
  <si>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</si>
  <si>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</si>
  <si>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</si>
  <si>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</si>
  <si>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</si>
  <si>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</si>
  <si>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</si>
  <si>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</si>
  <si>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</si>
  <si>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</si>
  <si>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</si>
  <si>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</si>
  <si>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</si>
  <si>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</si>
  <si>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</si>
  <si>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</si>
  <si>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</si>
  <si>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</si>
  <si>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</si>
  <si>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</si>
  <si>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</si>
  <si>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</si>
  <si>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</si>
  <si>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</si>
  <si>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</si>
  <si>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</si>
  <si>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</si>
  <si>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</si>
  <si>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</si>
  <si>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</si>
  <si>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</si>
  <si>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</si>
  <si>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</si>
  <si>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</si>
  <si>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</si>
  <si>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</si>
  <si>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</si>
  <si>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</si>
  <si>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</si>
  <si>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</si>
  <si>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</si>
  <si>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</si>
  <si>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</si>
  <si>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</si>
  <si>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</si>
  <si>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</si>
  <si>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</si>
  <si>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</si>
  <si>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</si>
  <si>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</si>
  <si>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西川町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</si>
  <si>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</si>
  <si>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</si>
  <si>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</si>
  <si>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</si>
  <si>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</si>
  <si>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</si>
  <si>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</si>
  <si>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</si>
  <si>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</si>
  <si>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</si>
  <si>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</si>
  <si>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</si>
  <si>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大井沢地区において、石綿セメント管布設替工事に未着手な箇所が多い状況となっているが、全体的には毎年計画的に管路更新を進めている。</t>
    <rPh sb="1" eb="4">
      <t>オオイサワ</t>
    </rPh>
    <rPh sb="4" eb="6">
      <t>チク</t>
    </rPh>
    <rPh sb="11" eb="13">
      <t>セキメン</t>
    </rPh>
    <rPh sb="17" eb="18">
      <t>カン</t>
    </rPh>
    <rPh sb="18" eb="20">
      <t>フセツ</t>
    </rPh>
    <rPh sb="20" eb="21">
      <t>カ</t>
    </rPh>
    <rPh sb="21" eb="23">
      <t>コウジ</t>
    </rPh>
    <rPh sb="24" eb="27">
      <t>ミチャクシュ</t>
    </rPh>
    <rPh sb="28" eb="30">
      <t>カショ</t>
    </rPh>
    <rPh sb="31" eb="32">
      <t>オオ</t>
    </rPh>
    <rPh sb="33" eb="35">
      <t>ジョウキョウ</t>
    </rPh>
    <rPh sb="43" eb="46">
      <t>ゼンタイテキ</t>
    </rPh>
    <rPh sb="48" eb="50">
      <t>マイトシ</t>
    </rPh>
    <rPh sb="50" eb="53">
      <t>ケイカクテキ</t>
    </rPh>
    <rPh sb="54" eb="56">
      <t>カンロ</t>
    </rPh>
    <rPh sb="56" eb="58">
      <t>コウシン</t>
    </rPh>
    <rPh sb="59" eb="60">
      <t>スス</t>
    </rPh>
    <phoneticPr fontId="4"/>
  </si>
  <si>
    <t>　毎年、地方債償還や施設の整備に費やす費用が多額になっており、不採算分を一般会計繰入金に依存せざるを得ず、経営を圧迫している。
　平成29年度に水道事業会計と経営統合を行うため、今後も町の財政状況を考慮しながら、維持管理面においても出来る限りの経費削減を行い、経営改善に努めていく。</t>
    <rPh sb="1" eb="3">
      <t>マイトシ</t>
    </rPh>
    <rPh sb="4" eb="7">
      <t>チホウサイ</t>
    </rPh>
    <rPh sb="7" eb="9">
      <t>ショウカン</t>
    </rPh>
    <rPh sb="10" eb="12">
      <t>シセツ</t>
    </rPh>
    <rPh sb="13" eb="15">
      <t>セイビ</t>
    </rPh>
    <rPh sb="16" eb="17">
      <t>ツイ</t>
    </rPh>
    <rPh sb="19" eb="21">
      <t>ヒヨウ</t>
    </rPh>
    <rPh sb="22" eb="24">
      <t>タガク</t>
    </rPh>
    <rPh sb="31" eb="34">
      <t>フサイサン</t>
    </rPh>
    <rPh sb="34" eb="35">
      <t>ブン</t>
    </rPh>
    <rPh sb="36" eb="38">
      <t>イッパン</t>
    </rPh>
    <rPh sb="38" eb="40">
      <t>カイケイ</t>
    </rPh>
    <rPh sb="40" eb="42">
      <t>クリイレ</t>
    </rPh>
    <rPh sb="42" eb="43">
      <t>キン</t>
    </rPh>
    <rPh sb="44" eb="46">
      <t>イゾン</t>
    </rPh>
    <rPh sb="50" eb="51">
      <t>エ</t>
    </rPh>
    <rPh sb="53" eb="55">
      <t>ケイエイ</t>
    </rPh>
    <rPh sb="56" eb="58">
      <t>アッパク</t>
    </rPh>
    <rPh sb="65" eb="67">
      <t>ヘイセイ</t>
    </rPh>
    <rPh sb="69" eb="71">
      <t>ネンド</t>
    </rPh>
    <rPh sb="72" eb="74">
      <t>スイドウ</t>
    </rPh>
    <rPh sb="74" eb="76">
      <t>ジギョウ</t>
    </rPh>
    <rPh sb="76" eb="78">
      <t>カイケイ</t>
    </rPh>
    <rPh sb="79" eb="81">
      <t>ケイエイ</t>
    </rPh>
    <rPh sb="81" eb="83">
      <t>トウゴウ</t>
    </rPh>
    <rPh sb="84" eb="85">
      <t>オコナ</t>
    </rPh>
    <rPh sb="89" eb="91">
      <t>コンゴ</t>
    </rPh>
    <rPh sb="92" eb="93">
      <t>マチ</t>
    </rPh>
    <rPh sb="94" eb="96">
      <t>ザイセイ</t>
    </rPh>
    <rPh sb="96" eb="98">
      <t>ジョウキョウ</t>
    </rPh>
    <rPh sb="99" eb="101">
      <t>コウリョ</t>
    </rPh>
    <rPh sb="106" eb="108">
      <t>イジ</t>
    </rPh>
    <phoneticPr fontId="4"/>
  </si>
  <si>
    <t>　「収益的収支比率」及び「料金回収率」については、類似団体と比較すると平均値を上回っているものの、平成25年度から配水管布設替工事や施設の新設及び修繕工事等が増加しており、不採算分を一般会計繰入金に依存している状況であり、今後も維持管理費の削減等の経営改善に努めていく必要がある。
　「給水原価」は、営業費用が前年度より増加し年間有収水量が減少したため上昇し、類似団体と比較しても上回っている。
　一方、「施設利用率」及び「有収率」といった施設の効率性に関する経営指標は、類似団体と比較して低い数値となっているが、集落が点在しているため施設の統廃合は困難である。
　また、「企業債残高対給水収益比率」についても、類似団体と比較して低くなっている。この要因としては、給水収益は毎年漸減の傾向にあり、平成24年度以降に配水管布設替工事等に伴う地方債借入れを行っているが、それ以前は起債を行ってこなかったことが影響していると考えられる。</t>
    <rPh sb="2" eb="5">
      <t>シュウエキテキ</t>
    </rPh>
    <rPh sb="5" eb="7">
      <t>シュウシ</t>
    </rPh>
    <rPh sb="7" eb="9">
      <t>ヒリツ</t>
    </rPh>
    <rPh sb="10" eb="11">
      <t>オヨ</t>
    </rPh>
    <rPh sb="13" eb="15">
      <t>リョウキン</t>
    </rPh>
    <rPh sb="15" eb="17">
      <t>カイシュウ</t>
    </rPh>
    <rPh sb="17" eb="18">
      <t>リツ</t>
    </rPh>
    <rPh sb="25" eb="27">
      <t>ルイジ</t>
    </rPh>
    <rPh sb="27" eb="29">
      <t>ダンタイ</t>
    </rPh>
    <rPh sb="30" eb="32">
      <t>ヒカク</t>
    </rPh>
    <rPh sb="35" eb="38">
      <t>ヘイキンチ</t>
    </rPh>
    <rPh sb="39" eb="41">
      <t>ウワマワ</t>
    </rPh>
    <rPh sb="49" eb="51">
      <t>ヘイセイ</t>
    </rPh>
    <rPh sb="53" eb="55">
      <t>ネンド</t>
    </rPh>
    <rPh sb="57" eb="60">
      <t>ハイスイカン</t>
    </rPh>
    <rPh sb="60" eb="62">
      <t>フセツ</t>
    </rPh>
    <rPh sb="62" eb="63">
      <t>カ</t>
    </rPh>
    <rPh sb="63" eb="65">
      <t>コウジ</t>
    </rPh>
    <rPh sb="66" eb="68">
      <t>シセツ</t>
    </rPh>
    <rPh sb="69" eb="71">
      <t>シンセツ</t>
    </rPh>
    <rPh sb="71" eb="72">
      <t>オヨ</t>
    </rPh>
    <rPh sb="73" eb="75">
      <t>シュウゼン</t>
    </rPh>
    <rPh sb="75" eb="77">
      <t>コウジ</t>
    </rPh>
    <rPh sb="77" eb="78">
      <t>トウ</t>
    </rPh>
    <rPh sb="79" eb="81">
      <t>ゾウカ</t>
    </rPh>
    <rPh sb="86" eb="89">
      <t>フサイサン</t>
    </rPh>
    <rPh sb="89" eb="90">
      <t>ブン</t>
    </rPh>
    <rPh sb="91" eb="93">
      <t>イッパン</t>
    </rPh>
    <rPh sb="93" eb="95">
      <t>カイケイ</t>
    </rPh>
    <rPh sb="95" eb="97">
      <t>クリイレ</t>
    </rPh>
    <rPh sb="97" eb="98">
      <t>キン</t>
    </rPh>
    <rPh sb="99" eb="101">
      <t>イゾン</t>
    </rPh>
    <rPh sb="105" eb="107">
      <t>ジョウキョウ</t>
    </rPh>
    <rPh sb="111" eb="113">
      <t>コンゴ</t>
    </rPh>
    <rPh sb="114" eb="116">
      <t>イジ</t>
    </rPh>
    <rPh sb="116" eb="119">
      <t>カンリヒ</t>
    </rPh>
    <rPh sb="120" eb="122">
      <t>サクゲン</t>
    </rPh>
    <rPh sb="122" eb="123">
      <t>トウ</t>
    </rPh>
    <rPh sb="124" eb="126">
      <t>ケイエイ</t>
    </rPh>
    <rPh sb="126" eb="128">
      <t>カイゼン</t>
    </rPh>
    <rPh sb="129" eb="130">
      <t>ツト</t>
    </rPh>
    <rPh sb="134" eb="136">
      <t>ヒツヨウ</t>
    </rPh>
    <rPh sb="143" eb="145">
      <t>キュウスイ</t>
    </rPh>
    <rPh sb="145" eb="147">
      <t>ゲンカ</t>
    </rPh>
    <rPh sb="150" eb="152">
      <t>エイギョウ</t>
    </rPh>
    <rPh sb="152" eb="154">
      <t>ヒヨウ</t>
    </rPh>
    <rPh sb="155" eb="158">
      <t>ゼンネンド</t>
    </rPh>
    <rPh sb="160" eb="162">
      <t>ゾウカ</t>
    </rPh>
    <rPh sb="163" eb="165">
      <t>ネンカン</t>
    </rPh>
    <rPh sb="165" eb="167">
      <t>ユウシュウ</t>
    </rPh>
    <rPh sb="167" eb="169">
      <t>スイリョウ</t>
    </rPh>
    <rPh sb="170" eb="172">
      <t>ゲンショウ</t>
    </rPh>
    <rPh sb="176" eb="178">
      <t>ジョウショウ</t>
    </rPh>
    <rPh sb="180" eb="182">
      <t>ルイジ</t>
    </rPh>
    <rPh sb="182" eb="184">
      <t>ダンタイ</t>
    </rPh>
    <rPh sb="185" eb="187">
      <t>ヒカク</t>
    </rPh>
    <rPh sb="190" eb="192">
      <t>ウワマワ</t>
    </rPh>
    <rPh sb="199" eb="201">
      <t>イッポウ</t>
    </rPh>
    <rPh sb="203" eb="205">
      <t>シセツ</t>
    </rPh>
    <rPh sb="287" eb="289">
      <t>キギョウ</t>
    </rPh>
    <rPh sb="289" eb="290">
      <t>サイ</t>
    </rPh>
    <rPh sb="290" eb="292">
      <t>ザンダカ</t>
    </rPh>
    <rPh sb="292" eb="293">
      <t>タイ</t>
    </rPh>
    <rPh sb="293" eb="295">
      <t>キュウスイ</t>
    </rPh>
    <rPh sb="295" eb="297">
      <t>シュウエキ</t>
    </rPh>
    <rPh sb="297" eb="299">
      <t>ヒリツ</t>
    </rPh>
    <rPh sb="306" eb="308">
      <t>ルイジ</t>
    </rPh>
    <rPh sb="308" eb="310">
      <t>ダンタイ</t>
    </rPh>
    <rPh sb="311" eb="313">
      <t>ヒカク</t>
    </rPh>
    <rPh sb="315" eb="316">
      <t>ヒク</t>
    </rPh>
    <rPh sb="325" eb="327">
      <t>ヨウイン</t>
    </rPh>
    <rPh sb="332" eb="334">
      <t>キュウスイ</t>
    </rPh>
    <rPh sb="334" eb="336">
      <t>シュウエキ</t>
    </rPh>
    <rPh sb="337" eb="339">
      <t>マイトシ</t>
    </rPh>
    <rPh sb="339" eb="341">
      <t>ザンゲン</t>
    </rPh>
    <rPh sb="342" eb="344">
      <t>ケイコウ</t>
    </rPh>
    <rPh sb="348" eb="350">
      <t>ヘイセイ</t>
    </rPh>
    <rPh sb="352" eb="354">
      <t>ネンド</t>
    </rPh>
    <rPh sb="354" eb="356">
      <t>イコウ</t>
    </rPh>
    <rPh sb="357" eb="360">
      <t>ハイスイカン</t>
    </rPh>
    <rPh sb="360" eb="362">
      <t>フセツ</t>
    </rPh>
    <rPh sb="362" eb="363">
      <t>カ</t>
    </rPh>
    <rPh sb="363" eb="365">
      <t>コウジ</t>
    </rPh>
    <rPh sb="365" eb="366">
      <t>トウ</t>
    </rPh>
    <rPh sb="367" eb="368">
      <t>トモナ</t>
    </rPh>
    <rPh sb="369" eb="372">
      <t>チホウサイ</t>
    </rPh>
    <rPh sb="372" eb="374">
      <t>カリイ</t>
    </rPh>
    <rPh sb="376" eb="377">
      <t>オコナ</t>
    </rPh>
    <rPh sb="385" eb="387">
      <t>イゼン</t>
    </rPh>
    <rPh sb="388" eb="390">
      <t>キサイ</t>
    </rPh>
    <rPh sb="391" eb="392">
      <t>オコナ</t>
    </rPh>
    <rPh sb="402" eb="404">
      <t>エイキョウ</t>
    </rPh>
    <rPh sb="409" eb="41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</si>
</sst>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10.43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77137792"/>
        <c:axId val="27713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277137792"/>
        <c:axId val="277138576"/>
      </c:lineChart>
      <c:dateAx>
        <c:axId val="277137792"/>
        <c:scaling>
          <c:orientation val="minMax"/>
        </c:scaling>
        <c:delete val="1"/>
        <c:axPos val="b"/>
        <c:numFmt formatCode="ge" sourceLinked="1"/>
        <c:majorTickMark val="none"/>
        <c:minorTickMark val="none"/>
        <c:tickLblPos val="none"/>
        <c:crossAx val="277138576"/>
        <c:crosses val="autoZero"/>
        <c:auto val="1"/>
        <c:lblOffset val="100"/>
        <c:baseTimeUnit val="years"/>
      </c:dateAx>
      <c:valAx>
        <c:axId val="27713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1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39.17</c:v>
                </c:pt>
                <c:pt idx="1">
                  <c:v>36.51</c:v>
                </c:pt>
                <c:pt idx="2">
                  <c:v>36.090000000000003</c:v>
                </c:pt>
                <c:pt idx="3">
                  <c:v>35.47</c:v>
                </c:pt>
                <c:pt idx="4">
                  <c:v>32.299999999999997</c:v>
                </c:pt>
              </c:numCache>
            </c:numRef>
          </c:val>
        </c:ser>
        <c:dLbls>
          <c:showLegendKey val="0"/>
          <c:showVal val="0"/>
          <c:showCatName val="0"/>
          <c:showSerName val="0"/>
          <c:showPercent val="0"/>
          <c:showBubbleSize val="0"/>
        </c:dLbls>
        <c:gapWidth val="150"/>
        <c:axId val="347669352"/>
        <c:axId val="34766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347669352"/>
        <c:axId val="347668176"/>
      </c:lineChart>
      <c:dateAx>
        <c:axId val="347669352"/>
        <c:scaling>
          <c:orientation val="minMax"/>
        </c:scaling>
        <c:delete val="1"/>
        <c:axPos val="b"/>
        <c:numFmt formatCode="ge" sourceLinked="1"/>
        <c:majorTickMark val="none"/>
        <c:minorTickMark val="none"/>
        <c:tickLblPos val="none"/>
        <c:crossAx val="347668176"/>
        <c:crosses val="autoZero"/>
        <c:auto val="1"/>
        <c:lblOffset val="100"/>
        <c:baseTimeUnit val="years"/>
      </c:dateAx>
      <c:valAx>
        <c:axId val="34766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66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41.82</c:v>
                </c:pt>
                <c:pt idx="1">
                  <c:v>43.67</c:v>
                </c:pt>
                <c:pt idx="2">
                  <c:v>46.61</c:v>
                </c:pt>
                <c:pt idx="3">
                  <c:v>48.89</c:v>
                </c:pt>
                <c:pt idx="4">
                  <c:v>52.12</c:v>
                </c:pt>
              </c:numCache>
            </c:numRef>
          </c:val>
        </c:ser>
        <c:dLbls>
          <c:showLegendKey val="0"/>
          <c:showVal val="0"/>
          <c:showCatName val="0"/>
          <c:showSerName val="0"/>
          <c:showPercent val="0"/>
          <c:showBubbleSize val="0"/>
        </c:dLbls>
        <c:gapWidth val="150"/>
        <c:axId val="347161272"/>
        <c:axId val="34716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347161272"/>
        <c:axId val="347162448"/>
      </c:lineChart>
      <c:dateAx>
        <c:axId val="347161272"/>
        <c:scaling>
          <c:orientation val="minMax"/>
        </c:scaling>
        <c:delete val="1"/>
        <c:axPos val="b"/>
        <c:numFmt formatCode="ge" sourceLinked="1"/>
        <c:majorTickMark val="none"/>
        <c:minorTickMark val="none"/>
        <c:tickLblPos val="none"/>
        <c:crossAx val="347162448"/>
        <c:crosses val="autoZero"/>
        <c:auto val="1"/>
        <c:lblOffset val="100"/>
        <c:baseTimeUnit val="years"/>
      </c:dateAx>
      <c:valAx>
        <c:axId val="34716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16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89.6</c:v>
                </c:pt>
                <c:pt idx="1">
                  <c:v>127.95</c:v>
                </c:pt>
                <c:pt idx="2">
                  <c:v>135.72999999999999</c:v>
                </c:pt>
                <c:pt idx="3">
                  <c:v>128.07</c:v>
                </c:pt>
                <c:pt idx="4">
                  <c:v>94.4</c:v>
                </c:pt>
              </c:numCache>
            </c:numRef>
          </c:val>
        </c:ser>
        <c:dLbls>
          <c:showLegendKey val="0"/>
          <c:showVal val="0"/>
          <c:showCatName val="0"/>
          <c:showSerName val="0"/>
          <c:showPercent val="0"/>
          <c:showBubbleSize val="0"/>
        </c:dLbls>
        <c:gapWidth val="150"/>
        <c:axId val="347165584"/>
        <c:axId val="34716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347165584"/>
        <c:axId val="347164016"/>
      </c:lineChart>
      <c:dateAx>
        <c:axId val="347165584"/>
        <c:scaling>
          <c:orientation val="minMax"/>
        </c:scaling>
        <c:delete val="1"/>
        <c:axPos val="b"/>
        <c:numFmt formatCode="ge" sourceLinked="1"/>
        <c:majorTickMark val="none"/>
        <c:minorTickMark val="none"/>
        <c:tickLblPos val="none"/>
        <c:crossAx val="347164016"/>
        <c:crosses val="autoZero"/>
        <c:auto val="1"/>
        <c:lblOffset val="100"/>
        <c:baseTimeUnit val="years"/>
      </c:dateAx>
      <c:valAx>
        <c:axId val="34716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16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7162056"/>
        <c:axId val="34715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7162056"/>
        <c:axId val="347159704"/>
      </c:lineChart>
      <c:dateAx>
        <c:axId val="347162056"/>
        <c:scaling>
          <c:orientation val="minMax"/>
        </c:scaling>
        <c:delete val="1"/>
        <c:axPos val="b"/>
        <c:numFmt formatCode="ge" sourceLinked="1"/>
        <c:majorTickMark val="none"/>
        <c:minorTickMark val="none"/>
        <c:tickLblPos val="none"/>
        <c:crossAx val="347159704"/>
        <c:crosses val="autoZero"/>
        <c:auto val="1"/>
        <c:lblOffset val="100"/>
        <c:baseTimeUnit val="years"/>
      </c:dateAx>
      <c:valAx>
        <c:axId val="34715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16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7163232"/>
        <c:axId val="347158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7163232"/>
        <c:axId val="347158136"/>
      </c:lineChart>
      <c:dateAx>
        <c:axId val="347163232"/>
        <c:scaling>
          <c:orientation val="minMax"/>
        </c:scaling>
        <c:delete val="1"/>
        <c:axPos val="b"/>
        <c:numFmt formatCode="ge" sourceLinked="1"/>
        <c:majorTickMark val="none"/>
        <c:minorTickMark val="none"/>
        <c:tickLblPos val="none"/>
        <c:crossAx val="347158136"/>
        <c:crosses val="autoZero"/>
        <c:auto val="1"/>
        <c:lblOffset val="100"/>
        <c:baseTimeUnit val="years"/>
      </c:dateAx>
      <c:valAx>
        <c:axId val="34715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1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7158528"/>
        <c:axId val="34716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7158528"/>
        <c:axId val="347160880"/>
      </c:lineChart>
      <c:dateAx>
        <c:axId val="347158528"/>
        <c:scaling>
          <c:orientation val="minMax"/>
        </c:scaling>
        <c:delete val="1"/>
        <c:axPos val="b"/>
        <c:numFmt formatCode="ge" sourceLinked="1"/>
        <c:majorTickMark val="none"/>
        <c:minorTickMark val="none"/>
        <c:tickLblPos val="none"/>
        <c:crossAx val="347160880"/>
        <c:crosses val="autoZero"/>
        <c:auto val="1"/>
        <c:lblOffset val="100"/>
        <c:baseTimeUnit val="years"/>
      </c:dateAx>
      <c:valAx>
        <c:axId val="34716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1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7673664"/>
        <c:axId val="3476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7673664"/>
        <c:axId val="347670528"/>
      </c:lineChart>
      <c:dateAx>
        <c:axId val="347673664"/>
        <c:scaling>
          <c:orientation val="minMax"/>
        </c:scaling>
        <c:delete val="1"/>
        <c:axPos val="b"/>
        <c:numFmt formatCode="ge" sourceLinked="1"/>
        <c:majorTickMark val="none"/>
        <c:minorTickMark val="none"/>
        <c:tickLblPos val="none"/>
        <c:crossAx val="347670528"/>
        <c:crosses val="autoZero"/>
        <c:auto val="1"/>
        <c:lblOffset val="100"/>
        <c:baseTimeUnit val="years"/>
      </c:dateAx>
      <c:valAx>
        <c:axId val="3476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6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406.67</c:v>
                </c:pt>
                <c:pt idx="1">
                  <c:v>540.42999999999995</c:v>
                </c:pt>
                <c:pt idx="2">
                  <c:v>503.76</c:v>
                </c:pt>
                <c:pt idx="3">
                  <c:v>698.07</c:v>
                </c:pt>
                <c:pt idx="4">
                  <c:v>863.53</c:v>
                </c:pt>
              </c:numCache>
            </c:numRef>
          </c:val>
        </c:ser>
        <c:dLbls>
          <c:showLegendKey val="0"/>
          <c:showVal val="0"/>
          <c:showCatName val="0"/>
          <c:showSerName val="0"/>
          <c:showPercent val="0"/>
          <c:showBubbleSize val="0"/>
        </c:dLbls>
        <c:gapWidth val="150"/>
        <c:axId val="347668568"/>
        <c:axId val="34766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347668568"/>
        <c:axId val="347666216"/>
      </c:lineChart>
      <c:dateAx>
        <c:axId val="347668568"/>
        <c:scaling>
          <c:orientation val="minMax"/>
        </c:scaling>
        <c:delete val="1"/>
        <c:axPos val="b"/>
        <c:numFmt formatCode="ge" sourceLinked="1"/>
        <c:majorTickMark val="none"/>
        <c:minorTickMark val="none"/>
        <c:tickLblPos val="none"/>
        <c:crossAx val="347666216"/>
        <c:crosses val="autoZero"/>
        <c:auto val="1"/>
        <c:lblOffset val="100"/>
        <c:baseTimeUnit val="years"/>
      </c:dateAx>
      <c:valAx>
        <c:axId val="34766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66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81.83</c:v>
                </c:pt>
                <c:pt idx="1">
                  <c:v>65.58</c:v>
                </c:pt>
                <c:pt idx="2">
                  <c:v>86.21</c:v>
                </c:pt>
                <c:pt idx="3">
                  <c:v>56.24</c:v>
                </c:pt>
                <c:pt idx="4">
                  <c:v>45.73</c:v>
                </c:pt>
              </c:numCache>
            </c:numRef>
          </c:val>
        </c:ser>
        <c:dLbls>
          <c:showLegendKey val="0"/>
          <c:showVal val="0"/>
          <c:showCatName val="0"/>
          <c:showSerName val="0"/>
          <c:showPercent val="0"/>
          <c:showBubbleSize val="0"/>
        </c:dLbls>
        <c:gapWidth val="150"/>
        <c:axId val="347672096"/>
        <c:axId val="347670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347672096"/>
        <c:axId val="347670136"/>
      </c:lineChart>
      <c:dateAx>
        <c:axId val="347672096"/>
        <c:scaling>
          <c:orientation val="minMax"/>
        </c:scaling>
        <c:delete val="1"/>
        <c:axPos val="b"/>
        <c:numFmt formatCode="ge" sourceLinked="1"/>
        <c:majorTickMark val="none"/>
        <c:minorTickMark val="none"/>
        <c:tickLblPos val="none"/>
        <c:crossAx val="347670136"/>
        <c:crosses val="autoZero"/>
        <c:auto val="1"/>
        <c:lblOffset val="100"/>
        <c:baseTimeUnit val="years"/>
      </c:dateAx>
      <c:valAx>
        <c:axId val="34767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6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313.61</c:v>
                </c:pt>
                <c:pt idx="1">
                  <c:v>396.39</c:v>
                </c:pt>
                <c:pt idx="2">
                  <c:v>301.05</c:v>
                </c:pt>
                <c:pt idx="3">
                  <c:v>469.73</c:v>
                </c:pt>
                <c:pt idx="4">
                  <c:v>532.09</c:v>
                </c:pt>
              </c:numCache>
            </c:numRef>
          </c:val>
        </c:ser>
        <c:dLbls>
          <c:showLegendKey val="0"/>
          <c:showVal val="0"/>
          <c:showCatName val="0"/>
          <c:showSerName val="0"/>
          <c:showPercent val="0"/>
          <c:showBubbleSize val="0"/>
        </c:dLbls>
        <c:gapWidth val="150"/>
        <c:axId val="347672488"/>
        <c:axId val="34766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347672488"/>
        <c:axId val="347667784"/>
      </c:lineChart>
      <c:dateAx>
        <c:axId val="347672488"/>
        <c:scaling>
          <c:orientation val="minMax"/>
        </c:scaling>
        <c:delete val="1"/>
        <c:axPos val="b"/>
        <c:numFmt formatCode="ge" sourceLinked="1"/>
        <c:majorTickMark val="none"/>
        <c:minorTickMark val="none"/>
        <c:tickLblPos val="none"/>
        <c:crossAx val="347667784"/>
        <c:crosses val="autoZero"/>
        <c:auto val="1"/>
        <c:lblOffset val="100"/>
        <c:baseTimeUnit val="years"/>
      </c:dateAx>
      <c:valAx>
        <c:axId val="34766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67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5"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山形県　西川町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120</v>
      </c>
      <c r="AE8" s="50"/>
      <c r="AF8" s="50"/>
      <c r="AG8" s="50"/>
      <c r="AH8" s="50"/>
      <c r="AI8" s="50"/>
      <c r="AJ8" s="50"/>
      <c r="AK8" s="2"/>
      <c r="AL8" s="51">
        <f>データ!$R$6</f>
        <v>5706</v>
      </c>
      <c r="AM8" s="51"/>
      <c r="AN8" s="51"/>
      <c r="AO8" s="51"/>
      <c r="AP8" s="51"/>
      <c r="AQ8" s="51"/>
      <c r="AR8" s="51"/>
      <c r="AS8" s="51"/>
      <c r="AT8" s="46">
        <f>データ!$S$6</f>
        <v>393.19</v>
      </c>
      <c r="AU8" s="46"/>
      <c r="AV8" s="46"/>
      <c r="AW8" s="46"/>
      <c r="AX8" s="46"/>
      <c r="AY8" s="46"/>
      <c r="AZ8" s="46"/>
      <c r="BA8" s="46"/>
      <c r="BB8" s="46">
        <f>データ!$T$6</f>
        <v>14.51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10.82</v>
      </c>
      <c r="Q10" s="46"/>
      <c r="R10" s="46"/>
      <c r="S10" s="46"/>
      <c r="T10" s="46"/>
      <c r="U10" s="46"/>
      <c r="V10" s="46"/>
      <c r="W10" s="51">
        <f>データ!$Q$6</f>
        <v>4170</v>
      </c>
      <c r="X10" s="51"/>
      <c r="Y10" s="51"/>
      <c r="Z10" s="51"/>
      <c r="AA10" s="51"/>
      <c r="AB10" s="51"/>
      <c r="AC10" s="51"/>
      <c r="AD10" s="2"/>
      <c r="AE10" s="2"/>
      <c r="AF10" s="2"/>
      <c r="AG10" s="2"/>
      <c r="AH10" s="2"/>
      <c r="AI10" s="2"/>
      <c r="AJ10" s="2"/>
      <c r="AK10" s="2"/>
      <c r="AL10" s="51">
        <f>データ!$U$6</f>
        <v>611</v>
      </c>
      <c r="AM10" s="51"/>
      <c r="AN10" s="51"/>
      <c r="AO10" s="51"/>
      <c r="AP10" s="51"/>
      <c r="AQ10" s="51"/>
      <c r="AR10" s="51"/>
      <c r="AS10" s="51"/>
      <c r="AT10" s="46">
        <f>データ!$V$6</f>
        <v>7.73</v>
      </c>
      <c r="AU10" s="46"/>
      <c r="AV10" s="46"/>
      <c r="AW10" s="46"/>
      <c r="AX10" s="46"/>
      <c r="AY10" s="46"/>
      <c r="AZ10" s="46"/>
      <c r="BA10" s="46"/>
      <c r="BB10" s="46">
        <f>データ!$W$6</f>
        <v>79.040000000000006</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123</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54</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63223</v>
      </c>
      <c r="D6" s="34">
        <f t="shared" si="3"/>
        <v>47</v>
      </c>
      <c r="E6" s="34">
        <f t="shared" si="3"/>
        <v>1</v>
      </c>
      <c r="F6" s="34">
        <f t="shared" si="3"/>
        <v>0</v>
      </c>
      <c r="G6" s="34">
        <f t="shared" si="3"/>
        <v>0</v>
      </c>
      <c r="H6" s="34" t="str">
        <f t="shared" si="3"/>
        <v>山形県　西川町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10.82</v>
      </c>
      <c r="Q6" s="35">
        <f t="shared" si="3"/>
        <v>4170</v>
      </c>
      <c r="R6" s="35">
        <f t="shared" si="3"/>
        <v>5706</v>
      </c>
      <c r="S6" s="35">
        <f t="shared" si="3"/>
        <v>393.19</v>
      </c>
      <c r="T6" s="35">
        <f t="shared" si="3"/>
        <v>14.51</v>
      </c>
      <c r="U6" s="35">
        <f t="shared" si="3"/>
        <v>611</v>
      </c>
      <c r="V6" s="35">
        <f t="shared" si="3"/>
        <v>7.73</v>
      </c>
      <c r="W6" s="35">
        <f t="shared" si="3"/>
        <v>79.040000000000006</v>
      </c>
      <c r="X6" s="36">
        <f>IF(X7="",NA(),X7)</f>
        <v>89.6</v>
      </c>
      <c r="Y6" s="36">
        <f t="shared" ref="Y6:AG6" si="4">IF(Y7="",NA(),Y7)</f>
        <v>127.95</v>
      </c>
      <c r="Z6" s="36">
        <f t="shared" si="4"/>
        <v>135.72999999999999</v>
      </c>
      <c r="AA6" s="36">
        <f t="shared" si="4"/>
        <v>128.07</v>
      </c>
      <c r="AB6" s="36">
        <f t="shared" si="4"/>
        <v>94.4</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406.67</v>
      </c>
      <c r="BF6" s="36">
        <f t="shared" ref="BF6:BN6" si="7">IF(BF7="",NA(),BF7)</f>
        <v>540.42999999999995</v>
      </c>
      <c r="BG6" s="36">
        <f t="shared" si="7"/>
        <v>503.76</v>
      </c>
      <c r="BH6" s="36">
        <f t="shared" si="7"/>
        <v>698.07</v>
      </c>
      <c r="BI6" s="36">
        <f t="shared" si="7"/>
        <v>863.53</v>
      </c>
      <c r="BJ6" s="36">
        <f t="shared" si="7"/>
        <v>1496.15</v>
      </c>
      <c r="BK6" s="36">
        <f t="shared" si="7"/>
        <v>1462.56</v>
      </c>
      <c r="BL6" s="36">
        <f t="shared" si="7"/>
        <v>1486.62</v>
      </c>
      <c r="BM6" s="36">
        <f t="shared" si="7"/>
        <v>1510.14</v>
      </c>
      <c r="BN6" s="36">
        <f t="shared" si="7"/>
        <v>1595.62</v>
      </c>
      <c r="BO6" s="35" t="str">
        <f>IF(BO7="","",IF(BO7="-","【-】","【"&amp;SUBSTITUTE(TEXT(BO7,"#,##0.00"),"-","△")&amp;"】"))</f>
        <v>【1,280.76】</v>
      </c>
      <c r="BP6" s="36">
        <f>IF(BP7="",NA(),BP7)</f>
        <v>81.83</v>
      </c>
      <c r="BQ6" s="36">
        <f t="shared" ref="BQ6:BY6" si="8">IF(BQ7="",NA(),BQ7)</f>
        <v>65.58</v>
      </c>
      <c r="BR6" s="36">
        <f t="shared" si="8"/>
        <v>86.21</v>
      </c>
      <c r="BS6" s="36">
        <f t="shared" si="8"/>
        <v>56.24</v>
      </c>
      <c r="BT6" s="36">
        <f t="shared" si="8"/>
        <v>45.73</v>
      </c>
      <c r="BU6" s="36">
        <f t="shared" si="8"/>
        <v>33.01</v>
      </c>
      <c r="BV6" s="36">
        <f t="shared" si="8"/>
        <v>32.39</v>
      </c>
      <c r="BW6" s="36">
        <f t="shared" si="8"/>
        <v>24.39</v>
      </c>
      <c r="BX6" s="36">
        <f t="shared" si="8"/>
        <v>22.67</v>
      </c>
      <c r="BY6" s="36">
        <f t="shared" si="8"/>
        <v>37.92</v>
      </c>
      <c r="BZ6" s="35" t="str">
        <f>IF(BZ7="","",IF(BZ7="-","【-】","【"&amp;SUBSTITUTE(TEXT(BZ7,"#,##0.00"),"-","△")&amp;"】"))</f>
        <v>【53.06】</v>
      </c>
      <c r="CA6" s="36">
        <f>IF(CA7="",NA(),CA7)</f>
        <v>313.61</v>
      </c>
      <c r="CB6" s="36">
        <f t="shared" ref="CB6:CJ6" si="9">IF(CB7="",NA(),CB7)</f>
        <v>396.39</v>
      </c>
      <c r="CC6" s="36">
        <f t="shared" si="9"/>
        <v>301.05</v>
      </c>
      <c r="CD6" s="36">
        <f t="shared" si="9"/>
        <v>469.73</v>
      </c>
      <c r="CE6" s="36">
        <f t="shared" si="9"/>
        <v>532.09</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39.17</v>
      </c>
      <c r="CM6" s="36">
        <f t="shared" ref="CM6:CU6" si="10">IF(CM7="",NA(),CM7)</f>
        <v>36.51</v>
      </c>
      <c r="CN6" s="36">
        <f t="shared" si="10"/>
        <v>36.090000000000003</v>
      </c>
      <c r="CO6" s="36">
        <f t="shared" si="10"/>
        <v>35.47</v>
      </c>
      <c r="CP6" s="36">
        <f t="shared" si="10"/>
        <v>32.299999999999997</v>
      </c>
      <c r="CQ6" s="36">
        <f t="shared" si="10"/>
        <v>51.11</v>
      </c>
      <c r="CR6" s="36">
        <f t="shared" si="10"/>
        <v>50.49</v>
      </c>
      <c r="CS6" s="36">
        <f t="shared" si="10"/>
        <v>48.36</v>
      </c>
      <c r="CT6" s="36">
        <f t="shared" si="10"/>
        <v>48.7</v>
      </c>
      <c r="CU6" s="36">
        <f t="shared" si="10"/>
        <v>46.9</v>
      </c>
      <c r="CV6" s="35" t="str">
        <f>IF(CV7="","",IF(CV7="-","【-】","【"&amp;SUBSTITUTE(TEXT(CV7,"#,##0.00"),"-","△")&amp;"】"))</f>
        <v>【56.28】</v>
      </c>
      <c r="CW6" s="36">
        <f>IF(CW7="",NA(),CW7)</f>
        <v>41.82</v>
      </c>
      <c r="CX6" s="36">
        <f t="shared" ref="CX6:DF6" si="11">IF(CX7="",NA(),CX7)</f>
        <v>43.67</v>
      </c>
      <c r="CY6" s="36">
        <f t="shared" si="11"/>
        <v>46.61</v>
      </c>
      <c r="CZ6" s="36">
        <f t="shared" si="11"/>
        <v>48.89</v>
      </c>
      <c r="DA6" s="36">
        <f t="shared" si="11"/>
        <v>52.12</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10.43</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63223</v>
      </c>
      <c r="D7" s="38">
        <v>47</v>
      </c>
      <c r="E7" s="38">
        <v>1</v>
      </c>
      <c r="F7" s="38">
        <v>0</v>
      </c>
      <c r="G7" s="38">
        <v>0</v>
      </c>
      <c r="H7" s="38" t="s">
        <v>108</v>
      </c>
      <c r="I7" s="38" t="s">
        <v>109</v>
      </c>
      <c r="J7" s="38" t="s">
        <v>110</v>
      </c>
      <c r="K7" s="38" t="s">
        <v>111</v>
      </c>
      <c r="L7" s="38" t="s">
        <v>112</v>
      </c>
      <c r="M7" s="38"/>
      <c r="N7" s="39" t="s">
        <v>113</v>
      </c>
      <c r="O7" s="39" t="s">
        <v>114</v>
      </c>
      <c r="P7" s="39">
        <v>10.82</v>
      </c>
      <c r="Q7" s="39">
        <v>4170</v>
      </c>
      <c r="R7" s="39">
        <v>5706</v>
      </c>
      <c r="S7" s="39">
        <v>393.19</v>
      </c>
      <c r="T7" s="39">
        <v>14.51</v>
      </c>
      <c r="U7" s="39">
        <v>611</v>
      </c>
      <c r="V7" s="39">
        <v>7.73</v>
      </c>
      <c r="W7" s="39">
        <v>79.040000000000006</v>
      </c>
      <c r="X7" s="39">
        <v>89.6</v>
      </c>
      <c r="Y7" s="39">
        <v>127.95</v>
      </c>
      <c r="Z7" s="39">
        <v>135.72999999999999</v>
      </c>
      <c r="AA7" s="39">
        <v>128.07</v>
      </c>
      <c r="AB7" s="39">
        <v>94.4</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406.67</v>
      </c>
      <c r="BF7" s="39">
        <v>540.42999999999995</v>
      </c>
      <c r="BG7" s="39">
        <v>503.76</v>
      </c>
      <c r="BH7" s="39">
        <v>698.07</v>
      </c>
      <c r="BI7" s="39">
        <v>863.53</v>
      </c>
      <c r="BJ7" s="39">
        <v>1496.15</v>
      </c>
      <c r="BK7" s="39">
        <v>1462.56</v>
      </c>
      <c r="BL7" s="39">
        <v>1486.62</v>
      </c>
      <c r="BM7" s="39">
        <v>1510.14</v>
      </c>
      <c r="BN7" s="39">
        <v>1595.62</v>
      </c>
      <c r="BO7" s="39">
        <v>1280.76</v>
      </c>
      <c r="BP7" s="39">
        <v>81.83</v>
      </c>
      <c r="BQ7" s="39">
        <v>65.58</v>
      </c>
      <c r="BR7" s="39">
        <v>86.21</v>
      </c>
      <c r="BS7" s="39">
        <v>56.24</v>
      </c>
      <c r="BT7" s="39">
        <v>45.73</v>
      </c>
      <c r="BU7" s="39">
        <v>33.01</v>
      </c>
      <c r="BV7" s="39">
        <v>32.39</v>
      </c>
      <c r="BW7" s="39">
        <v>24.39</v>
      </c>
      <c r="BX7" s="39">
        <v>22.67</v>
      </c>
      <c r="BY7" s="39">
        <v>37.92</v>
      </c>
      <c r="BZ7" s="39">
        <v>53.06</v>
      </c>
      <c r="CA7" s="39">
        <v>313.61</v>
      </c>
      <c r="CB7" s="39">
        <v>396.39</v>
      </c>
      <c r="CC7" s="39">
        <v>301.05</v>
      </c>
      <c r="CD7" s="39">
        <v>469.73</v>
      </c>
      <c r="CE7" s="39">
        <v>532.09</v>
      </c>
      <c r="CF7" s="39">
        <v>523.08000000000004</v>
      </c>
      <c r="CG7" s="39">
        <v>530.83000000000004</v>
      </c>
      <c r="CH7" s="39">
        <v>734.18</v>
      </c>
      <c r="CI7" s="39">
        <v>789.62</v>
      </c>
      <c r="CJ7" s="39">
        <v>423.18</v>
      </c>
      <c r="CK7" s="39">
        <v>314.83</v>
      </c>
      <c r="CL7" s="39">
        <v>39.17</v>
      </c>
      <c r="CM7" s="39">
        <v>36.51</v>
      </c>
      <c r="CN7" s="39">
        <v>36.090000000000003</v>
      </c>
      <c r="CO7" s="39">
        <v>35.47</v>
      </c>
      <c r="CP7" s="39">
        <v>32.299999999999997</v>
      </c>
      <c r="CQ7" s="39">
        <v>51.11</v>
      </c>
      <c r="CR7" s="39">
        <v>50.49</v>
      </c>
      <c r="CS7" s="39">
        <v>48.36</v>
      </c>
      <c r="CT7" s="39">
        <v>48.7</v>
      </c>
      <c r="CU7" s="39">
        <v>46.9</v>
      </c>
      <c r="CV7" s="39">
        <v>56.28</v>
      </c>
      <c r="CW7" s="39">
        <v>41.82</v>
      </c>
      <c r="CX7" s="39">
        <v>43.67</v>
      </c>
      <c r="CY7" s="39">
        <v>46.61</v>
      </c>
      <c r="CZ7" s="39">
        <v>48.89</v>
      </c>
      <c r="DA7" s="39">
        <v>52.12</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10.43</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堀江　美穂</cp:lastModifiedBy>
  <cp:lastPrinted>2018-02-19T02:08:07Z</cp:lastPrinted>
  <dcterms:created xsi:type="dcterms:W3CDTF">2017-12-25T01:41:35Z</dcterms:created>
  <dcterms:modified xsi:type="dcterms:W3CDTF">2018-02-19T02:08:11Z</dcterms:modified>
  <cp:category/>
</cp:coreProperties>
</file>