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<sst xmlns="http://schemas.openxmlformats.org/spreadsheetml/2006/main" count="237" uniqueCount="123">
  <si>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</si>
  <si>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</si>
  <si>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</si>
  <si>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</si>
  <si>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</si>
  <si>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</si>
  <si>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</si>
  <si>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</si>
  <si>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</si>
  <si>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</si>
  <si>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</si>
  <si>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</si>
  <si>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</si>
  <si>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</si>
  <si>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</si>
  <si>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</si>
  <si>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</si>
  <si>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</si>
  <si>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</si>
  <si>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</si>
  <si>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</si>
  <si>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</si>
  <si>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</si>
  <si>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</si>
  <si>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</si>
  <si>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</si>
  <si>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</si>
  <si>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</si>
  <si>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</si>
  <si>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</si>
  <si>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</si>
  <si>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</si>
  <si>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</si>
  <si>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</si>
  <si>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</si>
  <si>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</si>
  <si>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</si>
  <si>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</si>
  <si>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</si>
  <si>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</si>
  <si>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</si>
  <si>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</si>
  <si>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</si>
  <si>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</si>
  <si>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</si>
  <si>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</si>
  <si>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</si>
  <si>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</si>
  <si>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</si>
  <si>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</si>
  <si>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</si>
  <si>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</si>
  <si>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</si>
  <si>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</si>
  <si>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</si>
  <si>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</si>
  <si>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</si>
  <si>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</si>
  <si>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</si>
  <si>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</si>
  <si>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</si>
  <si>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</si>
  <si>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</si>
  <si>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</si>
  <si>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</si>
  <si>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</si>
  <si>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</si>
  <si>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</si>
  <si>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</si>
  <si>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</si>
  <si>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</si>
  <si>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</si>
  <si>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</si>
  <si>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</si>
  <si>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</si>
  <si>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</si>
  <si>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</si>
  <si>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</si>
  <si>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</si>
  <si>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</si>
  <si>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</si>
  <si>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</si>
  <si>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</si>
  <si>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</si>
  <si>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</si>
  <si>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</si>
  <si>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</si>
  <si>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</si>
  <si>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</si>
  <si>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</si>
  <si>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</si>
  <si>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</si>
  <si>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</si>
  <si>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</si>
  <si>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</si>
  <si>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</si>
  <si>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</si>
  <si>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</si>
  <si>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</si>
  <si>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</si>
  <si>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</si>
  <si>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</si>
  <si>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</si>
  <si>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</si>
  <si>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</si>
  <si>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</si>
  <si>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</si>
  <si>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庄内町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</si>
  <si>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</si>
  <si>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</si>
  <si>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</si>
  <si>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</si>
  <si>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</si>
  <si>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</si>
  <si>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</si>
  <si>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</si>
  <si>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</si>
  <si>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</si>
  <si>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</si>
  <si>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収益的収支比率が平均より高く、料金回収率も平均より高くなっていることから適正な料金といえる。
　しかし、施設の修繕や更新等は、優先順位を決めて実施しているが、予算の面で追い付いていないという実態があり、後年度へ先送りしているものがある。
　人口減少に伴い、配水流量が年々減少し、施設利用率が落ち込んでいる。　</t>
    <phoneticPr fontId="4"/>
  </si>
  <si>
    <t>配水管については、入替が進んでおり耐用年数を超えるものはほとんど無いものの、配水池や機器・計器類は、既に更新時期を過ぎているものがほとんどである。</t>
    <phoneticPr fontId="4"/>
  </si>
  <si>
    <t>非設置</t>
    <rPh sb="0" eb="1">
      <t>ヒ</t>
    </rPh>
    <rPh sb="1" eb="3">
      <t>セッチ</t>
    </rPh>
    <phoneticPr fontId="4"/>
  </si>
  <si>
    <t>歳出面では、配水池や機器・計器類の老朽化に伴う更新や指標菌の検出に伴う浄水施設の更新が必要で、経費の増加が見込まれる。また、歳入面では、人口減少に伴い使用料金が落ち込み、収入が少なくなっている。
　よって、将来的に簡易水道事業単独では、経営が非常に厳しくなることが予測されることから、平成29年4月1日に上水道事業との統合を行った。</t>
    <rPh sb="162" eb="16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</si>
</sst>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249024"/>
        <c:axId val="1032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3249024"/>
        <c:axId val="103250944"/>
      </c:lineChart>
      <c:dateAx>
        <c:axId val="103249024"/>
        <c:scaling>
          <c:orientation val="minMax"/>
        </c:scaling>
        <c:delete val="1"/>
        <c:axPos val="b"/>
        <c:numFmt formatCode="ge" sourceLinked="1"/>
        <c:majorTickMark val="none"/>
        <c:minorTickMark val="none"/>
        <c:tickLblPos val="none"/>
        <c:crossAx val="103250944"/>
        <c:crosses val="autoZero"/>
        <c:auto val="1"/>
        <c:lblOffset val="100"/>
        <c:baseTimeUnit val="years"/>
      </c:dateAx>
      <c:valAx>
        <c:axId val="1032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45.47</c:v>
                </c:pt>
                <c:pt idx="1">
                  <c:v>43.7</c:v>
                </c:pt>
                <c:pt idx="2">
                  <c:v>42.72</c:v>
                </c:pt>
                <c:pt idx="3">
                  <c:v>41.64</c:v>
                </c:pt>
                <c:pt idx="4">
                  <c:v>41.64</c:v>
                </c:pt>
              </c:numCache>
            </c:numRef>
          </c:val>
        </c:ser>
        <c:dLbls>
          <c:showLegendKey val="0"/>
          <c:showVal val="0"/>
          <c:showCatName val="0"/>
          <c:showSerName val="0"/>
          <c:showPercent val="0"/>
          <c:showBubbleSize val="0"/>
        </c:dLbls>
        <c:gapWidth val="150"/>
        <c:axId val="106644992"/>
        <c:axId val="1066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6644992"/>
        <c:axId val="106646912"/>
      </c:lineChart>
      <c:dateAx>
        <c:axId val="106644992"/>
        <c:scaling>
          <c:orientation val="minMax"/>
        </c:scaling>
        <c:delete val="1"/>
        <c:axPos val="b"/>
        <c:numFmt formatCode="ge" sourceLinked="1"/>
        <c:majorTickMark val="none"/>
        <c:minorTickMark val="none"/>
        <c:tickLblPos val="none"/>
        <c:crossAx val="106646912"/>
        <c:crosses val="autoZero"/>
        <c:auto val="1"/>
        <c:lblOffset val="100"/>
        <c:baseTimeUnit val="years"/>
      </c:dateAx>
      <c:valAx>
        <c:axId val="1066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85.65</c:v>
                </c:pt>
                <c:pt idx="1">
                  <c:v>85.63</c:v>
                </c:pt>
                <c:pt idx="2">
                  <c:v>85.7</c:v>
                </c:pt>
                <c:pt idx="3">
                  <c:v>85.6</c:v>
                </c:pt>
                <c:pt idx="4">
                  <c:v>89.35</c:v>
                </c:pt>
              </c:numCache>
            </c:numRef>
          </c:val>
        </c:ser>
        <c:dLbls>
          <c:showLegendKey val="0"/>
          <c:showVal val="0"/>
          <c:showCatName val="0"/>
          <c:showSerName val="0"/>
          <c:showPercent val="0"/>
          <c:showBubbleSize val="0"/>
        </c:dLbls>
        <c:gapWidth val="150"/>
        <c:axId val="106689664"/>
        <c:axId val="1066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6689664"/>
        <c:axId val="106691584"/>
      </c:lineChart>
      <c:dateAx>
        <c:axId val="106689664"/>
        <c:scaling>
          <c:orientation val="minMax"/>
        </c:scaling>
        <c:delete val="1"/>
        <c:axPos val="b"/>
        <c:numFmt formatCode="ge" sourceLinked="1"/>
        <c:majorTickMark val="none"/>
        <c:minorTickMark val="none"/>
        <c:tickLblPos val="none"/>
        <c:crossAx val="106691584"/>
        <c:crosses val="autoZero"/>
        <c:auto val="1"/>
        <c:lblOffset val="100"/>
        <c:baseTimeUnit val="years"/>
      </c:dateAx>
      <c:valAx>
        <c:axId val="1066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75.39</c:v>
                </c:pt>
                <c:pt idx="1">
                  <c:v>82.44</c:v>
                </c:pt>
                <c:pt idx="2">
                  <c:v>101.01</c:v>
                </c:pt>
                <c:pt idx="3">
                  <c:v>108.07</c:v>
                </c:pt>
                <c:pt idx="4">
                  <c:v>99.72</c:v>
                </c:pt>
              </c:numCache>
            </c:numRef>
          </c:val>
        </c:ser>
        <c:dLbls>
          <c:showLegendKey val="0"/>
          <c:showVal val="0"/>
          <c:showCatName val="0"/>
          <c:showSerName val="0"/>
          <c:showPercent val="0"/>
          <c:showBubbleSize val="0"/>
        </c:dLbls>
        <c:gapWidth val="150"/>
        <c:axId val="103277312"/>
        <c:axId val="1032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3277312"/>
        <c:axId val="103279232"/>
      </c:lineChart>
      <c:dateAx>
        <c:axId val="103277312"/>
        <c:scaling>
          <c:orientation val="minMax"/>
        </c:scaling>
        <c:delete val="1"/>
        <c:axPos val="b"/>
        <c:numFmt formatCode="ge" sourceLinked="1"/>
        <c:majorTickMark val="none"/>
        <c:minorTickMark val="none"/>
        <c:tickLblPos val="none"/>
        <c:crossAx val="103279232"/>
        <c:crosses val="autoZero"/>
        <c:auto val="1"/>
        <c:lblOffset val="100"/>
        <c:baseTimeUnit val="years"/>
      </c:dateAx>
      <c:valAx>
        <c:axId val="1032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75776"/>
        <c:axId val="1052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75776"/>
        <c:axId val="105277696"/>
      </c:lineChart>
      <c:dateAx>
        <c:axId val="105275776"/>
        <c:scaling>
          <c:orientation val="minMax"/>
        </c:scaling>
        <c:delete val="1"/>
        <c:axPos val="b"/>
        <c:numFmt formatCode="ge" sourceLinked="1"/>
        <c:majorTickMark val="none"/>
        <c:minorTickMark val="none"/>
        <c:tickLblPos val="none"/>
        <c:crossAx val="105277696"/>
        <c:crosses val="autoZero"/>
        <c:auto val="1"/>
        <c:lblOffset val="100"/>
        <c:baseTimeUnit val="years"/>
      </c:dateAx>
      <c:valAx>
        <c:axId val="1052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09696"/>
        <c:axId val="105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09696"/>
        <c:axId val="105311616"/>
      </c:lineChart>
      <c:dateAx>
        <c:axId val="105309696"/>
        <c:scaling>
          <c:orientation val="minMax"/>
        </c:scaling>
        <c:delete val="1"/>
        <c:axPos val="b"/>
        <c:numFmt formatCode="ge" sourceLinked="1"/>
        <c:majorTickMark val="none"/>
        <c:minorTickMark val="none"/>
        <c:tickLblPos val="none"/>
        <c:crossAx val="105311616"/>
        <c:crosses val="autoZero"/>
        <c:auto val="1"/>
        <c:lblOffset val="100"/>
        <c:baseTimeUnit val="years"/>
      </c:dateAx>
      <c:valAx>
        <c:axId val="105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359232"/>
        <c:axId val="1054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359232"/>
        <c:axId val="105447424"/>
      </c:lineChart>
      <c:dateAx>
        <c:axId val="105359232"/>
        <c:scaling>
          <c:orientation val="minMax"/>
        </c:scaling>
        <c:delete val="1"/>
        <c:axPos val="b"/>
        <c:numFmt formatCode="ge" sourceLinked="1"/>
        <c:majorTickMark val="none"/>
        <c:minorTickMark val="none"/>
        <c:tickLblPos val="none"/>
        <c:crossAx val="105447424"/>
        <c:crosses val="autoZero"/>
        <c:auto val="1"/>
        <c:lblOffset val="100"/>
        <c:baseTimeUnit val="years"/>
      </c:dateAx>
      <c:valAx>
        <c:axId val="1054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461248"/>
        <c:axId val="1054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461248"/>
        <c:axId val="105463168"/>
      </c:lineChart>
      <c:dateAx>
        <c:axId val="105461248"/>
        <c:scaling>
          <c:orientation val="minMax"/>
        </c:scaling>
        <c:delete val="1"/>
        <c:axPos val="b"/>
        <c:numFmt formatCode="ge" sourceLinked="1"/>
        <c:majorTickMark val="none"/>
        <c:minorTickMark val="none"/>
        <c:tickLblPos val="none"/>
        <c:crossAx val="105463168"/>
        <c:crosses val="autoZero"/>
        <c:auto val="1"/>
        <c:lblOffset val="100"/>
        <c:baseTimeUnit val="years"/>
      </c:dateAx>
      <c:valAx>
        <c:axId val="1054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formatCode="#,##0.00;&quot;△&quot;#,##0.00;&quot;-&quot;">
                  <c:v>40.93</c:v>
                </c:pt>
                <c:pt idx="1">
                  <c:v>0</c:v>
                </c:pt>
                <c:pt idx="2">
                  <c:v>0</c:v>
                </c:pt>
                <c:pt idx="3" formatCode="#,##0.00;&quot;△&quot;#,##0.00;&quot;-&quot;">
                  <c:v>235.11</c:v>
                </c:pt>
                <c:pt idx="4" formatCode="#,##0.00;&quot;△&quot;#,##0.00;&quot;-&quot;">
                  <c:v>2256.41</c:v>
                </c:pt>
              </c:numCache>
            </c:numRef>
          </c:val>
        </c:ser>
        <c:dLbls>
          <c:showLegendKey val="0"/>
          <c:showVal val="0"/>
          <c:showCatName val="0"/>
          <c:showSerName val="0"/>
          <c:showPercent val="0"/>
          <c:showBubbleSize val="0"/>
        </c:dLbls>
        <c:gapWidth val="150"/>
        <c:axId val="105483264"/>
        <c:axId val="1054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5483264"/>
        <c:axId val="105497728"/>
      </c:lineChart>
      <c:dateAx>
        <c:axId val="105483264"/>
        <c:scaling>
          <c:orientation val="minMax"/>
        </c:scaling>
        <c:delete val="1"/>
        <c:axPos val="b"/>
        <c:numFmt formatCode="ge" sourceLinked="1"/>
        <c:majorTickMark val="none"/>
        <c:minorTickMark val="none"/>
        <c:tickLblPos val="none"/>
        <c:crossAx val="105497728"/>
        <c:crosses val="autoZero"/>
        <c:auto val="1"/>
        <c:lblOffset val="100"/>
        <c:baseTimeUnit val="years"/>
      </c:dateAx>
      <c:valAx>
        <c:axId val="1054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74.84</c:v>
                </c:pt>
                <c:pt idx="1">
                  <c:v>81.17</c:v>
                </c:pt>
                <c:pt idx="2">
                  <c:v>82.64</c:v>
                </c:pt>
                <c:pt idx="3">
                  <c:v>76.900000000000006</c:v>
                </c:pt>
                <c:pt idx="4">
                  <c:v>90.04</c:v>
                </c:pt>
              </c:numCache>
            </c:numRef>
          </c:val>
        </c:ser>
        <c:dLbls>
          <c:showLegendKey val="0"/>
          <c:showVal val="0"/>
          <c:showCatName val="0"/>
          <c:showSerName val="0"/>
          <c:showPercent val="0"/>
          <c:showBubbleSize val="0"/>
        </c:dLbls>
        <c:gapWidth val="150"/>
        <c:axId val="106568320"/>
        <c:axId val="1065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6568320"/>
        <c:axId val="106578688"/>
      </c:lineChart>
      <c:dateAx>
        <c:axId val="106568320"/>
        <c:scaling>
          <c:orientation val="minMax"/>
        </c:scaling>
        <c:delete val="1"/>
        <c:axPos val="b"/>
        <c:numFmt formatCode="ge" sourceLinked="1"/>
        <c:majorTickMark val="none"/>
        <c:minorTickMark val="none"/>
        <c:tickLblPos val="none"/>
        <c:crossAx val="106578688"/>
        <c:crosses val="autoZero"/>
        <c:auto val="1"/>
        <c:lblOffset val="100"/>
        <c:baseTimeUnit val="years"/>
      </c:dateAx>
      <c:valAx>
        <c:axId val="1065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127.91</c:v>
                </c:pt>
                <c:pt idx="1">
                  <c:v>121.08</c:v>
                </c:pt>
                <c:pt idx="2">
                  <c:v>92.37</c:v>
                </c:pt>
                <c:pt idx="3">
                  <c:v>99.48</c:v>
                </c:pt>
                <c:pt idx="4">
                  <c:v>80.44</c:v>
                </c:pt>
              </c:numCache>
            </c:numRef>
          </c:val>
        </c:ser>
        <c:dLbls>
          <c:showLegendKey val="0"/>
          <c:showVal val="0"/>
          <c:showCatName val="0"/>
          <c:showSerName val="0"/>
          <c:showPercent val="0"/>
          <c:showBubbleSize val="0"/>
        </c:dLbls>
        <c:gapWidth val="150"/>
        <c:axId val="106592128"/>
        <c:axId val="1066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6592128"/>
        <c:axId val="106622976"/>
      </c:lineChart>
      <c:dateAx>
        <c:axId val="106592128"/>
        <c:scaling>
          <c:orientation val="minMax"/>
        </c:scaling>
        <c:delete val="1"/>
        <c:axPos val="b"/>
        <c:numFmt formatCode="ge" sourceLinked="1"/>
        <c:majorTickMark val="none"/>
        <c:minorTickMark val="none"/>
        <c:tickLblPos val="none"/>
        <c:crossAx val="106622976"/>
        <c:crosses val="autoZero"/>
        <c:auto val="1"/>
        <c:lblOffset val="100"/>
        <c:baseTimeUnit val="years"/>
      </c:dateAx>
      <c:valAx>
        <c:axId val="1066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山形県　庄内町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21996</v>
      </c>
      <c r="AM8" s="51"/>
      <c r="AN8" s="51"/>
      <c r="AO8" s="51"/>
      <c r="AP8" s="51"/>
      <c r="AQ8" s="51"/>
      <c r="AR8" s="51"/>
      <c r="AS8" s="51"/>
      <c r="AT8" s="46">
        <f>データ!$S$6</f>
        <v>249.17</v>
      </c>
      <c r="AU8" s="46"/>
      <c r="AV8" s="46"/>
      <c r="AW8" s="46"/>
      <c r="AX8" s="46"/>
      <c r="AY8" s="46"/>
      <c r="AZ8" s="46"/>
      <c r="BA8" s="46"/>
      <c r="BB8" s="46">
        <f>データ!$T$6</f>
        <v>88.28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3.26</v>
      </c>
      <c r="Q10" s="46"/>
      <c r="R10" s="46"/>
      <c r="S10" s="46"/>
      <c r="T10" s="46"/>
      <c r="U10" s="46"/>
      <c r="V10" s="46"/>
      <c r="W10" s="51">
        <f>データ!$Q$6</f>
        <v>1748</v>
      </c>
      <c r="X10" s="51"/>
      <c r="Y10" s="51"/>
      <c r="Z10" s="51"/>
      <c r="AA10" s="51"/>
      <c r="AB10" s="51"/>
      <c r="AC10" s="51"/>
      <c r="AD10" s="2"/>
      <c r="AE10" s="2"/>
      <c r="AF10" s="2"/>
      <c r="AG10" s="2"/>
      <c r="AH10" s="2"/>
      <c r="AI10" s="2"/>
      <c r="AJ10" s="2"/>
      <c r="AK10" s="2"/>
      <c r="AL10" s="51">
        <f>データ!$U$6</f>
        <v>712</v>
      </c>
      <c r="AM10" s="51"/>
      <c r="AN10" s="51"/>
      <c r="AO10" s="51"/>
      <c r="AP10" s="51"/>
      <c r="AQ10" s="51"/>
      <c r="AR10" s="51"/>
      <c r="AS10" s="51"/>
      <c r="AT10" s="46">
        <f>データ!$V$6</f>
        <v>3.41</v>
      </c>
      <c r="AU10" s="46"/>
      <c r="AV10" s="46"/>
      <c r="AW10" s="46"/>
      <c r="AX10" s="46"/>
      <c r="AY10" s="46"/>
      <c r="AZ10" s="46"/>
      <c r="BA10" s="46"/>
      <c r="BB10" s="46">
        <f>データ!$W$6</f>
        <v>208.8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122</v>
      </c>
      <c r="BM66" s="86"/>
      <c r="BN66" s="86"/>
      <c r="BO66" s="86"/>
      <c r="BP66" s="86"/>
      <c r="BQ66" s="86"/>
      <c r="BR66" s="86"/>
      <c r="BS66" s="86"/>
      <c r="BT66" s="86"/>
      <c r="BU66" s="86"/>
      <c r="BV66" s="86"/>
      <c r="BW66" s="86"/>
      <c r="BX66" s="86"/>
      <c r="BY66" s="86"/>
      <c r="BZ66" s="8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85"/>
      <c r="BM79" s="86"/>
      <c r="BN79" s="86"/>
      <c r="BO79" s="86"/>
      <c r="BP79" s="86"/>
      <c r="BQ79" s="86"/>
      <c r="BR79" s="86"/>
      <c r="BS79" s="86"/>
      <c r="BT79" s="86"/>
      <c r="BU79" s="86"/>
      <c r="BV79" s="86"/>
      <c r="BW79" s="86"/>
      <c r="BX79" s="86"/>
      <c r="BY79" s="86"/>
      <c r="BZ79" s="87"/>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5"/>
      <c r="BM80" s="86"/>
      <c r="BN80" s="86"/>
      <c r="BO80" s="86"/>
      <c r="BP80" s="86"/>
      <c r="BQ80" s="86"/>
      <c r="BR80" s="86"/>
      <c r="BS80" s="86"/>
      <c r="BT80" s="86"/>
      <c r="BU80" s="86"/>
      <c r="BV80" s="86"/>
      <c r="BW80" s="86"/>
      <c r="BX80" s="86"/>
      <c r="BY80" s="86"/>
      <c r="BZ80" s="8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64289</v>
      </c>
      <c r="D6" s="34">
        <f t="shared" si="3"/>
        <v>47</v>
      </c>
      <c r="E6" s="34">
        <f t="shared" si="3"/>
        <v>1</v>
      </c>
      <c r="F6" s="34">
        <f t="shared" si="3"/>
        <v>0</v>
      </c>
      <c r="G6" s="34">
        <f t="shared" si="3"/>
        <v>0</v>
      </c>
      <c r="H6" s="34" t="str">
        <f t="shared" si="3"/>
        <v>山形県　庄内町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3.26</v>
      </c>
      <c r="Q6" s="35">
        <f t="shared" si="3"/>
        <v>1748</v>
      </c>
      <c r="R6" s="35">
        <f t="shared" si="3"/>
        <v>21996</v>
      </c>
      <c r="S6" s="35">
        <f t="shared" si="3"/>
        <v>249.17</v>
      </c>
      <c r="T6" s="35">
        <f t="shared" si="3"/>
        <v>88.28</v>
      </c>
      <c r="U6" s="35">
        <f t="shared" si="3"/>
        <v>712</v>
      </c>
      <c r="V6" s="35">
        <f t="shared" si="3"/>
        <v>3.41</v>
      </c>
      <c r="W6" s="35">
        <f t="shared" si="3"/>
        <v>208.8</v>
      </c>
      <c r="X6" s="36">
        <f>IF(X7="",NA(),X7)</f>
        <v>75.39</v>
      </c>
      <c r="Y6" s="36">
        <f t="shared" ref="Y6:AG6" si="4">IF(Y7="",NA(),Y7)</f>
        <v>82.44</v>
      </c>
      <c r="Z6" s="36">
        <f t="shared" si="4"/>
        <v>101.01</v>
      </c>
      <c r="AA6" s="36">
        <f t="shared" si="4"/>
        <v>108.07</v>
      </c>
      <c r="AB6" s="36">
        <f t="shared" si="4"/>
        <v>99.72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40.93</v>
      </c>
      <c r="BF6" s="35">
        <f t="shared" ref="BF6:BN6" si="7">IF(BF7="",NA(),BF7)</f>
        <v>0</v>
      </c>
      <c r="BG6" s="35">
        <f t="shared" si="7"/>
        <v>0</v>
      </c>
      <c r="BH6" s="36">
        <f t="shared" si="7"/>
        <v>235.11</v>
      </c>
      <c r="BI6" s="36">
        <f t="shared" si="7"/>
        <v>2256.41</v>
      </c>
      <c r="BJ6" s="36">
        <f t="shared" si="7"/>
        <v>1496.15</v>
      </c>
      <c r="BK6" s="36">
        <f t="shared" si="7"/>
        <v>1462.56</v>
      </c>
      <c r="BL6" s="36">
        <f t="shared" si="7"/>
        <v>1486.62</v>
      </c>
      <c r="BM6" s="36">
        <f t="shared" si="7"/>
        <v>1510.14</v>
      </c>
      <c r="BN6" s="36">
        <f t="shared" si="7"/>
        <v>1595.62</v>
      </c>
      <c r="BO6" s="35" t="str">
        <f>IF(BO7="","",IF(BO7="-","【-】","【"&amp;SUBSTITUTE(TEXT(BO7,"#,##0.00"),"-","△")&amp;"】"))</f>
        <v>【1,280.76】</v>
      </c>
      <c r="BP6" s="36">
        <f>IF(BP7="",NA(),BP7)</f>
        <v>74.84</v>
      </c>
      <c r="BQ6" s="36">
        <f t="shared" ref="BQ6:BY6" si="8">IF(BQ7="",NA(),BQ7)</f>
        <v>81.17</v>
      </c>
      <c r="BR6" s="36">
        <f t="shared" si="8"/>
        <v>82.64</v>
      </c>
      <c r="BS6" s="36">
        <f t="shared" si="8"/>
        <v>76.900000000000006</v>
      </c>
      <c r="BT6" s="36">
        <f t="shared" si="8"/>
        <v>90.04</v>
      </c>
      <c r="BU6" s="36">
        <f t="shared" si="8"/>
        <v>33.01</v>
      </c>
      <c r="BV6" s="36">
        <f t="shared" si="8"/>
        <v>32.39</v>
      </c>
      <c r="BW6" s="36">
        <f t="shared" si="8"/>
        <v>24.39</v>
      </c>
      <c r="BX6" s="36">
        <f t="shared" si="8"/>
        <v>22.67</v>
      </c>
      <c r="BY6" s="36">
        <f t="shared" si="8"/>
        <v>37.92</v>
      </c>
      <c r="BZ6" s="35" t="str">
        <f>IF(BZ7="","",IF(BZ7="-","【-】","【"&amp;SUBSTITUTE(TEXT(BZ7,"#,##0.00"),"-","△")&amp;"】"))</f>
        <v>【53.06】</v>
      </c>
      <c r="CA6" s="36">
        <f>IF(CA7="",NA(),CA7)</f>
        <v>127.91</v>
      </c>
      <c r="CB6" s="36">
        <f t="shared" ref="CB6:CJ6" si="9">IF(CB7="",NA(),CB7)</f>
        <v>121.08</v>
      </c>
      <c r="CC6" s="36">
        <f t="shared" si="9"/>
        <v>92.37</v>
      </c>
      <c r="CD6" s="36">
        <f t="shared" si="9"/>
        <v>99.48</v>
      </c>
      <c r="CE6" s="36">
        <f t="shared" si="9"/>
        <v>80.44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45.47</v>
      </c>
      <c r="CM6" s="36">
        <f t="shared" ref="CM6:CU6" si="10">IF(CM7="",NA(),CM7)</f>
        <v>43.7</v>
      </c>
      <c r="CN6" s="36">
        <f t="shared" si="10"/>
        <v>42.72</v>
      </c>
      <c r="CO6" s="36">
        <f t="shared" si="10"/>
        <v>41.64</v>
      </c>
      <c r="CP6" s="36">
        <f t="shared" si="10"/>
        <v>41.64</v>
      </c>
      <c r="CQ6" s="36">
        <f t="shared" si="10"/>
        <v>51.11</v>
      </c>
      <c r="CR6" s="36">
        <f t="shared" si="10"/>
        <v>50.49</v>
      </c>
      <c r="CS6" s="36">
        <f t="shared" si="10"/>
        <v>48.36</v>
      </c>
      <c r="CT6" s="36">
        <f t="shared" si="10"/>
        <v>48.7</v>
      </c>
      <c r="CU6" s="36">
        <f t="shared" si="10"/>
        <v>46.9</v>
      </c>
      <c r="CV6" s="35" t="str">
        <f>IF(CV7="","",IF(CV7="-","【-】","【"&amp;SUBSTITUTE(TEXT(CV7,"#,##0.00"),"-","△")&amp;"】"))</f>
        <v>【56.28】</v>
      </c>
      <c r="CW6" s="36">
        <f>IF(CW7="",NA(),CW7)</f>
        <v>85.65</v>
      </c>
      <c r="CX6" s="36">
        <f t="shared" ref="CX6:DF6" si="11">IF(CX7="",NA(),CX7)</f>
        <v>85.63</v>
      </c>
      <c r="CY6" s="36">
        <f t="shared" si="11"/>
        <v>85.7</v>
      </c>
      <c r="CZ6" s="36">
        <f t="shared" si="11"/>
        <v>85.6</v>
      </c>
      <c r="DA6" s="36">
        <f t="shared" si="11"/>
        <v>89.35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64289</v>
      </c>
      <c r="D7" s="38">
        <v>47</v>
      </c>
      <c r="E7" s="38">
        <v>1</v>
      </c>
      <c r="F7" s="38">
        <v>0</v>
      </c>
      <c r="G7" s="38">
        <v>0</v>
      </c>
      <c r="H7" s="38" t="s">
        <v>107</v>
      </c>
      <c r="I7" s="38" t="s">
        <v>108</v>
      </c>
      <c r="J7" s="38" t="s">
        <v>109</v>
      </c>
      <c r="K7" s="38" t="s">
        <v>110</v>
      </c>
      <c r="L7" s="38" t="s">
        <v>111</v>
      </c>
      <c r="M7" s="38"/>
      <c r="N7" s="39" t="s">
        <v>112</v>
      </c>
      <c r="O7" s="39" t="s">
        <v>113</v>
      </c>
      <c r="P7" s="39">
        <v>3.26</v>
      </c>
      <c r="Q7" s="39">
        <v>1748</v>
      </c>
      <c r="R7" s="39">
        <v>21996</v>
      </c>
      <c r="S7" s="39">
        <v>249.17</v>
      </c>
      <c r="T7" s="39">
        <v>88.28</v>
      </c>
      <c r="U7" s="39">
        <v>712</v>
      </c>
      <c r="V7" s="39">
        <v>3.41</v>
      </c>
      <c r="W7" s="39">
        <v>208.8</v>
      </c>
      <c r="X7" s="39">
        <v>75.39</v>
      </c>
      <c r="Y7" s="39">
        <v>82.44</v>
      </c>
      <c r="Z7" s="39">
        <v>101.01</v>
      </c>
      <c r="AA7" s="39">
        <v>108.07</v>
      </c>
      <c r="AB7" s="39">
        <v>99.72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40.93</v>
      </c>
      <c r="BF7" s="39">
        <v>0</v>
      </c>
      <c r="BG7" s="39">
        <v>0</v>
      </c>
      <c r="BH7" s="39">
        <v>235.11</v>
      </c>
      <c r="BI7" s="39">
        <v>2256.41</v>
      </c>
      <c r="BJ7" s="39">
        <v>1496.15</v>
      </c>
      <c r="BK7" s="39">
        <v>1462.56</v>
      </c>
      <c r="BL7" s="39">
        <v>1486.62</v>
      </c>
      <c r="BM7" s="39">
        <v>1510.14</v>
      </c>
      <c r="BN7" s="39">
        <v>1595.62</v>
      </c>
      <c r="BO7" s="39">
        <v>1280.76</v>
      </c>
      <c r="BP7" s="39">
        <v>74.84</v>
      </c>
      <c r="BQ7" s="39">
        <v>81.17</v>
      </c>
      <c r="BR7" s="39">
        <v>82.64</v>
      </c>
      <c r="BS7" s="39">
        <v>76.900000000000006</v>
      </c>
      <c r="BT7" s="39">
        <v>90.04</v>
      </c>
      <c r="BU7" s="39">
        <v>33.01</v>
      </c>
      <c r="BV7" s="39">
        <v>32.39</v>
      </c>
      <c r="BW7" s="39">
        <v>24.39</v>
      </c>
      <c r="BX7" s="39">
        <v>22.67</v>
      </c>
      <c r="BY7" s="39">
        <v>37.92</v>
      </c>
      <c r="BZ7" s="39">
        <v>53.06</v>
      </c>
      <c r="CA7" s="39">
        <v>127.91</v>
      </c>
      <c r="CB7" s="39">
        <v>121.08</v>
      </c>
      <c r="CC7" s="39">
        <v>92.37</v>
      </c>
      <c r="CD7" s="39">
        <v>99.48</v>
      </c>
      <c r="CE7" s="39">
        <v>80.44</v>
      </c>
      <c r="CF7" s="39">
        <v>523.08000000000004</v>
      </c>
      <c r="CG7" s="39">
        <v>530.83000000000004</v>
      </c>
      <c r="CH7" s="39">
        <v>734.18</v>
      </c>
      <c r="CI7" s="39">
        <v>789.62</v>
      </c>
      <c r="CJ7" s="39">
        <v>423.18</v>
      </c>
      <c r="CK7" s="39">
        <v>314.83</v>
      </c>
      <c r="CL7" s="39">
        <v>45.47</v>
      </c>
      <c r="CM7" s="39">
        <v>43.7</v>
      </c>
      <c r="CN7" s="39">
        <v>42.72</v>
      </c>
      <c r="CO7" s="39">
        <v>41.64</v>
      </c>
      <c r="CP7" s="39">
        <v>41.64</v>
      </c>
      <c r="CQ7" s="39">
        <v>51.11</v>
      </c>
      <c r="CR7" s="39">
        <v>50.49</v>
      </c>
      <c r="CS7" s="39">
        <v>48.36</v>
      </c>
      <c r="CT7" s="39">
        <v>48.7</v>
      </c>
      <c r="CU7" s="39">
        <v>46.9</v>
      </c>
      <c r="CV7" s="39">
        <v>56.28</v>
      </c>
      <c r="CW7" s="39">
        <v>85.65</v>
      </c>
      <c r="CX7" s="39">
        <v>85.63</v>
      </c>
      <c r="CY7" s="39">
        <v>85.7</v>
      </c>
      <c r="CZ7" s="39">
        <v>85.6</v>
      </c>
      <c r="DA7" s="39">
        <v>89.35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watanabeyuko3</cp:lastModifiedBy>
  <cp:lastPrinted>2018-02-20T10:46:47Z</cp:lastPrinted>
  <dcterms:created xsi:type="dcterms:W3CDTF">2017-12-25T01:41:42Z</dcterms:created>
  <dcterms:modified xsi:type="dcterms:W3CDTF">2018-02-21T09:56:54Z</dcterms:modified>
</cp:coreProperties>
</file>