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drawings/drawing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8.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9"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参考）全目次" sheetId="30" r:id="rId30"/>
  </sheets>
  <definedNames/>
  <calcPr fullCalcOnLoad="1"/>
</workbook>
</file>

<file path=xl/sharedStrings.xml><?xml version="1.0" encoding="utf-8"?>
<sst xmlns="http://schemas.openxmlformats.org/spreadsheetml/2006/main" count="4177" uniqueCount="2260">
  <si>
    <t>吹浦村</t>
  </si>
  <si>
    <t>共同経営体</t>
  </si>
  <si>
    <t>会社</t>
  </si>
  <si>
    <t>官公庁・学校・試験場</t>
  </si>
  <si>
    <t>個人経営体</t>
  </si>
  <si>
    <t>　（注）　第２次漁業センサス</t>
  </si>
  <si>
    <t>（３）従事者数別経営体数・従事者数</t>
  </si>
  <si>
    <t>従事者数</t>
  </si>
  <si>
    <t>経営体
総数</t>
  </si>
  <si>
    <t>1人</t>
  </si>
  <si>
    <t>2～3人</t>
  </si>
  <si>
    <t>4～5人</t>
  </si>
  <si>
    <t>6～9人</t>
  </si>
  <si>
    <t>10～19人</t>
  </si>
  <si>
    <t>20～29人</t>
  </si>
  <si>
    <t>30～49人</t>
  </si>
  <si>
    <t>50～99人</t>
  </si>
  <si>
    <t>鶴岡市</t>
  </si>
  <si>
    <t>８．海面漁業</t>
  </si>
  <si>
    <t>４月</t>
  </si>
  <si>
    <t>５月</t>
  </si>
  <si>
    <t>７月</t>
  </si>
  <si>
    <t>８月</t>
  </si>
  <si>
    <t>９月</t>
  </si>
  <si>
    <t>１０月</t>
  </si>
  <si>
    <t>１１月</t>
  </si>
  <si>
    <t>１２月</t>
  </si>
  <si>
    <t>（1）魚種別月別漁獲高</t>
  </si>
  <si>
    <t>（単位　貫）</t>
  </si>
  <si>
    <t>海面</t>
  </si>
  <si>
    <t>昭和２７年</t>
  </si>
  <si>
    <t>昭和２８年</t>
  </si>
  <si>
    <t>１月</t>
  </si>
  <si>
    <t>２月</t>
  </si>
  <si>
    <t>３月</t>
  </si>
  <si>
    <t>総数</t>
  </si>
  <si>
    <t>魚類</t>
  </si>
  <si>
    <t>いわし</t>
  </si>
  <si>
    <t>うるめ・かたくち</t>
  </si>
  <si>
    <t>かつお</t>
  </si>
  <si>
    <t>まぐろ</t>
  </si>
  <si>
    <t>さば</t>
  </si>
  <si>
    <t>ぶり</t>
  </si>
  <si>
    <t>たら</t>
  </si>
  <si>
    <t>すけそう</t>
  </si>
  <si>
    <t>さめ</t>
  </si>
  <si>
    <t>たい</t>
  </si>
  <si>
    <t>かれい・ひらめ</t>
  </si>
  <si>
    <t>ほっけ</t>
  </si>
  <si>
    <t>あじ</t>
  </si>
  <si>
    <t>さけ・ます</t>
  </si>
  <si>
    <t>ぐち</t>
  </si>
  <si>
    <t>その他</t>
  </si>
  <si>
    <t>計</t>
  </si>
  <si>
    <t>貝類計</t>
  </si>
  <si>
    <t>水産動物</t>
  </si>
  <si>
    <t>するめいか</t>
  </si>
  <si>
    <t>その他いか</t>
  </si>
  <si>
    <t>たこ</t>
  </si>
  <si>
    <t>えび</t>
  </si>
  <si>
    <t>かに</t>
  </si>
  <si>
    <t>うに・なまこ</t>
  </si>
  <si>
    <t>その他</t>
  </si>
  <si>
    <t>魚類・貝類・水産動物計</t>
  </si>
  <si>
    <t>藻類計</t>
  </si>
  <si>
    <t>６月</t>
  </si>
  <si>
    <t>内水面</t>
  </si>
  <si>
    <t>さけ</t>
  </si>
  <si>
    <t>ます</t>
  </si>
  <si>
    <t>あゆ</t>
  </si>
  <si>
    <t>はや</t>
  </si>
  <si>
    <t>こい
ひごい</t>
  </si>
  <si>
    <t>ふな</t>
  </si>
  <si>
    <t>うなぎ</t>
  </si>
  <si>
    <t>かじか</t>
  </si>
  <si>
    <t>やつめ
うなぎ</t>
  </si>
  <si>
    <t>いわな
やまべ</t>
  </si>
  <si>
    <t>昭和２８年</t>
  </si>
  <si>
    <t>（注）</t>
  </si>
  <si>
    <t>１．内水面魚種別のその他の欄は「おいかわ」，「なまず」，「かに」，「らいぎょ」，「ごり」，「すずき」，「ほら」等である．</t>
  </si>
  <si>
    <t>　　</t>
  </si>
  <si>
    <t>２．県水産課調</t>
  </si>
  <si>
    <t>９．漁獲高</t>
  </si>
  <si>
    <t>昭和28年12月末現在</t>
  </si>
  <si>
    <t>市　町　村　別</t>
  </si>
  <si>
    <t>工場数</t>
  </si>
  <si>
    <t>従　業　者　数</t>
  </si>
  <si>
    <t>生産額</t>
  </si>
  <si>
    <t>人</t>
  </si>
  <si>
    <t>千円</t>
  </si>
  <si>
    <t>山形市</t>
  </si>
  <si>
    <t>米沢市</t>
  </si>
  <si>
    <t>酒田市</t>
  </si>
  <si>
    <t>新庄市</t>
  </si>
  <si>
    <t>南村山郡</t>
  </si>
  <si>
    <t>上山町</t>
  </si>
  <si>
    <t>西郷村</t>
  </si>
  <si>
    <t>本庄村</t>
  </si>
  <si>
    <t>宮生村</t>
  </si>
  <si>
    <t>x</t>
  </si>
  <si>
    <t>東村</t>
  </si>
  <si>
    <t>中川村</t>
  </si>
  <si>
    <t>金井村</t>
  </si>
  <si>
    <t>蔵王村</t>
  </si>
  <si>
    <t>滝山村</t>
  </si>
  <si>
    <t>東沢村</t>
  </si>
  <si>
    <t>x</t>
  </si>
  <si>
    <t>南沼原村</t>
  </si>
  <si>
    <t>飯塚村</t>
  </si>
  <si>
    <t>椹沢村</t>
  </si>
  <si>
    <t>村木沢村</t>
  </si>
  <si>
    <t>柏倉門伝村</t>
  </si>
  <si>
    <t>本沢村</t>
  </si>
  <si>
    <t>山元村</t>
  </si>
  <si>
    <t>東村山郡</t>
  </si>
  <si>
    <t>天童町</t>
  </si>
  <si>
    <t>成生村</t>
  </si>
  <si>
    <t>蔵増村</t>
  </si>
  <si>
    <t>津山村</t>
  </si>
  <si>
    <t>干布村</t>
  </si>
  <si>
    <t>山寺村</t>
  </si>
  <si>
    <t>高瀬村</t>
  </si>
  <si>
    <t>楯山村</t>
  </si>
  <si>
    <t>出羽村</t>
  </si>
  <si>
    <t>高擶村</t>
  </si>
  <si>
    <t>寺津村</t>
  </si>
  <si>
    <t>明治村</t>
  </si>
  <si>
    <t>大郷村</t>
  </si>
  <si>
    <t>長崎町</t>
  </si>
  <si>
    <t>豊田村</t>
  </si>
  <si>
    <t>山辺町</t>
  </si>
  <si>
    <t>大寺村</t>
  </si>
  <si>
    <t>中村</t>
  </si>
  <si>
    <t>作谷沢村</t>
  </si>
  <si>
    <t>相模村</t>
  </si>
  <si>
    <t>大曾根村</t>
  </si>
  <si>
    <t>西村山郡</t>
  </si>
  <si>
    <t>寒河江町</t>
  </si>
  <si>
    <t>西根村</t>
  </si>
  <si>
    <t>柴橋村</t>
  </si>
  <si>
    <t>高松村</t>
  </si>
  <si>
    <t>左沢町</t>
  </si>
  <si>
    <t>大谷村</t>
  </si>
  <si>
    <t>宮宿町</t>
  </si>
  <si>
    <t>西五百川村</t>
  </si>
  <si>
    <t>x</t>
  </si>
  <si>
    <t>本郷村</t>
  </si>
  <si>
    <t>七軒村</t>
  </si>
  <si>
    <t>大井沢村</t>
  </si>
  <si>
    <t>本道寺村</t>
  </si>
  <si>
    <t>川土居村</t>
  </si>
  <si>
    <t>西山村</t>
  </si>
  <si>
    <t>白岩村</t>
  </si>
  <si>
    <t>醍醐村</t>
  </si>
  <si>
    <t>西里村</t>
  </si>
  <si>
    <t>三泉村</t>
  </si>
  <si>
    <t>溝延村</t>
  </si>
  <si>
    <t>谷地村</t>
  </si>
  <si>
    <t>北谷地村</t>
  </si>
  <si>
    <t>北村山郡</t>
  </si>
  <si>
    <t>楯岡町</t>
  </si>
  <si>
    <t>大倉村</t>
  </si>
  <si>
    <t>神崎村</t>
  </si>
  <si>
    <t>東根町</t>
  </si>
  <si>
    <t>東郷村</t>
  </si>
  <si>
    <t>高崎村</t>
  </si>
  <si>
    <t>山口村</t>
  </si>
  <si>
    <t>田麦野村</t>
  </si>
  <si>
    <t>大富村</t>
  </si>
  <si>
    <t>小田島村</t>
  </si>
  <si>
    <t>長瀞村</t>
  </si>
  <si>
    <t>大久保村</t>
  </si>
  <si>
    <t>富本村</t>
  </si>
  <si>
    <t>戸沢村</t>
  </si>
  <si>
    <t>大高根村</t>
  </si>
  <si>
    <t>横山村</t>
  </si>
  <si>
    <t>大石田村</t>
  </si>
  <si>
    <t>亀井田村</t>
  </si>
  <si>
    <t>福原村</t>
  </si>
  <si>
    <t>尾花沢町</t>
  </si>
  <si>
    <t>宮沢村</t>
  </si>
  <si>
    <t>玉野村</t>
  </si>
  <si>
    <t>常盤村</t>
  </si>
  <si>
    <t>最上郡</t>
  </si>
  <si>
    <t>舟形町</t>
  </si>
  <si>
    <t>堀内村</t>
  </si>
  <si>
    <t>大蔵村</t>
  </si>
  <si>
    <t>八向村</t>
  </si>
  <si>
    <t>古口村</t>
  </si>
  <si>
    <t>角川村</t>
  </si>
  <si>
    <t>戸沢村</t>
  </si>
  <si>
    <t>x</t>
  </si>
  <si>
    <t>鮭川村</t>
  </si>
  <si>
    <t>豊里村</t>
  </si>
  <si>
    <t>真室川町</t>
  </si>
  <si>
    <t>安楽城村</t>
  </si>
  <si>
    <t>x</t>
  </si>
  <si>
    <t>及位村</t>
  </si>
  <si>
    <t>金山町</t>
  </si>
  <si>
    <t>萩野村</t>
  </si>
  <si>
    <t>西小国村</t>
  </si>
  <si>
    <t>東小国村</t>
  </si>
  <si>
    <t>南置賜郡</t>
  </si>
  <si>
    <t>万世村</t>
  </si>
  <si>
    <t>山上村</t>
  </si>
  <si>
    <t>南原村</t>
  </si>
  <si>
    <t>三沢村</t>
  </si>
  <si>
    <t>玉庭村</t>
  </si>
  <si>
    <t>中津川村</t>
  </si>
  <si>
    <t>広幡村</t>
  </si>
  <si>
    <t>六郷村</t>
  </si>
  <si>
    <t>塩井村</t>
  </si>
  <si>
    <t>窪田村</t>
  </si>
  <si>
    <t>東置賜郡</t>
  </si>
  <si>
    <t>高畠町</t>
  </si>
  <si>
    <t>ニ井宿村</t>
  </si>
  <si>
    <t>屋代村</t>
  </si>
  <si>
    <t>亀岡村</t>
  </si>
  <si>
    <t>和田村</t>
  </si>
  <si>
    <t>上郷村</t>
  </si>
  <si>
    <t>糠野目村</t>
  </si>
  <si>
    <t>沖郷村</t>
  </si>
  <si>
    <t>赤湯町</t>
  </si>
  <si>
    <t>中川村</t>
  </si>
  <si>
    <t>吉野村</t>
  </si>
  <si>
    <t>金山村</t>
  </si>
  <si>
    <t>宮内町</t>
  </si>
  <si>
    <t>漆山村</t>
  </si>
  <si>
    <t>梨郷村</t>
  </si>
  <si>
    <t>大塚村</t>
  </si>
  <si>
    <t>犬川村</t>
  </si>
  <si>
    <t>小松町</t>
  </si>
  <si>
    <t>中郡村</t>
  </si>
  <si>
    <t>吉島村</t>
  </si>
  <si>
    <t>西置賜郡</t>
  </si>
  <si>
    <t>長井町</t>
  </si>
  <si>
    <t>長井村</t>
  </si>
  <si>
    <t>蚕桑村</t>
  </si>
  <si>
    <t>鮎貝村</t>
  </si>
  <si>
    <t>荒砥町</t>
  </si>
  <si>
    <t>十王村</t>
  </si>
  <si>
    <t>白鷹町</t>
  </si>
  <si>
    <t>東根村</t>
  </si>
  <si>
    <t>平野村</t>
  </si>
  <si>
    <t>伊佐沢村</t>
  </si>
  <si>
    <t>豊原村</t>
  </si>
  <si>
    <t>添川村</t>
  </si>
  <si>
    <t>豊川村</t>
  </si>
  <si>
    <t>津川村</t>
  </si>
  <si>
    <t>小国町</t>
  </si>
  <si>
    <t>南小国村</t>
  </si>
  <si>
    <t>北小国村</t>
  </si>
  <si>
    <t>東田川郡</t>
  </si>
  <si>
    <t>大泉村</t>
  </si>
  <si>
    <t>山添村</t>
  </si>
  <si>
    <t>黄金村</t>
  </si>
  <si>
    <t>斎村</t>
  </si>
  <si>
    <t>黒川村</t>
  </si>
  <si>
    <t>広瀬村</t>
  </si>
  <si>
    <t>泉村</t>
  </si>
  <si>
    <t>渡前村</t>
  </si>
  <si>
    <t>押切村</t>
  </si>
  <si>
    <t>長沼村</t>
  </si>
  <si>
    <t>八栄島村</t>
  </si>
  <si>
    <t>x</t>
  </si>
  <si>
    <t>藤島町</t>
  </si>
  <si>
    <t>本書の内容は、原則として昭和２８年、または、昭和２８年度の事実を掲載し、その主要なものについては、過去数ヵ年の事実をも掲載した。</t>
  </si>
  <si>
    <t>本書に掲載した資料の出所は、各表下段欄外に注記明示した。注記のないものは当課所管にかかわるものである。また、調査方法、内容等について説明を要するものはこれを注記した。</t>
  </si>
  <si>
    <t>本書に付録として、県内の主要産業の生産、物価、雇用、賃金等本県経済の動向を示す指標及び県民経済を総合的に把握する指針となる県民所得を掲載した。</t>
  </si>
  <si>
    <t>本書中の符号「－」は、該当事実のないもの、「…」は事実不詳、または、調査を欠くもの、「０」は単位に満たないものの表示である。</t>
  </si>
  <si>
    <t>昭和３０年３月</t>
  </si>
  <si>
    <t>降水最大日数</t>
  </si>
  <si>
    <t>市町村別年次別世帯数・人口</t>
  </si>
  <si>
    <t>市町村別男女別常住人口・現在人口</t>
  </si>
  <si>
    <t>都道府県別年次別人口・人口密度</t>
  </si>
  <si>
    <t>都道府県別常住人口・現在人口</t>
  </si>
  <si>
    <t>都道府県別年令（５才階級）別人口</t>
  </si>
  <si>
    <t>都道府県別配偶関係15才以上人口</t>
  </si>
  <si>
    <t>都道府県別在学年数別６才以上非在学者数</t>
  </si>
  <si>
    <t>都道府県別男女別６才～23才の人口在学者数</t>
  </si>
  <si>
    <t>都道府県別世帯の種別世帯数・世帯人員</t>
  </si>
  <si>
    <t>都道府県別住宅の種類別所有関係別世帯数・世帯人員</t>
  </si>
  <si>
    <t>(2)型態別・要求別労働争議</t>
  </si>
  <si>
    <t>(1)一般求人・求職・就職</t>
  </si>
  <si>
    <t>(2)一般産業別求人・就職</t>
  </si>
  <si>
    <t>専業兼業別農業数</t>
  </si>
  <si>
    <t>農業々態別自小作別農家数</t>
  </si>
  <si>
    <t>経営耕地面積広狭別専業兼業別農家数</t>
  </si>
  <si>
    <t>経営耕地面積広狭別自小作別農業々態別農家数</t>
  </si>
  <si>
    <t>経営耕地面積広狭別農業収入別農家数</t>
  </si>
  <si>
    <t>経営耕地面積</t>
  </si>
  <si>
    <t>経営耕地異動面積</t>
  </si>
  <si>
    <t>(1)転出・転入</t>
  </si>
  <si>
    <t>(2)出稼</t>
  </si>
  <si>
    <t>農業従事者における非後継者の状況</t>
  </si>
  <si>
    <t>農作業種類別臨時雇用延人員</t>
  </si>
  <si>
    <t>麦・なたね実収高</t>
  </si>
  <si>
    <t>甘藷・馬鈴薯実収高</t>
  </si>
  <si>
    <t>果実々収高</t>
  </si>
  <si>
    <t>藁工品生産</t>
  </si>
  <si>
    <t>農産加工品生産</t>
  </si>
  <si>
    <t>昭和28年産米供出状況</t>
  </si>
  <si>
    <t>昭和28年産米米県外移出高</t>
  </si>
  <si>
    <t>蚕種掃立卵量別農数</t>
  </si>
  <si>
    <t>大家畜飼養農家数・牛馬の農作業・搾乳状況</t>
  </si>
  <si>
    <t>家畜異動頭数</t>
  </si>
  <si>
    <t>サイロ・採草数量</t>
  </si>
  <si>
    <t>農家の経営する林野面積</t>
  </si>
  <si>
    <t>林業経営者・従業者数</t>
  </si>
  <si>
    <t>公私有牧野面積</t>
  </si>
  <si>
    <t>林野産物</t>
  </si>
  <si>
    <t>(1)自小作地別田畑別増加面積</t>
  </si>
  <si>
    <t>(2)自小作地別田畑別減少面積</t>
  </si>
  <si>
    <t>(3)差引増減面積</t>
  </si>
  <si>
    <t>(1)広狭別所有林野面積</t>
  </si>
  <si>
    <t>(2)所有者別用途別所有林野面積</t>
  </si>
  <si>
    <t>(3)借入先別借用者別借入林野面積</t>
  </si>
  <si>
    <t>(4)借入者別用途別借入林野面積</t>
  </si>
  <si>
    <t>(5)設定先別部分林面積</t>
  </si>
  <si>
    <t>海面漁業</t>
  </si>
  <si>
    <t>漁獲高</t>
  </si>
  <si>
    <t>内水面漁業</t>
  </si>
  <si>
    <t>(1)主なる漁業種類別経営体数</t>
  </si>
  <si>
    <t>(2)経営体階層月経営体数</t>
  </si>
  <si>
    <t>(3)従事者数別経営体数・従事者数</t>
  </si>
  <si>
    <t>(4)漁船</t>
  </si>
  <si>
    <t>(5)漁獲高</t>
  </si>
  <si>
    <t>(6)専兼業別個人経営世帯数</t>
  </si>
  <si>
    <t>(7)産業分類別漁業外産業自営世帯数</t>
  </si>
  <si>
    <t>(8)被傭収入への依存度別個人経営者世帯数</t>
  </si>
  <si>
    <t>(9)主な収入源別漁業従事者世帯数</t>
  </si>
  <si>
    <t>(10)漁業世帯人口</t>
  </si>
  <si>
    <t>(11)主として従事した漁業種類別漁業被傭者数</t>
  </si>
  <si>
    <t>(12)主として従事した漁業種類別出稼者数</t>
  </si>
  <si>
    <t>(1)漁業従事者数・漁船所有状況</t>
  </si>
  <si>
    <t>(2)漁獲高・漁獲物販売状況</t>
  </si>
  <si>
    <t>(3)主なる収入源別農業経営状況別世帯数</t>
  </si>
  <si>
    <t>(1)魚種別月別漁獲高</t>
  </si>
  <si>
    <t>(2)漁業種類別月別漁獲高</t>
  </si>
  <si>
    <t>(3)市町村別月別漁獲高</t>
  </si>
  <si>
    <t>(4)年次別魚種別漁獲高</t>
  </si>
  <si>
    <t>天然ガス</t>
  </si>
  <si>
    <t>郡市別工場・従業者数・製造品出荷額</t>
  </si>
  <si>
    <t>産業別従事者数・製造品販売額</t>
  </si>
  <si>
    <t>郡市別従業者数・製造品販売額</t>
  </si>
  <si>
    <t>第１０章　電気・ガス・水道</t>
  </si>
  <si>
    <t>年次別電力実績</t>
  </si>
  <si>
    <t>第１１章　建築・住宅</t>
  </si>
  <si>
    <t>郡市別用途別着工建築物</t>
  </si>
  <si>
    <t>鉄道線路延長</t>
  </si>
  <si>
    <t>郵便施設・業務</t>
  </si>
  <si>
    <t>関係都道府県別主要品目別貨物輸送実績</t>
  </si>
  <si>
    <t>(2)加茂・由良・念珠関港</t>
  </si>
  <si>
    <t>酒田港海上貨物移輸出入実績</t>
  </si>
  <si>
    <t>(1)発送</t>
  </si>
  <si>
    <t>(2)到着</t>
  </si>
  <si>
    <t>品目別月別輸出実績</t>
  </si>
  <si>
    <t>仕向国別輸出実績</t>
  </si>
  <si>
    <t>信用組合主要勘定</t>
  </si>
  <si>
    <t>信用金庫主要勘定</t>
  </si>
  <si>
    <t>第１５章　物流・交流</t>
  </si>
  <si>
    <t>業種別県内外別商品仕入・販売額</t>
  </si>
  <si>
    <t>県外地方別市別商品仕入・販売額</t>
  </si>
  <si>
    <t>製造品・製品別県内外地方別製造品出荷額・原材料仕入額</t>
  </si>
  <si>
    <t>県内県外地方別主要資材仕入額</t>
  </si>
  <si>
    <t>鉱産物販売額</t>
  </si>
  <si>
    <t>県外地方別鉱産物販売額</t>
  </si>
  <si>
    <t>農業用品の購入価格</t>
  </si>
  <si>
    <t>北村山郡</t>
  </si>
  <si>
    <t>袖崎村</t>
  </si>
  <si>
    <t>東根町</t>
  </si>
  <si>
    <t>田麦野村</t>
  </si>
  <si>
    <t>小田島村</t>
  </si>
  <si>
    <t>長瀞村</t>
  </si>
  <si>
    <t>富本村</t>
  </si>
  <si>
    <t>大高根村</t>
  </si>
  <si>
    <t>大石田町</t>
  </si>
  <si>
    <t>亀井田村</t>
  </si>
  <si>
    <t>福原村</t>
  </si>
  <si>
    <t>尾花沢町</t>
  </si>
  <si>
    <t>x</t>
  </si>
  <si>
    <t>常盤村</t>
  </si>
  <si>
    <t>舟形村</t>
  </si>
  <si>
    <t>大蔵村</t>
  </si>
  <si>
    <t>八向村</t>
  </si>
  <si>
    <t>角川村</t>
  </si>
  <si>
    <t>鮭川村</t>
  </si>
  <si>
    <t>豊里村</t>
  </si>
  <si>
    <t>豊田村</t>
  </si>
  <si>
    <t>真室川町</t>
  </si>
  <si>
    <t>安楽城村</t>
  </si>
  <si>
    <t>及位村</t>
  </si>
  <si>
    <t>金山町</t>
  </si>
  <si>
    <t>万世村</t>
  </si>
  <si>
    <t>山上村</t>
  </si>
  <si>
    <t>中津川村</t>
  </si>
  <si>
    <t>ニ井宿村</t>
  </si>
  <si>
    <t>和田村</t>
  </si>
  <si>
    <t>上郷村</t>
  </si>
  <si>
    <t>金山村</t>
  </si>
  <si>
    <t>宮内町</t>
  </si>
  <si>
    <t>小松町</t>
  </si>
  <si>
    <t>吉島村</t>
  </si>
  <si>
    <t>鮎貝村</t>
  </si>
  <si>
    <t>荒砥村</t>
  </si>
  <si>
    <t>白鷹村</t>
  </si>
  <si>
    <t>東根村</t>
  </si>
  <si>
    <t>伊佐沢村</t>
  </si>
  <si>
    <t>津川村</t>
  </si>
  <si>
    <t>南小国村</t>
  </si>
  <si>
    <t>x</t>
  </si>
  <si>
    <t>北小国町</t>
  </si>
  <si>
    <t>本郷村</t>
  </si>
  <si>
    <t>山添村</t>
  </si>
  <si>
    <t>黄金村</t>
  </si>
  <si>
    <t>斉村</t>
  </si>
  <si>
    <t>黒川村</t>
  </si>
  <si>
    <t>泉村</t>
  </si>
  <si>
    <t>八栄島村</t>
  </si>
  <si>
    <t>東栄村</t>
  </si>
  <si>
    <t>手向村</t>
  </si>
  <si>
    <t>清川村</t>
  </si>
  <si>
    <t>狩川町</t>
  </si>
  <si>
    <t>大和村</t>
  </si>
  <si>
    <t>十六合村</t>
  </si>
  <si>
    <t>八栄里村</t>
  </si>
  <si>
    <t>常万村</t>
  </si>
  <si>
    <t>余目町</t>
  </si>
  <si>
    <t>新堀村</t>
  </si>
  <si>
    <t>栄村</t>
  </si>
  <si>
    <t>広野村</t>
  </si>
  <si>
    <t>西田川郡</t>
  </si>
  <si>
    <t>x</t>
  </si>
  <si>
    <t>湯田川村</t>
  </si>
  <si>
    <t>田川村</t>
  </si>
  <si>
    <t>念珠関村</t>
  </si>
  <si>
    <t>福栄町</t>
  </si>
  <si>
    <t>山戸村</t>
  </si>
  <si>
    <t>大山町</t>
  </si>
  <si>
    <t>東郷村</t>
  </si>
  <si>
    <t>飽海郡</t>
  </si>
  <si>
    <t>松嶺町</t>
  </si>
  <si>
    <t>内郷村</t>
  </si>
  <si>
    <t>北俣村</t>
  </si>
  <si>
    <t>南平田村</t>
  </si>
  <si>
    <t>東平田村</t>
  </si>
  <si>
    <t>北平田村</t>
  </si>
  <si>
    <t>中平田村</t>
  </si>
  <si>
    <t>上田村</t>
  </si>
  <si>
    <t>一條村</t>
  </si>
  <si>
    <t>観音寺村</t>
  </si>
  <si>
    <t>大沢村</t>
  </si>
  <si>
    <t>日向村</t>
  </si>
  <si>
    <t>西荒瀬村</t>
  </si>
  <si>
    <t>南遊佐村</t>
  </si>
  <si>
    <t>稲川村</t>
  </si>
  <si>
    <t>西遊佐村</t>
  </si>
  <si>
    <t>遊佐町</t>
  </si>
  <si>
    <t>1生徒児童数は外国人を含む，昭和28年度学校基本調査　2.教員数のｘ印は兼務者（別掲）である。</t>
  </si>
  <si>
    <t>3.国立学校を除く。　4.組合立中学校は組合管理市町村に入れた。　</t>
  </si>
  <si>
    <t>２３．市町村別小学校・中学校</t>
  </si>
  <si>
    <t>郡市別</t>
  </si>
  <si>
    <t>児童福祉施設</t>
  </si>
  <si>
    <t>養老</t>
  </si>
  <si>
    <t>授産</t>
  </si>
  <si>
    <t>宿所提供</t>
  </si>
  <si>
    <t>引揚者集
団収容施設</t>
  </si>
  <si>
    <t>引揚者
独立住宅</t>
  </si>
  <si>
    <t>児童一時
保護所</t>
  </si>
  <si>
    <t>教護院</t>
  </si>
  <si>
    <t>乳児院</t>
  </si>
  <si>
    <t>虚弱児施設</t>
  </si>
  <si>
    <t>精神薄弱児施設</t>
  </si>
  <si>
    <t>母子寮</t>
  </si>
  <si>
    <t>保育所</t>
  </si>
  <si>
    <t>盲ろう児
施設</t>
  </si>
  <si>
    <t>養護施設</t>
  </si>
  <si>
    <t>昭和27年</t>
  </si>
  <si>
    <t>〃　　28年</t>
  </si>
  <si>
    <t>山形市</t>
  </si>
  <si>
    <t>米沢市</t>
  </si>
  <si>
    <t>鶴岡市</t>
  </si>
  <si>
    <t>酒田市</t>
  </si>
  <si>
    <t>新庄市</t>
  </si>
  <si>
    <t>南村山郡</t>
  </si>
  <si>
    <t>東村山郡</t>
  </si>
  <si>
    <t>西村山郡</t>
  </si>
  <si>
    <t>北村山郡</t>
  </si>
  <si>
    <t>最上郡</t>
  </si>
  <si>
    <t>東置賜郡</t>
  </si>
  <si>
    <t>南置賜郡</t>
  </si>
  <si>
    <t>西置賜郡</t>
  </si>
  <si>
    <t>東田川郡</t>
  </si>
  <si>
    <t>西田川郡</t>
  </si>
  <si>
    <t>飽海郡</t>
  </si>
  <si>
    <t>（注）県社会課調，母子福祉課調</t>
  </si>
  <si>
    <t>２４.社会福祉施設</t>
  </si>
  <si>
    <t>（注）無医村は29年5月現在である。県医務課調</t>
  </si>
  <si>
    <t>昭和28年12月31日現在</t>
  </si>
  <si>
    <t>郡市別</t>
  </si>
  <si>
    <t>医師</t>
  </si>
  <si>
    <t>歯科医師</t>
  </si>
  <si>
    <t>薬剤師</t>
  </si>
  <si>
    <t>無医村</t>
  </si>
  <si>
    <t>助産婦</t>
  </si>
  <si>
    <t>看護婦</t>
  </si>
  <si>
    <t>保健婦</t>
  </si>
  <si>
    <t>看護人</t>
  </si>
  <si>
    <t>総数</t>
  </si>
  <si>
    <t>男</t>
  </si>
  <si>
    <t>女</t>
  </si>
  <si>
    <t>昭和27年</t>
  </si>
  <si>
    <t>…</t>
  </si>
  <si>
    <t>昭和28年</t>
  </si>
  <si>
    <t>山形市</t>
  </si>
  <si>
    <t>米沢市</t>
  </si>
  <si>
    <t>鶴岡市</t>
  </si>
  <si>
    <t>酒田市</t>
  </si>
  <si>
    <t>新庄市</t>
  </si>
  <si>
    <t>南村山郡</t>
  </si>
  <si>
    <t>東村山郡</t>
  </si>
  <si>
    <t>西村山郡</t>
  </si>
  <si>
    <t>北村山郡</t>
  </si>
  <si>
    <t>最上郡</t>
  </si>
  <si>
    <t>南置賜郡</t>
  </si>
  <si>
    <t>東置賜郡</t>
  </si>
  <si>
    <t>西置賜郡</t>
  </si>
  <si>
    <t>東田川郡</t>
  </si>
  <si>
    <t>西田川郡</t>
  </si>
  <si>
    <t>飽海郡</t>
  </si>
  <si>
    <t>２５．医療関係者数</t>
  </si>
  <si>
    <t>昭和28年7月末現在</t>
  </si>
  <si>
    <t>郡市別</t>
  </si>
  <si>
    <t>国立</t>
  </si>
  <si>
    <t>県立</t>
  </si>
  <si>
    <t>市町村立</t>
  </si>
  <si>
    <t>その他地方公共団体立</t>
  </si>
  <si>
    <t>法人立</t>
  </si>
  <si>
    <t>個人立</t>
  </si>
  <si>
    <t>施設数</t>
  </si>
  <si>
    <t>病床数</t>
  </si>
  <si>
    <t>病床数</t>
  </si>
  <si>
    <t>病　　　　　　　　院</t>
  </si>
  <si>
    <t>山形市</t>
  </si>
  <si>
    <t>米沢市</t>
  </si>
  <si>
    <t>鶴岡市</t>
  </si>
  <si>
    <t>酒田市</t>
  </si>
  <si>
    <t>新庄市</t>
  </si>
  <si>
    <t>南村山郡</t>
  </si>
  <si>
    <t>東村山郡</t>
  </si>
  <si>
    <t>西村山郡</t>
  </si>
  <si>
    <t>北村山郡</t>
  </si>
  <si>
    <t>最上郡</t>
  </si>
  <si>
    <t>南置賜郡</t>
  </si>
  <si>
    <t>東置賜郡</t>
  </si>
  <si>
    <t>西置賜郡</t>
  </si>
  <si>
    <t>東田川郡</t>
  </si>
  <si>
    <t>西田川郡</t>
  </si>
  <si>
    <t>診療所</t>
  </si>
  <si>
    <t>山形</t>
  </si>
  <si>
    <t>米沢</t>
  </si>
  <si>
    <t>鶴岡</t>
  </si>
  <si>
    <t>酒田</t>
  </si>
  <si>
    <t>新庄</t>
  </si>
  <si>
    <t>南村山</t>
  </si>
  <si>
    <t>東村山</t>
  </si>
  <si>
    <t>西村山</t>
  </si>
  <si>
    <t>北村山</t>
  </si>
  <si>
    <t>最上</t>
  </si>
  <si>
    <t>南置賜</t>
  </si>
  <si>
    <t>東置賜</t>
  </si>
  <si>
    <t>西置賜</t>
  </si>
  <si>
    <t>東田川</t>
  </si>
  <si>
    <t>西田川</t>
  </si>
  <si>
    <t>飽海</t>
  </si>
  <si>
    <t>歯科診療所</t>
  </si>
  <si>
    <t>結核療養所</t>
  </si>
  <si>
    <t>施設</t>
  </si>
  <si>
    <t>病床</t>
  </si>
  <si>
    <t>精神病院　</t>
  </si>
  <si>
    <t>（注）１．診療所における（）内の国立の施設数及び病床数は山形刑務所　２．県医務課調</t>
  </si>
  <si>
    <t>２６．医療関係施設</t>
  </si>
  <si>
    <t>2　月</t>
  </si>
  <si>
    <t>3　月</t>
  </si>
  <si>
    <t>4　月</t>
  </si>
  <si>
    <t>5　月</t>
  </si>
  <si>
    <t>6　月</t>
  </si>
  <si>
    <t>7　月</t>
  </si>
  <si>
    <t>8　月</t>
  </si>
  <si>
    <t>9　月</t>
  </si>
  <si>
    <t>(2)月別火災発生件数・損害見積額</t>
  </si>
  <si>
    <t>月別</t>
  </si>
  <si>
    <t>発生件数</t>
  </si>
  <si>
    <t>罹災世帯</t>
  </si>
  <si>
    <t>焼失坪数</t>
  </si>
  <si>
    <t>死傷者数</t>
  </si>
  <si>
    <t>損害額</t>
  </si>
  <si>
    <t>全焼</t>
  </si>
  <si>
    <t>半焼</t>
  </si>
  <si>
    <t>死者</t>
  </si>
  <si>
    <t>傷者</t>
  </si>
  <si>
    <t>昭和27年</t>
  </si>
  <si>
    <t>〃  28 年</t>
  </si>
  <si>
    <t>1　月</t>
  </si>
  <si>
    <t>10　月</t>
  </si>
  <si>
    <t>11　月</t>
  </si>
  <si>
    <t>12　月</t>
  </si>
  <si>
    <t>２７．火災被害</t>
  </si>
  <si>
    <t>区分</t>
  </si>
  <si>
    <t>昭和　　　　　　27年</t>
  </si>
  <si>
    <t>昭和　　　　　　28年</t>
  </si>
  <si>
    <t>乗　合　　　　　　自動車</t>
  </si>
  <si>
    <t>乗用自動車</t>
  </si>
  <si>
    <t>貨物自動車</t>
  </si>
  <si>
    <t>軽自動車</t>
  </si>
  <si>
    <t>その他
自動車</t>
  </si>
  <si>
    <t>原動機付自転車</t>
  </si>
  <si>
    <t>自転車</t>
  </si>
  <si>
    <t>その他　　　　　　　車　　馬</t>
  </si>
  <si>
    <t>軌道車</t>
  </si>
  <si>
    <t>汽車</t>
  </si>
  <si>
    <t>歩行者</t>
  </si>
  <si>
    <t>乗客</t>
  </si>
  <si>
    <t>その他　　　　　　　の　　人</t>
  </si>
  <si>
    <t>物　　件　　　　　　その他</t>
  </si>
  <si>
    <t>特殊</t>
  </si>
  <si>
    <t>損　害　を　与　え　た　も　の</t>
  </si>
  <si>
    <t>昭和28年</t>
  </si>
  <si>
    <t>件数</t>
  </si>
  <si>
    <t>傷者</t>
  </si>
  <si>
    <t>損　害　を　受　け　た　も　の</t>
  </si>
  <si>
    <t>（注）国警交通課調</t>
  </si>
  <si>
    <t>２８．交通事故</t>
  </si>
  <si>
    <t>（１）簡易水道</t>
  </si>
  <si>
    <t>企業者名</t>
  </si>
  <si>
    <t>竣工年月</t>
  </si>
  <si>
    <t>企業主体区分</t>
  </si>
  <si>
    <t>給水区域</t>
  </si>
  <si>
    <t>水源種類</t>
  </si>
  <si>
    <t>給水人口及び給水量</t>
  </si>
  <si>
    <t>現在給水人口（人）</t>
  </si>
  <si>
    <t>一日当り給水量（立米）</t>
  </si>
  <si>
    <t>最上地区</t>
  </si>
  <si>
    <t>昭</t>
  </si>
  <si>
    <t>最上郡大蔵村</t>
  </si>
  <si>
    <t>村</t>
  </si>
  <si>
    <t>上竹野</t>
  </si>
  <si>
    <t>地下水</t>
  </si>
  <si>
    <t>北村山郡　　　亀井田村　　　大浦水道</t>
  </si>
  <si>
    <t>〃</t>
  </si>
  <si>
    <t>組合</t>
  </si>
  <si>
    <t>大浦</t>
  </si>
  <si>
    <t>湧水</t>
  </si>
  <si>
    <t>庄内地区</t>
  </si>
  <si>
    <t>酒田市</t>
  </si>
  <si>
    <t>市</t>
  </si>
  <si>
    <t>飛島</t>
  </si>
  <si>
    <t>雨水</t>
  </si>
  <si>
    <t>飽海郡東平田村</t>
  </si>
  <si>
    <t>滝ノ沢</t>
  </si>
  <si>
    <t>〃〃</t>
  </si>
  <si>
    <t>〃</t>
  </si>
  <si>
    <t>寺内</t>
  </si>
  <si>
    <t>金生沢</t>
  </si>
  <si>
    <t>伏流水</t>
  </si>
  <si>
    <t>〃中平田村</t>
  </si>
  <si>
    <t>〃</t>
  </si>
  <si>
    <t>熊手島</t>
  </si>
  <si>
    <t>表流水</t>
  </si>
  <si>
    <t>〃〃</t>
  </si>
  <si>
    <t>〃</t>
  </si>
  <si>
    <t>坂野新由</t>
  </si>
  <si>
    <t>〃南平田村</t>
  </si>
  <si>
    <t>〃</t>
  </si>
  <si>
    <t>砂越</t>
  </si>
  <si>
    <t>〃</t>
  </si>
  <si>
    <t>〃稲川村</t>
  </si>
  <si>
    <t>〃</t>
  </si>
  <si>
    <t>宮田</t>
  </si>
  <si>
    <t>〃内郷村</t>
  </si>
  <si>
    <t>竹田</t>
  </si>
  <si>
    <t>〃</t>
  </si>
  <si>
    <t>〃一篠村</t>
  </si>
  <si>
    <t>寺田</t>
  </si>
  <si>
    <t>〃</t>
  </si>
  <si>
    <t>〃北平田村</t>
  </si>
  <si>
    <t>布目</t>
  </si>
  <si>
    <t>円能寺</t>
  </si>
  <si>
    <t>〃蕨岡村</t>
  </si>
  <si>
    <t>平津</t>
  </si>
  <si>
    <t>〃上田村</t>
  </si>
  <si>
    <t>吉田</t>
  </si>
  <si>
    <t>西田川郡加茂町</t>
  </si>
  <si>
    <t>町</t>
  </si>
  <si>
    <t>金沢</t>
  </si>
  <si>
    <t>〃福栄村</t>
  </si>
  <si>
    <t>越沢</t>
  </si>
  <si>
    <t>〃東郷村</t>
  </si>
  <si>
    <t>沼興屋</t>
  </si>
  <si>
    <t>二口門前</t>
  </si>
  <si>
    <t>神花</t>
  </si>
  <si>
    <t>東田川郡泉村</t>
  </si>
  <si>
    <t>鎌田</t>
  </si>
  <si>
    <t>〃渡前村</t>
  </si>
  <si>
    <t>下荒俣</t>
  </si>
  <si>
    <t>〃余目町</t>
  </si>
  <si>
    <t>月屋敷　　新町・上</t>
  </si>
  <si>
    <t>〃藤島渡前上水道組合</t>
  </si>
  <si>
    <t>藤島駅前平形・新屋敷</t>
  </si>
  <si>
    <t>〃</t>
  </si>
  <si>
    <t>〃藤島町</t>
  </si>
  <si>
    <t>谷地興屋</t>
  </si>
  <si>
    <t>〃狩川町</t>
  </si>
  <si>
    <t>西興野</t>
  </si>
  <si>
    <t>〃大和村</t>
  </si>
  <si>
    <t>廻館</t>
  </si>
  <si>
    <t>村山地区</t>
  </si>
  <si>
    <t>北村山郡小田島村道清水飲料水</t>
  </si>
  <si>
    <t>道清水</t>
  </si>
  <si>
    <t>〃山口村乱川動力上水道</t>
  </si>
  <si>
    <t>〃</t>
  </si>
  <si>
    <t>乱川</t>
  </si>
  <si>
    <t>東村山郡高崎村長岡共同飲料水</t>
  </si>
  <si>
    <t>長岡</t>
  </si>
  <si>
    <t>〃明治村</t>
  </si>
  <si>
    <t>灰塚</t>
  </si>
  <si>
    <t>〃豊田村</t>
  </si>
  <si>
    <t>柳沢</t>
  </si>
  <si>
    <t>西村山郡白岩町</t>
  </si>
  <si>
    <t>楯</t>
  </si>
  <si>
    <t>南村山郡金井村片谷地水道</t>
  </si>
  <si>
    <t>片谷地</t>
  </si>
  <si>
    <t>〃西郷村川口簡易水道</t>
  </si>
  <si>
    <t>〃</t>
  </si>
  <si>
    <t>川口</t>
  </si>
  <si>
    <t>〃本沢村久保手簡易水道</t>
  </si>
  <si>
    <t>〃</t>
  </si>
  <si>
    <t>久保手</t>
  </si>
  <si>
    <t>置賜地区</t>
  </si>
  <si>
    <t>東置賜郡屋代村細越簡易水道</t>
  </si>
  <si>
    <t>細越</t>
  </si>
  <si>
    <t>〃沖郷村郡山水道</t>
  </si>
  <si>
    <t>〃</t>
  </si>
  <si>
    <t>郡山</t>
  </si>
  <si>
    <t>〃宮内町</t>
  </si>
  <si>
    <t>町一部</t>
  </si>
  <si>
    <t>西置賜郡平野村</t>
  </si>
  <si>
    <t>平山</t>
  </si>
  <si>
    <t>〃鮎貝村</t>
  </si>
  <si>
    <t>鮎貝</t>
  </si>
  <si>
    <t>〃蚕桑村</t>
  </si>
  <si>
    <t>27.10</t>
  </si>
  <si>
    <t>入</t>
  </si>
  <si>
    <t>伏流水</t>
  </si>
  <si>
    <t>南置賜郡南原村</t>
  </si>
  <si>
    <t>26.10</t>
  </si>
  <si>
    <t>関</t>
  </si>
  <si>
    <t>１３．水道</t>
  </si>
  <si>
    <t>（２）上水道</t>
  </si>
  <si>
    <t>昭和29年3月末現在</t>
  </si>
  <si>
    <t>規模</t>
  </si>
  <si>
    <t>計画給水区域</t>
  </si>
  <si>
    <t>計画
給水
人口
（人）</t>
  </si>
  <si>
    <t>現在
給水
人口
（人）</t>
  </si>
  <si>
    <t>計画給水量</t>
  </si>
  <si>
    <t>一日　　　　最大　　　（立米）</t>
  </si>
  <si>
    <t>一人　　　一日当（立）</t>
  </si>
  <si>
    <t>昭　10.1</t>
  </si>
  <si>
    <t>市一円</t>
  </si>
  <si>
    <t>伏流水</t>
  </si>
  <si>
    <t>飽海郡　　一篠村</t>
  </si>
  <si>
    <t>北平沢</t>
  </si>
  <si>
    <t>東田川郡　東村</t>
  </si>
  <si>
    <t>大綱</t>
  </si>
  <si>
    <t>〃十六合村</t>
  </si>
  <si>
    <t>千本杉</t>
  </si>
  <si>
    <t>〃長沼村</t>
  </si>
  <si>
    <t>宮前</t>
  </si>
  <si>
    <t>〃温海町</t>
  </si>
  <si>
    <t>湯温海</t>
  </si>
  <si>
    <t>〃加茂町</t>
  </si>
  <si>
    <t>湯野浜</t>
  </si>
  <si>
    <t>大　8.</t>
  </si>
  <si>
    <t>小国</t>
  </si>
  <si>
    <t>〃念珠関村</t>
  </si>
  <si>
    <t>昭　6.</t>
  </si>
  <si>
    <t>槇ノ代</t>
  </si>
  <si>
    <t>大　12.3</t>
  </si>
  <si>
    <t>地下　　　表水　　　伏流水</t>
  </si>
  <si>
    <t>北村山郡　楯岡町</t>
  </si>
  <si>
    <t>昭　8.11</t>
  </si>
  <si>
    <t>町一円</t>
  </si>
  <si>
    <t>表流水</t>
  </si>
  <si>
    <t>東村山郡　天童町</t>
  </si>
  <si>
    <t>大　14.4</t>
  </si>
  <si>
    <t>町一円津山村一部</t>
  </si>
  <si>
    <t>〃豊田村</t>
  </si>
  <si>
    <t>土橋</t>
  </si>
  <si>
    <t>〃高擶村</t>
  </si>
  <si>
    <t>明　44.5</t>
  </si>
  <si>
    <t>高擶</t>
  </si>
  <si>
    <t>南村山郡　上山町</t>
  </si>
  <si>
    <t>大　8.4</t>
  </si>
  <si>
    <t>〃金井村</t>
  </si>
  <si>
    <t>昭　23.11</t>
  </si>
  <si>
    <t>松原</t>
  </si>
  <si>
    <t>津金沢</t>
  </si>
  <si>
    <t>〃椹沢村</t>
  </si>
  <si>
    <t>明　32.3</t>
  </si>
  <si>
    <t>村全域</t>
  </si>
  <si>
    <t>西村山郡　谷地町</t>
  </si>
  <si>
    <t>大　3.3</t>
  </si>
  <si>
    <t>表流水　　伏水</t>
  </si>
  <si>
    <t>東置賜郡　赤湯町</t>
  </si>
  <si>
    <t>昭　9.11</t>
  </si>
  <si>
    <t>公衆衛生課、河港課調</t>
  </si>
  <si>
    <t>１４．水道</t>
  </si>
  <si>
    <t>路線名</t>
  </si>
  <si>
    <t>実 延 長</t>
  </si>
  <si>
    <t>種　　類　　別　　内　　訳</t>
  </si>
  <si>
    <t>巾　　　　員　　　　別　　　　内　　　　訳</t>
  </si>
  <si>
    <t>永　久　橋</t>
  </si>
  <si>
    <t>木　　橋</t>
  </si>
  <si>
    <t>　隧　　道</t>
  </si>
  <si>
    <t>渡　舟　場</t>
  </si>
  <si>
    <t>改　良　済</t>
  </si>
  <si>
    <t>未　　改　　良</t>
  </si>
  <si>
    <t>個数</t>
  </si>
  <si>
    <t>延長</t>
  </si>
  <si>
    <t>有効7.5ｍ以上</t>
  </si>
  <si>
    <t>有効5.5ｍ以上</t>
  </si>
  <si>
    <t>有効4.5ｍ以上</t>
  </si>
  <si>
    <t>有効3.6ｍ以上</t>
  </si>
  <si>
    <t>有効3.6ｍ未満</t>
  </si>
  <si>
    <t>米</t>
  </si>
  <si>
    <t>1級 国  道</t>
  </si>
  <si>
    <t>2級 国  道</t>
  </si>
  <si>
    <t>主要地方道</t>
  </si>
  <si>
    <t>一般県道</t>
  </si>
  <si>
    <t>市道</t>
  </si>
  <si>
    <t>町村道</t>
  </si>
  <si>
    <t>　　（注）県道路課調</t>
  </si>
  <si>
    <t>１５．道路延長</t>
  </si>
  <si>
    <t>種別</t>
  </si>
  <si>
    <t>貨物車</t>
  </si>
  <si>
    <t>乗合用</t>
  </si>
  <si>
    <t>乗用</t>
  </si>
  <si>
    <t>特殊用</t>
  </si>
  <si>
    <t>被けん引
その他</t>
  </si>
  <si>
    <t>総車数</t>
  </si>
  <si>
    <t>普通</t>
  </si>
  <si>
    <t>小型</t>
  </si>
  <si>
    <t>けん引車</t>
  </si>
  <si>
    <t>軽自動車</t>
  </si>
  <si>
    <t>軽自    動車</t>
  </si>
  <si>
    <t>四輪</t>
  </si>
  <si>
    <t>三輪</t>
  </si>
  <si>
    <t>二輪</t>
  </si>
  <si>
    <t>昭27年一月</t>
  </si>
  <si>
    <t>昭28年〃</t>
  </si>
  <si>
    <t>　29年〃</t>
  </si>
  <si>
    <t>営業用</t>
  </si>
  <si>
    <t>官公署用</t>
  </si>
  <si>
    <t>自家用</t>
  </si>
  <si>
    <t>（注）各年1月末現在　山形陸運事務所調</t>
  </si>
  <si>
    <t>１６.自動車数</t>
  </si>
  <si>
    <t>2月</t>
  </si>
  <si>
    <t>品目</t>
  </si>
  <si>
    <t>単位</t>
  </si>
  <si>
    <t>昭和27年度</t>
  </si>
  <si>
    <t>昭和28年度</t>
  </si>
  <si>
    <t>1月</t>
  </si>
  <si>
    <t>仕向国</t>
  </si>
  <si>
    <t>数量</t>
  </si>
  <si>
    <t>金額</t>
  </si>
  <si>
    <t>生糸</t>
  </si>
  <si>
    <t>俵</t>
  </si>
  <si>
    <t>米国，その他</t>
  </si>
  <si>
    <t>絹織物</t>
  </si>
  <si>
    <t>平方碼</t>
  </si>
  <si>
    <t>米国，スイス，その他</t>
  </si>
  <si>
    <t>人絹織物</t>
  </si>
  <si>
    <t>〃</t>
  </si>
  <si>
    <t>米国，ベネセラ，パラグアイ，南阿，その他</t>
  </si>
  <si>
    <t>絨氈</t>
  </si>
  <si>
    <t>平方呎</t>
  </si>
  <si>
    <t>米国</t>
  </si>
  <si>
    <t>封度</t>
  </si>
  <si>
    <t>米国，台湾，沖縄，比島，メキシコ</t>
  </si>
  <si>
    <t>麻製品</t>
  </si>
  <si>
    <t>打</t>
  </si>
  <si>
    <t>南阿，ブラヂル</t>
  </si>
  <si>
    <t>碼</t>
  </si>
  <si>
    <t>ミシン完成品</t>
  </si>
  <si>
    <t>台</t>
  </si>
  <si>
    <t>米国，タイ，コロンビア，オランダベルギー，ガム，西阿，その他</t>
  </si>
  <si>
    <t xml:space="preserve"> 〃　　頭部</t>
  </si>
  <si>
    <t>〃</t>
  </si>
  <si>
    <t>米国，ベルギー，香港，カナダ，台湾，比島，キューバー，その他</t>
  </si>
  <si>
    <t>　〃　脚部テーブル</t>
  </si>
  <si>
    <t>米国，エクアドル，その他</t>
  </si>
  <si>
    <t>　〃　その他部品</t>
  </si>
  <si>
    <t>ヶ</t>
  </si>
  <si>
    <t>注射筒</t>
  </si>
  <si>
    <t>本</t>
  </si>
  <si>
    <t>米国，カナダ，台湾，印度，トルコ，香港，その他</t>
  </si>
  <si>
    <t>バドミントンラケット</t>
  </si>
  <si>
    <t>〃</t>
  </si>
  <si>
    <t>米国，インドネシヤ</t>
  </si>
  <si>
    <t>合金鉄</t>
  </si>
  <si>
    <t>屯</t>
  </si>
  <si>
    <t>米国，スペイン，ベルギー</t>
  </si>
  <si>
    <t>電解金属マンガン鉄</t>
  </si>
  <si>
    <t>〃</t>
  </si>
  <si>
    <t>台湾</t>
  </si>
  <si>
    <t>照明用カーボン</t>
  </si>
  <si>
    <t>ブナ材</t>
  </si>
  <si>
    <t>石</t>
  </si>
  <si>
    <t>英国</t>
  </si>
  <si>
    <t>枚</t>
  </si>
  <si>
    <t>硫黄</t>
  </si>
  <si>
    <t>オレイン酸</t>
  </si>
  <si>
    <t>瓩</t>
  </si>
  <si>
    <t>台湾，韓国</t>
  </si>
  <si>
    <t>各種磁石</t>
  </si>
  <si>
    <t>グロス</t>
  </si>
  <si>
    <t>1,504,250個</t>
  </si>
  <si>
    <t>小型指環</t>
  </si>
  <si>
    <t>グロス</t>
  </si>
  <si>
    <t>眞鍮ルーペ</t>
  </si>
  <si>
    <t>貯金箱</t>
  </si>
  <si>
    <t>グロス</t>
  </si>
  <si>
    <t>川鱒</t>
  </si>
  <si>
    <t>貫</t>
  </si>
  <si>
    <t>カナリヤ</t>
  </si>
  <si>
    <t>羽</t>
  </si>
  <si>
    <t>動力耕転機</t>
  </si>
  <si>
    <t>雪沓</t>
  </si>
  <si>
    <t>足</t>
  </si>
  <si>
    <t>十字鍬</t>
  </si>
  <si>
    <t>丁</t>
  </si>
  <si>
    <t>仏印</t>
  </si>
  <si>
    <t>南洋向鎌</t>
  </si>
  <si>
    <t>比島</t>
  </si>
  <si>
    <t>枯葉落鎌</t>
  </si>
  <si>
    <t>トンバボロ</t>
  </si>
  <si>
    <t>剪定鋏</t>
  </si>
  <si>
    <t>みりん漬</t>
  </si>
  <si>
    <t>函</t>
  </si>
  <si>
    <t>洋梨罐詰</t>
  </si>
  <si>
    <t>〃</t>
  </si>
  <si>
    <t>石英ガラス製品</t>
  </si>
  <si>
    <t>498瓩</t>
  </si>
  <si>
    <t>インドネシヤ</t>
  </si>
  <si>
    <t>タクシー</t>
  </si>
  <si>
    <t>ミルクシツク</t>
  </si>
  <si>
    <t>　（注）　県商工課調</t>
  </si>
  <si>
    <t>１７.品目別輸出実績</t>
  </si>
  <si>
    <t>(単位　百万円)</t>
  </si>
  <si>
    <t>区分</t>
  </si>
  <si>
    <t>製造業</t>
  </si>
  <si>
    <t>農業</t>
  </si>
  <si>
    <t>林業及び狩猟業</t>
  </si>
  <si>
    <t>漁業及び水産養殖業</t>
  </si>
  <si>
    <t>建設業</t>
  </si>
  <si>
    <t>卸売及び小売業</t>
  </si>
  <si>
    <t>金融及び保険業</t>
  </si>
  <si>
    <t>不動
産業</t>
  </si>
  <si>
    <t>運輸通信その他公益事業</t>
  </si>
  <si>
    <t>サービス業</t>
  </si>
  <si>
    <t>地方公共団体</t>
  </si>
  <si>
    <t>その他の産業</t>
  </si>
  <si>
    <t>昭和27年 6月</t>
  </si>
  <si>
    <t>9月</t>
  </si>
  <si>
    <t>12月</t>
  </si>
  <si>
    <t>昭和28年 8月</t>
  </si>
  <si>
    <t>6月</t>
  </si>
  <si>
    <t>昭和29年 3月</t>
  </si>
  <si>
    <t>　　(注)　日銀仙台支店調</t>
  </si>
  <si>
    <t>１８．業種別銀行融資状況</t>
  </si>
  <si>
    <t>昭和28年11月</t>
  </si>
  <si>
    <t>費　　目　　別</t>
  </si>
  <si>
    <t>青森市</t>
  </si>
  <si>
    <t>盛岡市</t>
  </si>
  <si>
    <t>仙台市</t>
  </si>
  <si>
    <t>秋田市</t>
  </si>
  <si>
    <t>福島市</t>
  </si>
  <si>
    <t>新潟市</t>
  </si>
  <si>
    <t>人</t>
  </si>
  <si>
    <t>世帯人員</t>
  </si>
  <si>
    <t>世帯人員数</t>
  </si>
  <si>
    <t>有業人員</t>
  </si>
  <si>
    <t>有業人員数</t>
  </si>
  <si>
    <t>収入総額</t>
  </si>
  <si>
    <t>実収入</t>
  </si>
  <si>
    <t>実収入以外の収入</t>
  </si>
  <si>
    <t>前月からの繰入金</t>
  </si>
  <si>
    <t>支出総額</t>
  </si>
  <si>
    <t>実支出</t>
  </si>
  <si>
    <t>消費支出</t>
  </si>
  <si>
    <t>食料費</t>
  </si>
  <si>
    <t>主食</t>
  </si>
  <si>
    <t>非主食</t>
  </si>
  <si>
    <t>住居光熱</t>
  </si>
  <si>
    <t>被服費</t>
  </si>
  <si>
    <t>諸費</t>
  </si>
  <si>
    <t>非消費支出</t>
  </si>
  <si>
    <t>非消費支出</t>
  </si>
  <si>
    <t>実支出以外の支出</t>
  </si>
  <si>
    <t>翌月への繰越金</t>
  </si>
  <si>
    <t>（注）家計調査</t>
  </si>
  <si>
    <t>１９.都市別勤労者1世帯1ヵ月當り収入・支出金額　　</t>
  </si>
  <si>
    <t>才入</t>
  </si>
  <si>
    <t>才出</t>
  </si>
  <si>
    <t>科目</t>
  </si>
  <si>
    <t>昭和26年度</t>
  </si>
  <si>
    <t>県税</t>
  </si>
  <si>
    <t>議会費</t>
  </si>
  <si>
    <t>地方財政平衡交付金</t>
  </si>
  <si>
    <t>県庁費</t>
  </si>
  <si>
    <t>公営企業及び財産収入</t>
  </si>
  <si>
    <t>警察及び消防費</t>
  </si>
  <si>
    <t>分担金及び負担金</t>
  </si>
  <si>
    <t>土木費</t>
  </si>
  <si>
    <t>使用料及び手数料</t>
  </si>
  <si>
    <t>教育費</t>
  </si>
  <si>
    <t>国庫支出金</t>
  </si>
  <si>
    <t>社会及び労働施設費</t>
  </si>
  <si>
    <t>寄附金</t>
  </si>
  <si>
    <t>保健衛生費</t>
  </si>
  <si>
    <t>繰入金</t>
  </si>
  <si>
    <t>産業経済費</t>
  </si>
  <si>
    <t>繰越金</t>
  </si>
  <si>
    <t>財産費</t>
  </si>
  <si>
    <t>雑収入</t>
  </si>
  <si>
    <t>統計調査費</t>
  </si>
  <si>
    <t>県債</t>
  </si>
  <si>
    <t>選挙費</t>
  </si>
  <si>
    <t>公債費</t>
  </si>
  <si>
    <t>諸支出金</t>
  </si>
  <si>
    <t>予備費</t>
  </si>
  <si>
    <t>合計</t>
  </si>
  <si>
    <t>翌年度繰越</t>
  </si>
  <si>
    <t>昭和27年度</t>
  </si>
  <si>
    <t>社会及び労仂施設費</t>
  </si>
  <si>
    <t>冷害対策費</t>
  </si>
  <si>
    <t>翌年度才入繰上充用金</t>
  </si>
  <si>
    <t>(注)1.円以下を切捨てたため合計と一致しない。2.県庶務課調</t>
  </si>
  <si>
    <t>決   算   額</t>
  </si>
  <si>
    <t>２０．縣才入才出決算</t>
  </si>
  <si>
    <t>(単位　千円)</t>
  </si>
  <si>
    <t>費目別</t>
  </si>
  <si>
    <t>町村</t>
  </si>
  <si>
    <t>才入合計</t>
  </si>
  <si>
    <t>才出合計</t>
  </si>
  <si>
    <t>公営企業及び国民健康保険事業以外の会計</t>
  </si>
  <si>
    <t>市町村税</t>
  </si>
  <si>
    <t>議会費</t>
  </si>
  <si>
    <t>平衡交付金</t>
  </si>
  <si>
    <t>市役所・役場費</t>
  </si>
  <si>
    <t>財産収入</t>
  </si>
  <si>
    <t>警察消防費</t>
  </si>
  <si>
    <t>分担金及負担金</t>
  </si>
  <si>
    <t>使用料及手数料</t>
  </si>
  <si>
    <t>教育費</t>
  </si>
  <si>
    <t>社会及び労働</t>
  </si>
  <si>
    <t>国庫支出金</t>
  </si>
  <si>
    <t>施設費</t>
  </si>
  <si>
    <t>県支出金</t>
  </si>
  <si>
    <t>保健衛生費</t>
  </si>
  <si>
    <t>繰入金</t>
  </si>
  <si>
    <t>繰越金</t>
  </si>
  <si>
    <t>統計調査費</t>
  </si>
  <si>
    <t>雑収入</t>
  </si>
  <si>
    <t>市町村債</t>
  </si>
  <si>
    <t>公債費</t>
  </si>
  <si>
    <t>翌年度才入</t>
  </si>
  <si>
    <t>諸支出金繰出金</t>
  </si>
  <si>
    <t>繰上充用金</t>
  </si>
  <si>
    <t>前年度繰上充用金</t>
  </si>
  <si>
    <t>公営企業及び国民健康保険事業の会計</t>
  </si>
  <si>
    <t>水道事業</t>
  </si>
  <si>
    <t>病院事業</t>
  </si>
  <si>
    <t>その他の事業</t>
  </si>
  <si>
    <t>国民健康保険事業</t>
  </si>
  <si>
    <t>(注)　県地方課調</t>
  </si>
  <si>
    <t>２１．市町村才入才出決算</t>
  </si>
  <si>
    <t>月　　　別</t>
  </si>
  <si>
    <t>総　　　　数</t>
  </si>
  <si>
    <t>殺人</t>
  </si>
  <si>
    <t>嬰児殺</t>
  </si>
  <si>
    <t>屋内強盗</t>
  </si>
  <si>
    <t>屋外強盗</t>
  </si>
  <si>
    <t>放火</t>
  </si>
  <si>
    <t>強姦</t>
  </si>
  <si>
    <t>暴行・傷害　　　　　脅迫・恐喝</t>
  </si>
  <si>
    <t>窃盗</t>
  </si>
  <si>
    <t>詐欺</t>
  </si>
  <si>
    <r>
      <t>瀆</t>
    </r>
    <r>
      <rPr>
        <sz val="10"/>
        <rFont val="ＭＳ 明朝"/>
        <family val="1"/>
      </rPr>
      <t>職</t>
    </r>
  </si>
  <si>
    <t>横領</t>
  </si>
  <si>
    <t>賭博</t>
  </si>
  <si>
    <t>堕胎</t>
  </si>
  <si>
    <t>猥せつ</t>
  </si>
  <si>
    <t>その他刑法犯</t>
  </si>
  <si>
    <t>発生</t>
  </si>
  <si>
    <t>検挙</t>
  </si>
  <si>
    <t>昭和</t>
  </si>
  <si>
    <t>年</t>
  </si>
  <si>
    <t>月</t>
  </si>
  <si>
    <t>　　　（注）県警察本部調</t>
  </si>
  <si>
    <t>２２．犯罪発生検挙件数</t>
  </si>
  <si>
    <t>男</t>
  </si>
  <si>
    <t>女</t>
  </si>
  <si>
    <t>昭和28年5月1日現在</t>
  </si>
  <si>
    <t>市町村別</t>
  </si>
  <si>
    <t>小　　　　　　　　　　学　　　　　　　　　　校</t>
  </si>
  <si>
    <t>中　　　　　　　　　　　学　　　　　　　　　　校</t>
  </si>
  <si>
    <t>学　　校　　数</t>
  </si>
  <si>
    <t>学　　級　　数</t>
  </si>
  <si>
    <t>教　　　員　　　数</t>
  </si>
  <si>
    <t>児　童　数</t>
  </si>
  <si>
    <t>学　　校　　数</t>
  </si>
  <si>
    <t>教　　　　　　員　　　　　　数</t>
  </si>
  <si>
    <t>生　徒　数</t>
  </si>
  <si>
    <t>本校</t>
  </si>
  <si>
    <t>分校</t>
  </si>
  <si>
    <t>本校</t>
  </si>
  <si>
    <t>分校</t>
  </si>
  <si>
    <t>x</t>
  </si>
  <si>
    <t>南村山郡</t>
  </si>
  <si>
    <t>x</t>
  </si>
  <si>
    <t>上山町</t>
  </si>
  <si>
    <t>中川村</t>
  </si>
  <si>
    <t>東沢村</t>
  </si>
  <si>
    <t>椹沢村</t>
  </si>
  <si>
    <t>蔵増村</t>
  </si>
  <si>
    <t>千布村</t>
  </si>
  <si>
    <t>出羽村</t>
  </si>
  <si>
    <t>高擶村</t>
  </si>
  <si>
    <t>長崎町　</t>
  </si>
  <si>
    <t>豊田村</t>
  </si>
  <si>
    <t>山辺町</t>
  </si>
  <si>
    <t>作谷沢村</t>
  </si>
  <si>
    <t>x</t>
  </si>
  <si>
    <t>寒河江町</t>
  </si>
  <si>
    <t>西根村</t>
  </si>
  <si>
    <t>大谷村</t>
  </si>
  <si>
    <t>宮宿町</t>
  </si>
  <si>
    <t>本郷村</t>
  </si>
  <si>
    <t>七軒村</t>
  </si>
  <si>
    <t>大井沢村</t>
  </si>
  <si>
    <t>本道寺村</t>
  </si>
  <si>
    <t>白岩町</t>
  </si>
  <si>
    <t>西里村</t>
  </si>
  <si>
    <t>谷地町</t>
  </si>
  <si>
    <t>北谷地村</t>
  </si>
  <si>
    <t>昭和29年1月1日現在</t>
  </si>
  <si>
    <t>県有</t>
  </si>
  <si>
    <t>市町村有</t>
  </si>
  <si>
    <t>部落有</t>
  </si>
  <si>
    <t>社寺有</t>
  </si>
  <si>
    <t>会社有</t>
  </si>
  <si>
    <t>その他の
団体有</t>
  </si>
  <si>
    <t>共有</t>
  </si>
  <si>
    <t>個人有</t>
  </si>
  <si>
    <t>国有</t>
  </si>
  <si>
    <t>町</t>
  </si>
  <si>
    <t>上山町</t>
  </si>
  <si>
    <t>村木沢村</t>
  </si>
  <si>
    <t>柏倉門伝村</t>
  </si>
  <si>
    <t>天童町</t>
  </si>
  <si>
    <t>成生村</t>
  </si>
  <si>
    <t>蔵増村</t>
  </si>
  <si>
    <t>高擶村</t>
  </si>
  <si>
    <t>豊田村</t>
  </si>
  <si>
    <t>山辺町</t>
  </si>
  <si>
    <t>大曾根村</t>
  </si>
  <si>
    <t>寒河江町</t>
  </si>
  <si>
    <t>大谷村</t>
  </si>
  <si>
    <t>宮宿町</t>
  </si>
  <si>
    <t>七軒村</t>
  </si>
  <si>
    <t>本道寺村</t>
  </si>
  <si>
    <t>白岩村</t>
  </si>
  <si>
    <t>西里村</t>
  </si>
  <si>
    <t>溝延村</t>
  </si>
  <si>
    <t>楯岡町</t>
  </si>
  <si>
    <t>大倉村</t>
  </si>
  <si>
    <t>東根町</t>
  </si>
  <si>
    <t>東郷村</t>
  </si>
  <si>
    <t>大冨村</t>
  </si>
  <si>
    <t>小田島村</t>
  </si>
  <si>
    <t>長瀞村</t>
  </si>
  <si>
    <t>冨本村</t>
  </si>
  <si>
    <t>大高根村</t>
  </si>
  <si>
    <t>大石田町</t>
  </si>
  <si>
    <t>尾花沢町</t>
  </si>
  <si>
    <t>宮沢村</t>
  </si>
  <si>
    <t>常盤村</t>
  </si>
  <si>
    <t>豊里村</t>
  </si>
  <si>
    <t>金山村</t>
  </si>
  <si>
    <t>西小国村</t>
  </si>
  <si>
    <t>山上村</t>
  </si>
  <si>
    <t>中津川村</t>
  </si>
  <si>
    <t>ニ井宿村</t>
  </si>
  <si>
    <t>屋代村</t>
  </si>
  <si>
    <t>和田村</t>
  </si>
  <si>
    <t>赤湯町</t>
  </si>
  <si>
    <t>宮内町</t>
  </si>
  <si>
    <t>小松町</t>
  </si>
  <si>
    <t>吉島村</t>
  </si>
  <si>
    <t>長井町</t>
  </si>
  <si>
    <t>荒砥町</t>
  </si>
  <si>
    <t>東根村</t>
  </si>
  <si>
    <t>伊佐沢村</t>
  </si>
  <si>
    <t>津川村</t>
  </si>
  <si>
    <t>小国町</t>
  </si>
  <si>
    <t>北小国村</t>
  </si>
  <si>
    <t>山添村</t>
  </si>
  <si>
    <t>黒川村</t>
  </si>
  <si>
    <t>横山村</t>
  </si>
  <si>
    <t>八栄島村</t>
  </si>
  <si>
    <t>藤島村</t>
  </si>
  <si>
    <t>東栄村</t>
  </si>
  <si>
    <t>立谷沢村</t>
  </si>
  <si>
    <t>狩川村</t>
  </si>
  <si>
    <t>八栄里村</t>
  </si>
  <si>
    <t>常万村</t>
  </si>
  <si>
    <t>余目町</t>
  </si>
  <si>
    <t>念珠関村</t>
  </si>
  <si>
    <t>福栄村</t>
  </si>
  <si>
    <t>温海町</t>
  </si>
  <si>
    <t>山戸村</t>
  </si>
  <si>
    <t>大泉村</t>
  </si>
  <si>
    <t>大山町</t>
  </si>
  <si>
    <t>加茂町</t>
  </si>
  <si>
    <t>袖浦村</t>
  </si>
  <si>
    <t>栄村</t>
  </si>
  <si>
    <t>松嶺町</t>
  </si>
  <si>
    <t>南平田村</t>
  </si>
  <si>
    <t>東平田村</t>
  </si>
  <si>
    <t>北平田村</t>
  </si>
  <si>
    <t>中平田村</t>
  </si>
  <si>
    <t>一條村</t>
  </si>
  <si>
    <t>観音寺村</t>
  </si>
  <si>
    <t>大沢村</t>
  </si>
  <si>
    <t>南遊佐村</t>
  </si>
  <si>
    <t>稲川村</t>
  </si>
  <si>
    <t>西遊佐村</t>
  </si>
  <si>
    <t>遊佐町</t>
  </si>
  <si>
    <t>(注)1.県農林水産業調査</t>
  </si>
  <si>
    <t>3.国有林は昭和29年4月1日現在(反畝以下切捨)</t>
  </si>
  <si>
    <t>　　2.表式調査属地主義による。</t>
  </si>
  <si>
    <t>4.秋田営林局調</t>
  </si>
  <si>
    <t>７．林野面積</t>
  </si>
  <si>
    <t>市町村別</t>
  </si>
  <si>
    <t>総数</t>
  </si>
  <si>
    <t>念珠関村</t>
  </si>
  <si>
    <t>温海町</t>
  </si>
  <si>
    <t>豊浦村</t>
  </si>
  <si>
    <t>加茂町</t>
  </si>
  <si>
    <t>袖裏村</t>
  </si>
  <si>
    <t>西荒瀬村</t>
  </si>
  <si>
    <t>西遊佐村</t>
  </si>
  <si>
    <t>費目別１世帯１ヵ月当り平均収入・支出金額</t>
  </si>
  <si>
    <t>都市別勤労者１世帯１ヵ月当り収入・支出金額</t>
  </si>
  <si>
    <t>小売物価地域差指数</t>
  </si>
  <si>
    <t>農業収入別１戸当り収入額</t>
  </si>
  <si>
    <t>種類別１戸当り平均農業支出金額</t>
  </si>
  <si>
    <t>農業以外の農家１戸当り平均支出額</t>
  </si>
  <si>
    <t>(2)租税公課</t>
  </si>
  <si>
    <t>農家１戸当り平均家計支出額</t>
  </si>
  <si>
    <t>県才入才出決算</t>
  </si>
  <si>
    <t>県特別会計才入才出決算</t>
  </si>
  <si>
    <t>市町村才入才出決算</t>
  </si>
  <si>
    <t>第１９章　公務員・選挙</t>
  </si>
  <si>
    <t>官吏</t>
  </si>
  <si>
    <t>参議院議員選挙</t>
  </si>
  <si>
    <t>(1)党派別得票数</t>
  </si>
  <si>
    <t>(2)有権者数・投票状況</t>
  </si>
  <si>
    <t>警察・区割</t>
  </si>
  <si>
    <t>学令児童・生徒数</t>
  </si>
  <si>
    <t>(2)設置別学校数</t>
  </si>
  <si>
    <t>使用状況別校舎坪数</t>
  </si>
  <si>
    <t>使用状況別本来の校地</t>
  </si>
  <si>
    <t>宗教法人</t>
  </si>
  <si>
    <t>(3)生徒数</t>
  </si>
  <si>
    <t>(4)課程別本科生徒数</t>
  </si>
  <si>
    <t>(5)課程別卒業者数</t>
  </si>
  <si>
    <t>(1)民生委員</t>
  </si>
  <si>
    <t>(2)経験年数別</t>
  </si>
  <si>
    <t>(1)福祉事務所別月別被保護世帯・人員</t>
  </si>
  <si>
    <t>あんま・はり・きゆう・柔道整復師</t>
  </si>
  <si>
    <t>結核死亡</t>
  </si>
  <si>
    <t>(2)届出</t>
  </si>
  <si>
    <t>(3)健康保険財政</t>
  </si>
  <si>
    <t>(4)日雇労働健康保険</t>
  </si>
  <si>
    <t>(3)年金受給者状況</t>
  </si>
  <si>
    <t>(2)産業別・原因別災害件数</t>
  </si>
  <si>
    <t>(1)鉄道事故死傷人員</t>
  </si>
  <si>
    <t>(2)鉄道運転事故件数</t>
  </si>
  <si>
    <t>(1)農林水産業生産指数</t>
  </si>
  <si>
    <t>(2)鉱工業生産指数</t>
  </si>
  <si>
    <t>(3)賃金指数</t>
  </si>
  <si>
    <t>(4)雇用指数</t>
  </si>
  <si>
    <t>(5)消費者物価指数</t>
  </si>
  <si>
    <t>(6)電力消費指数</t>
  </si>
  <si>
    <t>(7)貨物輸送指数</t>
  </si>
  <si>
    <t>附録</t>
  </si>
  <si>
    <t>(1)県民所得の推移</t>
  </si>
  <si>
    <t>(2)実質県民生産所得の推移</t>
  </si>
  <si>
    <t>(3)生産県民所得</t>
  </si>
  <si>
    <t>(4)分配県民所得</t>
  </si>
  <si>
    <t>１ 指数表</t>
  </si>
  <si>
    <t>２ 県民所得</t>
  </si>
  <si>
    <t>図表　統計表　　（統計書より抜粋）</t>
  </si>
  <si>
    <t>山形市</t>
  </si>
  <si>
    <t>米沢市</t>
  </si>
  <si>
    <t>鶴岡市</t>
  </si>
  <si>
    <t>酒田市</t>
  </si>
  <si>
    <t>新庄市</t>
  </si>
  <si>
    <t>市町村別</t>
  </si>
  <si>
    <t>昭和27年
7月1日
住民登録
総人口</t>
  </si>
  <si>
    <t>昭和25年</t>
  </si>
  <si>
    <t>昭和22年
総人口</t>
  </si>
  <si>
    <t>昭和15年
総人口</t>
  </si>
  <si>
    <t>昭和10年
総人口</t>
  </si>
  <si>
    <t>昭和5年
総人口</t>
  </si>
  <si>
    <t>大正14年
総人口</t>
  </si>
  <si>
    <t>大正9年
総人口</t>
  </si>
  <si>
    <t>世帯数</t>
  </si>
  <si>
    <t>人口</t>
  </si>
  <si>
    <t>男 女 比
女 100人
につき男</t>
  </si>
  <si>
    <t>人口密度</t>
  </si>
  <si>
    <t>総数</t>
  </si>
  <si>
    <t>男</t>
  </si>
  <si>
    <t>女</t>
  </si>
  <si>
    <t>総数</t>
  </si>
  <si>
    <t>47)</t>
  </si>
  <si>
    <t>28)31)33)
37)</t>
  </si>
  <si>
    <t>10)26)
27)</t>
  </si>
  <si>
    <t>58)60)</t>
  </si>
  <si>
    <t>43)44)</t>
  </si>
  <si>
    <t>24)</t>
  </si>
  <si>
    <t>53)</t>
  </si>
  <si>
    <t>28)31)33)</t>
  </si>
  <si>
    <t>19)27)</t>
  </si>
  <si>
    <t>南村山郡</t>
  </si>
  <si>
    <t>上山町</t>
  </si>
  <si>
    <t>西郷村</t>
  </si>
  <si>
    <t>本庄村</t>
  </si>
  <si>
    <t>東村</t>
  </si>
  <si>
    <t>宮生村</t>
  </si>
  <si>
    <t>中川村</t>
  </si>
  <si>
    <t>金井村</t>
  </si>
  <si>
    <t>蔵王村</t>
  </si>
  <si>
    <t>滝山村</t>
  </si>
  <si>
    <t>東沢村</t>
  </si>
  <si>
    <t>南沼原村</t>
  </si>
  <si>
    <t>飯塚村</t>
  </si>
  <si>
    <t>椹沢村</t>
  </si>
  <si>
    <t>村木沢村</t>
  </si>
  <si>
    <t>柏倉門伝村</t>
  </si>
  <si>
    <t>本沢村</t>
  </si>
  <si>
    <t>山元村</t>
  </si>
  <si>
    <t>47)</t>
  </si>
  <si>
    <t>32)37)47)</t>
  </si>
  <si>
    <t>26)47)</t>
  </si>
  <si>
    <t>14)47)</t>
  </si>
  <si>
    <t>東村山郡</t>
  </si>
  <si>
    <t>32)35)</t>
  </si>
  <si>
    <t>12)14)</t>
  </si>
  <si>
    <t>天童町</t>
  </si>
  <si>
    <t>成生村</t>
  </si>
  <si>
    <t>32)</t>
  </si>
  <si>
    <t>11)12)14)</t>
  </si>
  <si>
    <t>蔵増村</t>
  </si>
  <si>
    <t>32)35)</t>
  </si>
  <si>
    <t>津山村</t>
  </si>
  <si>
    <t>32)35)36)</t>
  </si>
  <si>
    <t>干布村</t>
  </si>
  <si>
    <t>11)12)</t>
  </si>
  <si>
    <t>山寺村</t>
  </si>
  <si>
    <t>高瀬村</t>
  </si>
  <si>
    <t>楯山村</t>
  </si>
  <si>
    <t>出羽村</t>
  </si>
  <si>
    <t>11)12)14)</t>
  </si>
  <si>
    <t>高擶村</t>
  </si>
  <si>
    <t>55)</t>
  </si>
  <si>
    <t>寺津村</t>
  </si>
  <si>
    <t>明治村</t>
  </si>
  <si>
    <t>大郷村</t>
  </si>
  <si>
    <t>長崎町</t>
  </si>
  <si>
    <t>豊田村</t>
  </si>
  <si>
    <t>山辺町</t>
  </si>
  <si>
    <t>大寺村</t>
  </si>
  <si>
    <t>中村</t>
  </si>
  <si>
    <t>作谷沢村</t>
  </si>
  <si>
    <t>相模村</t>
  </si>
  <si>
    <t>大曽根村</t>
  </si>
  <si>
    <t>25)</t>
  </si>
  <si>
    <t>西村山郡</t>
  </si>
  <si>
    <t>寒河江町</t>
  </si>
  <si>
    <t>西根村</t>
  </si>
  <si>
    <t>柴橋村</t>
  </si>
  <si>
    <t>高松村</t>
  </si>
  <si>
    <t>左沢町</t>
  </si>
  <si>
    <t>大谷村</t>
  </si>
  <si>
    <t>宮宿町</t>
  </si>
  <si>
    <t>西五百川村</t>
  </si>
  <si>
    <t>本郷村</t>
  </si>
  <si>
    <t>七軒村</t>
  </si>
  <si>
    <t>大井沢村</t>
  </si>
  <si>
    <t>本道寺村</t>
  </si>
  <si>
    <t>川土居村</t>
  </si>
  <si>
    <t>西山村</t>
  </si>
  <si>
    <t>白岩町</t>
  </si>
  <si>
    <t>醍醐村</t>
  </si>
  <si>
    <t>西里村</t>
  </si>
  <si>
    <t>三泉村</t>
  </si>
  <si>
    <t>溝延村</t>
  </si>
  <si>
    <t>谷地町</t>
  </si>
  <si>
    <t>北谷地村</t>
  </si>
  <si>
    <t>北村山郡</t>
  </si>
  <si>
    <t>楯岡町</t>
  </si>
  <si>
    <t>西郷村</t>
  </si>
  <si>
    <t>大倉村</t>
  </si>
  <si>
    <t>袖崎村</t>
  </si>
  <si>
    <t>東根町</t>
  </si>
  <si>
    <t>東郷村</t>
  </si>
  <si>
    <t>高崎村</t>
  </si>
  <si>
    <t>山口村</t>
  </si>
  <si>
    <t>田麦野村</t>
  </si>
  <si>
    <t>大富村</t>
  </si>
  <si>
    <t>小田島村</t>
  </si>
  <si>
    <t>長瀞村</t>
  </si>
  <si>
    <t>大久保村</t>
  </si>
  <si>
    <t>富本村</t>
  </si>
  <si>
    <t>戸沢村</t>
  </si>
  <si>
    <t>大高根村</t>
  </si>
  <si>
    <t>横山村</t>
  </si>
  <si>
    <t>大石田町</t>
  </si>
  <si>
    <t>亀井田村</t>
  </si>
  <si>
    <t>福原村</t>
  </si>
  <si>
    <t>尾花沢町</t>
  </si>
  <si>
    <t>宮沢村</t>
  </si>
  <si>
    <t>玉野村</t>
  </si>
  <si>
    <t>常盤村</t>
  </si>
  <si>
    <t>51)53)</t>
  </si>
  <si>
    <t>最上郡</t>
  </si>
  <si>
    <t>舟形村</t>
  </si>
  <si>
    <t>堀内村</t>
  </si>
  <si>
    <t>大蔵村</t>
  </si>
  <si>
    <t>八向村</t>
  </si>
  <si>
    <t>古口村</t>
  </si>
  <si>
    <t>角川村</t>
  </si>
  <si>
    <t>戸沢村</t>
  </si>
  <si>
    <t>鮭川村</t>
  </si>
  <si>
    <t>17)18)</t>
  </si>
  <si>
    <t>豊里村</t>
  </si>
  <si>
    <t>豊田村</t>
  </si>
  <si>
    <t>61)63)</t>
  </si>
  <si>
    <t>真室川町</t>
  </si>
  <si>
    <t>安楽城村</t>
  </si>
  <si>
    <t>及位村</t>
  </si>
  <si>
    <t>金山町</t>
  </si>
  <si>
    <t>17)18)</t>
  </si>
  <si>
    <t>萩野村</t>
  </si>
  <si>
    <t>西小国村</t>
  </si>
  <si>
    <t>東小国村</t>
  </si>
  <si>
    <t>南置賜郡</t>
  </si>
  <si>
    <t>万世村</t>
  </si>
  <si>
    <t>山上村</t>
  </si>
  <si>
    <t>南原村</t>
  </si>
  <si>
    <t>上長井村</t>
  </si>
  <si>
    <t>三沢村</t>
  </si>
  <si>
    <t>玉庭村</t>
  </si>
  <si>
    <t>中津川村</t>
  </si>
  <si>
    <t>広幡村</t>
  </si>
  <si>
    <t>六郷村</t>
  </si>
  <si>
    <t>１．市町村別年次別世帯数・人口</t>
  </si>
  <si>
    <t>東栄村</t>
  </si>
  <si>
    <t>手向村</t>
  </si>
  <si>
    <t>立谷沢村</t>
  </si>
  <si>
    <t>清川村</t>
  </si>
  <si>
    <t>狩川町</t>
  </si>
  <si>
    <t>大和村</t>
  </si>
  <si>
    <t>十六合村</t>
  </si>
  <si>
    <t>八栄里村</t>
  </si>
  <si>
    <t>常万村</t>
  </si>
  <si>
    <t>余目町</t>
  </si>
  <si>
    <t>新堀村</t>
  </si>
  <si>
    <t>栄村</t>
  </si>
  <si>
    <t>広野村</t>
  </si>
  <si>
    <t>西田川郡</t>
  </si>
  <si>
    <t>湯田川村</t>
  </si>
  <si>
    <t>田川村</t>
  </si>
  <si>
    <t>念珠関村</t>
  </si>
  <si>
    <t>福栄村</t>
  </si>
  <si>
    <t>温海町</t>
  </si>
  <si>
    <t>山戸村</t>
  </si>
  <si>
    <t>大泉村</t>
  </si>
  <si>
    <t>豊浦村</t>
  </si>
  <si>
    <t>大山町</t>
  </si>
  <si>
    <t>加茂町</t>
  </si>
  <si>
    <t>西郷村</t>
  </si>
  <si>
    <t>袖浦村</t>
  </si>
  <si>
    <t>栄村</t>
  </si>
  <si>
    <t>京田村</t>
  </si>
  <si>
    <t>飽海郡</t>
  </si>
  <si>
    <t>松嶺町</t>
  </si>
  <si>
    <t>内郷村</t>
  </si>
  <si>
    <t>田沢村</t>
  </si>
  <si>
    <t>北俣村</t>
  </si>
  <si>
    <t>南平田村</t>
  </si>
  <si>
    <t>東平田村</t>
  </si>
  <si>
    <t>北平田村</t>
  </si>
  <si>
    <t>中平田村</t>
  </si>
  <si>
    <t>上田村</t>
  </si>
  <si>
    <t>本楯村</t>
  </si>
  <si>
    <t>一條村</t>
  </si>
  <si>
    <t>観音寺村</t>
  </si>
  <si>
    <t>大沢村</t>
  </si>
  <si>
    <t>日向村</t>
  </si>
  <si>
    <t>西荒瀬村</t>
  </si>
  <si>
    <t>南遊佐村</t>
  </si>
  <si>
    <t>稲川村</t>
  </si>
  <si>
    <t>西遊佐村</t>
  </si>
  <si>
    <t>遊佐町</t>
  </si>
  <si>
    <t>蕨岡村</t>
  </si>
  <si>
    <t>吹浦村</t>
  </si>
  <si>
    <t>(注)　1.昭和28年工業統計調査　　2.従業者4人以上，3人以下使用工場を合算したものであり，生産額は昭和28年1ヵ年間</t>
  </si>
  <si>
    <t>　　　のものである。　　3.工場数2以下のものについては，従業者数，生産額をｘとした。</t>
  </si>
  <si>
    <t>１０．市町村別工場・従業者数・製造品出荷額</t>
  </si>
  <si>
    <t>食料品製造業</t>
  </si>
  <si>
    <t>紡織業</t>
  </si>
  <si>
    <t>衣服及び身廻品製造業</t>
  </si>
  <si>
    <t>木材及び木製品製造業</t>
  </si>
  <si>
    <t>家具及び装備品製造業</t>
  </si>
  <si>
    <t>紙及び類似品製造業</t>
  </si>
  <si>
    <t>化学工業</t>
  </si>
  <si>
    <t>ゴム製品製造業</t>
  </si>
  <si>
    <t>ガラス及び土石製品製造業</t>
  </si>
  <si>
    <t>第一次金属製造業</t>
  </si>
  <si>
    <t>金属製品製造業</t>
  </si>
  <si>
    <t>電気機械器具製造業</t>
  </si>
  <si>
    <t>輸送用機械器具製造業</t>
  </si>
  <si>
    <t>その他の製造業</t>
  </si>
  <si>
    <t>－従業者3人以下の製造工場－</t>
  </si>
  <si>
    <t>産業中分類別</t>
  </si>
  <si>
    <t>従　業　者　数</t>
  </si>
  <si>
    <t>製造品販売額(千円)</t>
  </si>
  <si>
    <t>常用労働者</t>
  </si>
  <si>
    <t>個人業主及び
家族従業者</t>
  </si>
  <si>
    <t>合計</t>
  </si>
  <si>
    <t>製造品
販売額</t>
  </si>
  <si>
    <t>加工賃
収　入</t>
  </si>
  <si>
    <t>修理料
収　入</t>
  </si>
  <si>
    <t>合　計</t>
  </si>
  <si>
    <t>印刷,出版及び類似業</t>
  </si>
  <si>
    <t>石油及び石炭製品製造業</t>
  </si>
  <si>
    <t>皮革及び革製品製造業</t>
  </si>
  <si>
    <t>機械造製造業</t>
  </si>
  <si>
    <t>x</t>
  </si>
  <si>
    <t>医療理化学機械，写真機，光
学機械器具及び時計製造業</t>
  </si>
  <si>
    <t>(注)　昭和28年工業統計調査</t>
  </si>
  <si>
    <t>１１．産業別従業者数・製造品販売額</t>
  </si>
  <si>
    <t>昭和28年度</t>
  </si>
  <si>
    <t>種別</t>
  </si>
  <si>
    <t>使用電力量</t>
  </si>
  <si>
    <t>割合</t>
  </si>
  <si>
    <t>KWH</t>
  </si>
  <si>
    <t>％</t>
  </si>
  <si>
    <t>電灯</t>
  </si>
  <si>
    <t>定額</t>
  </si>
  <si>
    <t>従量</t>
  </si>
  <si>
    <t>大口</t>
  </si>
  <si>
    <t>電力</t>
  </si>
  <si>
    <t>50KW未満</t>
  </si>
  <si>
    <t>鉱業</t>
  </si>
  <si>
    <t>金属工業</t>
  </si>
  <si>
    <t>機械器具工業</t>
  </si>
  <si>
    <t>化学工業</t>
  </si>
  <si>
    <t>窯業</t>
  </si>
  <si>
    <t>紡織工業</t>
  </si>
  <si>
    <t>食料品工業</t>
  </si>
  <si>
    <t>その他工業</t>
  </si>
  <si>
    <t>農林業</t>
  </si>
  <si>
    <t>電気鉄道</t>
  </si>
  <si>
    <t>公共事業</t>
  </si>
  <si>
    <t>電灯電力計</t>
  </si>
  <si>
    <t>東北電力株式会社調</t>
  </si>
  <si>
    <t>１２．電灯・電力需要実績</t>
  </si>
  <si>
    <t>塩井村</t>
  </si>
  <si>
    <t>窪田村</t>
  </si>
  <si>
    <t>50)54)</t>
  </si>
  <si>
    <t>50)</t>
  </si>
  <si>
    <t>東置賜郡</t>
  </si>
  <si>
    <t>高畠町</t>
  </si>
  <si>
    <t>二井宿村</t>
  </si>
  <si>
    <t>屋代村</t>
  </si>
  <si>
    <t>亀岡村</t>
  </si>
  <si>
    <t>和田村</t>
  </si>
  <si>
    <t>上郷村</t>
  </si>
  <si>
    <t>糠野目村</t>
  </si>
  <si>
    <t>沖郷村</t>
  </si>
  <si>
    <t>赤湯町</t>
  </si>
  <si>
    <t>中川村</t>
  </si>
  <si>
    <t>吉野村</t>
  </si>
  <si>
    <t>金山村</t>
  </si>
  <si>
    <t>宮内町</t>
  </si>
  <si>
    <t>漆山村</t>
  </si>
  <si>
    <t>梨郷村</t>
  </si>
  <si>
    <t>大塚村</t>
  </si>
  <si>
    <t>犬川村</t>
  </si>
  <si>
    <t>小松町</t>
  </si>
  <si>
    <t>中郡村</t>
  </si>
  <si>
    <t>吉島村</t>
  </si>
  <si>
    <t>西置賜郡</t>
  </si>
  <si>
    <t>長井町</t>
  </si>
  <si>
    <t>長井村</t>
  </si>
  <si>
    <t>9)10)</t>
  </si>
  <si>
    <t>西根村</t>
  </si>
  <si>
    <t>蚕桑村</t>
  </si>
  <si>
    <t>鮎貝村</t>
  </si>
  <si>
    <t>荒砥町</t>
  </si>
  <si>
    <t>十王村</t>
  </si>
  <si>
    <t>白鷹村</t>
  </si>
  <si>
    <t>東根村</t>
  </si>
  <si>
    <t>平野村</t>
  </si>
  <si>
    <t>伊佐沢村</t>
  </si>
  <si>
    <t>豊原村</t>
  </si>
  <si>
    <t>添川村</t>
  </si>
  <si>
    <t>豊川村</t>
  </si>
  <si>
    <t>津川村</t>
  </si>
  <si>
    <t>小国町</t>
  </si>
  <si>
    <t>南小国村</t>
  </si>
  <si>
    <t>北小国村</t>
  </si>
  <si>
    <t>東田川郡</t>
  </si>
  <si>
    <t>大泉村</t>
  </si>
  <si>
    <t>本郷村</t>
  </si>
  <si>
    <t>山添村</t>
  </si>
  <si>
    <t>黄金村</t>
  </si>
  <si>
    <t>斎村</t>
  </si>
  <si>
    <t>黒川村</t>
  </si>
  <si>
    <t>広瀬村</t>
  </si>
  <si>
    <t>泉村</t>
  </si>
  <si>
    <t>渡前村</t>
  </si>
  <si>
    <t>横山村</t>
  </si>
  <si>
    <t>押切村</t>
  </si>
  <si>
    <t>長沼村</t>
  </si>
  <si>
    <t>八栄島村</t>
  </si>
  <si>
    <t>藤島町</t>
  </si>
  <si>
    <t>東栄村</t>
  </si>
  <si>
    <t>手向村</t>
  </si>
  <si>
    <t>立谷沢村</t>
  </si>
  <si>
    <t>清川村</t>
  </si>
  <si>
    <t>狩川町</t>
  </si>
  <si>
    <t>大和村</t>
  </si>
  <si>
    <t>十六合村</t>
  </si>
  <si>
    <t>八栄里村</t>
  </si>
  <si>
    <t>常万村</t>
  </si>
  <si>
    <t>余目町</t>
  </si>
  <si>
    <t>新堀村</t>
  </si>
  <si>
    <t>栄村</t>
  </si>
  <si>
    <t>広野村</t>
  </si>
  <si>
    <t>西田川郡</t>
  </si>
  <si>
    <t>湯田川村</t>
  </si>
  <si>
    <t>田川村</t>
  </si>
  <si>
    <t>念珠関村</t>
  </si>
  <si>
    <t>福栄村</t>
  </si>
  <si>
    <t>温海町</t>
  </si>
  <si>
    <t>山戸村</t>
  </si>
  <si>
    <t>豊浦村</t>
  </si>
  <si>
    <t>大泉村</t>
  </si>
  <si>
    <t>大山町</t>
  </si>
  <si>
    <t>加茂町</t>
  </si>
  <si>
    <t>袖浦村</t>
  </si>
  <si>
    <t>京田村</t>
  </si>
  <si>
    <t>58)60)</t>
  </si>
  <si>
    <t>43)44)60)</t>
  </si>
  <si>
    <t>29)43)
60)</t>
  </si>
  <si>
    <t>24)43)
60)</t>
  </si>
  <si>
    <t>16)24)
43)60)</t>
  </si>
  <si>
    <t>飽海郡</t>
  </si>
  <si>
    <t>松嶺町</t>
  </si>
  <si>
    <t>内郷村</t>
  </si>
  <si>
    <t>田沢村</t>
  </si>
  <si>
    <t>北俣村</t>
  </si>
  <si>
    <t>南平田村</t>
  </si>
  <si>
    <t>東平田村</t>
  </si>
  <si>
    <t>北平田村</t>
  </si>
  <si>
    <t>43)44)</t>
  </si>
  <si>
    <t>中平田村</t>
  </si>
  <si>
    <t>上田村</t>
  </si>
  <si>
    <t>本楯村</t>
  </si>
  <si>
    <t>一条村</t>
  </si>
  <si>
    <t>観音寺村</t>
  </si>
  <si>
    <t>大沢村</t>
  </si>
  <si>
    <t>日向村</t>
  </si>
  <si>
    <t>西荒瀬村</t>
  </si>
  <si>
    <t>南遊佐村</t>
  </si>
  <si>
    <t>稲川村</t>
  </si>
  <si>
    <t>西遊佐村</t>
  </si>
  <si>
    <t>遊佐町</t>
  </si>
  <si>
    <t>蕨岡村</t>
  </si>
  <si>
    <t>吹浦村</t>
  </si>
  <si>
    <t>(注)　総理府統計局、企画課調</t>
  </si>
  <si>
    <t>昭和25年10月1日</t>
  </si>
  <si>
    <t>都道府県別</t>
  </si>
  <si>
    <t>0～4</t>
  </si>
  <si>
    <t>5～9</t>
  </si>
  <si>
    <t>10～14</t>
  </si>
  <si>
    <t>15～19</t>
  </si>
  <si>
    <t>20～24</t>
  </si>
  <si>
    <t>25～29</t>
  </si>
  <si>
    <t>30～34</t>
  </si>
  <si>
    <t>35～39</t>
  </si>
  <si>
    <t>40～44</t>
  </si>
  <si>
    <t>45～49</t>
  </si>
  <si>
    <t>50～54</t>
  </si>
  <si>
    <t>55～59</t>
  </si>
  <si>
    <t>60～64</t>
  </si>
  <si>
    <t>65～69</t>
  </si>
  <si>
    <t>70～74</t>
  </si>
  <si>
    <t>75～79</t>
  </si>
  <si>
    <t>80以上</t>
  </si>
  <si>
    <t>不詳</t>
  </si>
  <si>
    <t>全国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</si>
  <si>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</si>
  <si>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</si>
  <si>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</si>
  <si>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</si>
  <si>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</si>
  <si>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</si>
  <si>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</si>
  <si>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</si>
  <si>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</si>
  <si>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</si>
  <si>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</si>
  <si>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</si>
  <si>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</si>
  <si>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</si>
  <si>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</si>
  <si>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</si>
  <si>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</si>
  <si>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</si>
  <si>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</si>
  <si>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</si>
  <si>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</si>
  <si>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</si>
  <si>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</si>
  <si>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</si>
  <si>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</si>
  <si>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</si>
  <si>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</si>
  <si>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</si>
  <si>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</si>
  <si>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</si>
  <si>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</si>
  <si>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</si>
  <si>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</si>
  <si>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</si>
  <si>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</si>
  <si>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</si>
  <si>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</si>
  <si>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</si>
  <si>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</si>
  <si>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</si>
  <si>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</si>
  <si>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</si>
  <si>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</si>
  <si>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</si>
  <si>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</si>
  <si>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</si>
  <si>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(注)　昭和25年国勢調査</t>
  </si>
  <si>
    <t>２．都道府県別年令（5才階級）別人口</t>
  </si>
  <si>
    <t>3月</t>
  </si>
  <si>
    <t>4月</t>
  </si>
  <si>
    <t>5月</t>
  </si>
  <si>
    <t>6月</t>
  </si>
  <si>
    <t>7月</t>
  </si>
  <si>
    <t>8月</t>
  </si>
  <si>
    <t>9月</t>
  </si>
  <si>
    <t>10月</t>
  </si>
  <si>
    <t>11月</t>
  </si>
  <si>
    <t>12月</t>
  </si>
  <si>
    <t>月　　別</t>
  </si>
  <si>
    <t>きまって支給する給与</t>
  </si>
  <si>
    <t>特別に支払われた給与</t>
  </si>
  <si>
    <t>現金給与総額</t>
  </si>
  <si>
    <t>臨時日雇一人一日平均賃金</t>
  </si>
  <si>
    <t>総　数</t>
  </si>
  <si>
    <t>円</t>
  </si>
  <si>
    <t>全　　　　　　　産　　　　　　　業</t>
  </si>
  <si>
    <t>昭和26年1月</t>
  </si>
  <si>
    <t>2月</t>
  </si>
  <si>
    <t>昭和27年1月</t>
  </si>
  <si>
    <t>昭和28年1月</t>
  </si>
  <si>
    <t>鉱　　　　　　　　業</t>
  </si>
  <si>
    <t>製　　　　造　　　　業</t>
  </si>
  <si>
    <t>卸　　売　　・　　小　　売　　業</t>
  </si>
  <si>
    <t>金　　融　　・　　保　　険　　業</t>
  </si>
  <si>
    <t>運　　輸　　通　　信　　業</t>
  </si>
  <si>
    <t>（注）1.　毎月勤労統計調査　2.　全産業には建設業を含まない。</t>
  </si>
  <si>
    <t>３.産業別月別1人1ヵ月平均給与</t>
  </si>
  <si>
    <t>大蔵村</t>
  </si>
  <si>
    <t>戸沢村</t>
  </si>
  <si>
    <t>鮭川村</t>
  </si>
  <si>
    <t>真室川町</t>
  </si>
  <si>
    <t>金山町</t>
  </si>
  <si>
    <t>高畠町</t>
  </si>
  <si>
    <t>赤湯町</t>
  </si>
  <si>
    <t>小国町</t>
  </si>
  <si>
    <t>土地を耕作しない　もの</t>
  </si>
  <si>
    <t>1反</t>
  </si>
  <si>
    <t>1反　　　～　　　　2反</t>
  </si>
  <si>
    <t>2反　　　～　　　　3反</t>
  </si>
  <si>
    <t>3反　　　～　　　　5反</t>
  </si>
  <si>
    <t>5反　　　～　　　　7反</t>
  </si>
  <si>
    <t>7反　　　～　　　　9反</t>
  </si>
  <si>
    <t>9反　　　～　　　　1町</t>
  </si>
  <si>
    <t>1町　　　～　　　　1.2町</t>
  </si>
  <si>
    <t>1.2町　　　～　　　　1.5町</t>
  </si>
  <si>
    <t>1.5町　　　～　　 　　2町</t>
  </si>
  <si>
    <t>2町　　　 ～　　 　　3町</t>
  </si>
  <si>
    <t>3町　　　 ～　　 　　5町</t>
  </si>
  <si>
    <t>5町　　　 　～　　 　　以上</t>
  </si>
  <si>
    <t>未満</t>
  </si>
  <si>
    <t>昭和27年</t>
  </si>
  <si>
    <t xml:space="preserve"> 〃   28 年</t>
  </si>
  <si>
    <t>山形市</t>
  </si>
  <si>
    <t>米沢市</t>
  </si>
  <si>
    <t>鶴岡市</t>
  </si>
  <si>
    <t>酒田市</t>
  </si>
  <si>
    <t>新庄市</t>
  </si>
  <si>
    <t>上山町</t>
  </si>
  <si>
    <t>西郷村</t>
  </si>
  <si>
    <t>本庄村</t>
  </si>
  <si>
    <t>宮生村</t>
  </si>
  <si>
    <t>東村</t>
  </si>
  <si>
    <t>東沢村</t>
  </si>
  <si>
    <t>南沼原村</t>
  </si>
  <si>
    <t>飯塚村</t>
  </si>
  <si>
    <t>椹沢村</t>
  </si>
  <si>
    <t>村木沢村</t>
  </si>
  <si>
    <t>柏倉門伝村</t>
  </si>
  <si>
    <t>本沢村</t>
  </si>
  <si>
    <t>山元村</t>
  </si>
  <si>
    <t>成生村</t>
  </si>
  <si>
    <t>蔵増村</t>
  </si>
  <si>
    <t>津山村</t>
  </si>
  <si>
    <t>千布村</t>
  </si>
  <si>
    <t>高擶村</t>
  </si>
  <si>
    <t>寺津村</t>
  </si>
  <si>
    <t>大郷村</t>
  </si>
  <si>
    <t>豊田村</t>
  </si>
  <si>
    <t>大寺村</t>
  </si>
  <si>
    <t>中村</t>
  </si>
  <si>
    <t>作谷沢村</t>
  </si>
  <si>
    <t>相模村</t>
  </si>
  <si>
    <t>大曾根村</t>
  </si>
  <si>
    <t>西村山郡</t>
  </si>
  <si>
    <t>柴橋村</t>
  </si>
  <si>
    <t>左沢村</t>
  </si>
  <si>
    <t>西五百川村</t>
  </si>
  <si>
    <t>七軒村</t>
  </si>
  <si>
    <t>川土居村</t>
  </si>
  <si>
    <t>醍醐村</t>
  </si>
  <si>
    <t>西里村</t>
  </si>
  <si>
    <t>溝延村</t>
  </si>
  <si>
    <t>北谷地町</t>
  </si>
  <si>
    <t>北村山郡</t>
  </si>
  <si>
    <t>楯岡町</t>
  </si>
  <si>
    <t>袖崎村</t>
  </si>
  <si>
    <t>東郷村</t>
  </si>
  <si>
    <t>山口村</t>
  </si>
  <si>
    <t>田麦野村</t>
  </si>
  <si>
    <t>大富村</t>
  </si>
  <si>
    <t>富本村</t>
  </si>
  <si>
    <t>宮沢村</t>
  </si>
  <si>
    <t>舟形村</t>
  </si>
  <si>
    <t>堀内村</t>
  </si>
  <si>
    <t>八向村</t>
  </si>
  <si>
    <t>角川村</t>
  </si>
  <si>
    <t>豊里村</t>
  </si>
  <si>
    <t>萩野村</t>
  </si>
  <si>
    <t>西小国村</t>
  </si>
  <si>
    <t>東小国村</t>
  </si>
  <si>
    <t>万世村</t>
  </si>
  <si>
    <t>山上村</t>
  </si>
  <si>
    <t>南原村</t>
  </si>
  <si>
    <t>玉庭村</t>
  </si>
  <si>
    <t>中津川村</t>
  </si>
  <si>
    <t>広幡村</t>
  </si>
  <si>
    <t>窪田村</t>
  </si>
  <si>
    <t>二井宿村</t>
  </si>
  <si>
    <t>屋代村</t>
  </si>
  <si>
    <t>亀岡村</t>
  </si>
  <si>
    <t>糠野目村</t>
  </si>
  <si>
    <t>沖郷村</t>
  </si>
  <si>
    <t>金山村</t>
  </si>
  <si>
    <t>宮内町</t>
  </si>
  <si>
    <t>漆山村</t>
  </si>
  <si>
    <t>大塚村</t>
  </si>
  <si>
    <t>小松町</t>
  </si>
  <si>
    <t>中郡村</t>
  </si>
  <si>
    <t>吉島村</t>
  </si>
  <si>
    <t>西根村</t>
  </si>
  <si>
    <t>荒砥町</t>
  </si>
  <si>
    <t>十王村</t>
  </si>
  <si>
    <t>白鷹村</t>
  </si>
  <si>
    <t>伊左沢村</t>
  </si>
  <si>
    <t>豊原村</t>
  </si>
  <si>
    <t>添川村</t>
  </si>
  <si>
    <t>豊川村</t>
  </si>
  <si>
    <t>津川村</t>
  </si>
  <si>
    <t>南小国村</t>
  </si>
  <si>
    <t>北小国村</t>
  </si>
  <si>
    <t>山添村</t>
  </si>
  <si>
    <t>斎村</t>
  </si>
  <si>
    <t>黒川村</t>
  </si>
  <si>
    <t>泉村</t>
  </si>
  <si>
    <t>渡前村</t>
  </si>
  <si>
    <t>八栄島村</t>
  </si>
  <si>
    <t>藤島町</t>
  </si>
  <si>
    <t>手向村</t>
  </si>
  <si>
    <t>大和村</t>
  </si>
  <si>
    <t>十六合村</t>
  </si>
  <si>
    <t>八栄里村</t>
  </si>
  <si>
    <t>常万村</t>
  </si>
  <si>
    <t>新堀村</t>
  </si>
  <si>
    <t>広野村</t>
  </si>
  <si>
    <t>湯田川村</t>
  </si>
  <si>
    <t>念珠関村</t>
  </si>
  <si>
    <t>福栄村</t>
  </si>
  <si>
    <t>温海町</t>
  </si>
  <si>
    <t>豊浦村</t>
  </si>
  <si>
    <t>上郷村</t>
  </si>
  <si>
    <t>大山町</t>
  </si>
  <si>
    <t>袖浦村</t>
  </si>
  <si>
    <t>栄村</t>
  </si>
  <si>
    <t>京田村</t>
  </si>
  <si>
    <t>松嶺町</t>
  </si>
  <si>
    <t>丙郷村</t>
  </si>
  <si>
    <t>北俣村</t>
  </si>
  <si>
    <t>南平田村</t>
  </si>
  <si>
    <t>東平田村</t>
  </si>
  <si>
    <t>北平田村</t>
  </si>
  <si>
    <t>中平田村</t>
  </si>
  <si>
    <t>上田村</t>
  </si>
  <si>
    <t>本楯村</t>
  </si>
  <si>
    <t>一條村</t>
  </si>
  <si>
    <t>観音寺村</t>
  </si>
  <si>
    <t>大沢村</t>
  </si>
  <si>
    <t>日向村</t>
  </si>
  <si>
    <t>西荒瀬村</t>
  </si>
  <si>
    <t>稲川村</t>
  </si>
  <si>
    <t>蕨岡村</t>
  </si>
  <si>
    <t>吹浦村</t>
  </si>
  <si>
    <t>（注）1.県農林水産業夏期基本調査</t>
  </si>
  <si>
    <t>　　　2.県農林水産業調査員による聞取調査</t>
  </si>
  <si>
    <t>４．経営耕地面積広狭別農家数</t>
  </si>
  <si>
    <t>専業兼業別</t>
  </si>
  <si>
    <t>専業</t>
  </si>
  <si>
    <t>兼業</t>
  </si>
  <si>
    <t>第一種　兼業</t>
  </si>
  <si>
    <t>第二種　兼業</t>
  </si>
  <si>
    <t>左沢町</t>
  </si>
  <si>
    <t>北谷地村</t>
  </si>
  <si>
    <t>神崎村</t>
  </si>
  <si>
    <t>長瀬村</t>
  </si>
  <si>
    <t>伊佐沢村</t>
  </si>
  <si>
    <t>西郷村</t>
  </si>
  <si>
    <t>　　　2.県農林水産業調査員による聞取調査</t>
  </si>
  <si>
    <t>５．専兼業別農家数</t>
  </si>
  <si>
    <t>〃　26年</t>
  </si>
  <si>
    <t>〃　27年</t>
  </si>
  <si>
    <t>年次別</t>
  </si>
  <si>
    <t>作付面積</t>
  </si>
  <si>
    <t>収獲面積</t>
  </si>
  <si>
    <t>反収</t>
  </si>
  <si>
    <t>推定実収高</t>
  </si>
  <si>
    <t>水稲</t>
  </si>
  <si>
    <t>陸稲</t>
  </si>
  <si>
    <t>計</t>
  </si>
  <si>
    <t>町</t>
  </si>
  <si>
    <t>石</t>
  </si>
  <si>
    <t>昭和24年</t>
  </si>
  <si>
    <t>〃　25年</t>
  </si>
  <si>
    <t>〃　28年</t>
  </si>
  <si>
    <t>推定実収高</t>
  </si>
  <si>
    <t>反</t>
  </si>
  <si>
    <t>山形市</t>
  </si>
  <si>
    <t>（注）市町村別は水稲のみの結果である。農林省山形統計調査事務所調</t>
  </si>
  <si>
    <t>６．米収獲高</t>
  </si>
  <si>
    <t>凡例</t>
  </si>
  <si>
    <t>目次</t>
  </si>
  <si>
    <t>管轄地の沿革</t>
  </si>
  <si>
    <t>県の位置</t>
  </si>
  <si>
    <t>市町村区画・面積</t>
  </si>
  <si>
    <t>山岳</t>
  </si>
  <si>
    <t>河川</t>
  </si>
  <si>
    <t>池沼</t>
  </si>
  <si>
    <t>公園</t>
  </si>
  <si>
    <t>降水総量</t>
  </si>
  <si>
    <t>農地改革</t>
  </si>
  <si>
    <t>開拓</t>
  </si>
  <si>
    <t>食用農産物</t>
  </si>
  <si>
    <t>公私有造林面積</t>
  </si>
  <si>
    <t>保安林</t>
  </si>
  <si>
    <t>小学校</t>
  </si>
  <si>
    <t>中学校</t>
  </si>
  <si>
    <t>幼稚園</t>
  </si>
  <si>
    <t>民生委員</t>
  </si>
  <si>
    <t>健康保険</t>
  </si>
  <si>
    <t>厚生年金保険</t>
  </si>
  <si>
    <t>国民健康保険</t>
  </si>
  <si>
    <t>失業保険</t>
  </si>
  <si>
    <t>労働争議</t>
  </si>
  <si>
    <t>交通事故</t>
  </si>
  <si>
    <t>１</t>
  </si>
  <si>
    <t>６</t>
  </si>
  <si>
    <t>工芸農産物</t>
  </si>
  <si>
    <t>第２章　気象</t>
  </si>
  <si>
    <t>第１章　土地</t>
  </si>
  <si>
    <t>平均気温</t>
  </si>
  <si>
    <t>毎日最高気温の平均</t>
  </si>
  <si>
    <t>毎日最低気温の平均</t>
  </si>
  <si>
    <t>平均湿度</t>
  </si>
  <si>
    <t>降水日数</t>
  </si>
  <si>
    <t>平均風速</t>
  </si>
  <si>
    <t>風速最大</t>
  </si>
  <si>
    <t>暴風日数</t>
  </si>
  <si>
    <t>第３章　人口</t>
  </si>
  <si>
    <t>主要死因別死亡者数</t>
  </si>
  <si>
    <t>労働組合</t>
  </si>
  <si>
    <t>道路延長</t>
  </si>
  <si>
    <t>路面別道路延長</t>
  </si>
  <si>
    <t>橋梁</t>
  </si>
  <si>
    <t>自動車数</t>
  </si>
  <si>
    <t>貨物自動車輸送実績</t>
  </si>
  <si>
    <t>港湾</t>
  </si>
  <si>
    <t>銀行主要勘定</t>
  </si>
  <si>
    <t>市町村農業協同組合主要勘定</t>
  </si>
  <si>
    <t>金融機関別貸出残高</t>
  </si>
  <si>
    <t>金融機関別貯蓄状況</t>
  </si>
  <si>
    <t>国庫金受払状況</t>
  </si>
  <si>
    <t>業種別会社</t>
  </si>
  <si>
    <t>運用資本金額別会社</t>
  </si>
  <si>
    <t>第１８章　財政</t>
  </si>
  <si>
    <t>諸税負担額</t>
  </si>
  <si>
    <t>県税</t>
  </si>
  <si>
    <t>地方債</t>
  </si>
  <si>
    <t>市町村税</t>
  </si>
  <si>
    <t>第２０章　司法・警察</t>
  </si>
  <si>
    <t>民事事件</t>
  </si>
  <si>
    <t>刑事事件</t>
  </si>
  <si>
    <t>家庭事件</t>
  </si>
  <si>
    <t>罪名別受刑者数</t>
  </si>
  <si>
    <t>年令別罪種別検挙人員</t>
  </si>
  <si>
    <t>(1)裁判所</t>
  </si>
  <si>
    <t>(2)検察庁</t>
  </si>
  <si>
    <t>(4)刑務所</t>
  </si>
  <si>
    <t>(1)国家地方警察</t>
  </si>
  <si>
    <t>(2)自治体警察</t>
  </si>
  <si>
    <t>(1)家事審判</t>
  </si>
  <si>
    <t>(2)家事調停</t>
  </si>
  <si>
    <t>第２１章　教育・文化・宗教</t>
  </si>
  <si>
    <t>市町村別小学校・中学校</t>
  </si>
  <si>
    <t>高等学校</t>
  </si>
  <si>
    <t>第２２章　厚生</t>
  </si>
  <si>
    <t>(3)職業別</t>
  </si>
  <si>
    <t>第２３章　災害・事故</t>
  </si>
  <si>
    <t>林業被害</t>
  </si>
  <si>
    <t>森林火災保険</t>
  </si>
  <si>
    <t>漁船保険</t>
  </si>
  <si>
    <t>土木災害</t>
  </si>
  <si>
    <t>労働者災害</t>
  </si>
  <si>
    <t>(2)月別費目別保険給付</t>
  </si>
  <si>
    <t>農業協同組合設立状況</t>
  </si>
  <si>
    <t>屠殺</t>
  </si>
  <si>
    <t>緑肥飼料用作物</t>
  </si>
  <si>
    <t>本書は、県内の各般にわたる統計資料を集録し、県勢の実態を明らかにするため編集したものである。</t>
  </si>
  <si>
    <t>山形県知事室企画課</t>
  </si>
  <si>
    <t>図表　統計表</t>
  </si>
  <si>
    <t>市町村の廃置分合</t>
  </si>
  <si>
    <t>郡市別面積・広ぼう</t>
  </si>
  <si>
    <t>島しょ</t>
  </si>
  <si>
    <t>測候所・観測所</t>
  </si>
  <si>
    <t>最多風向</t>
  </si>
  <si>
    <t>霜雪の季節・最深積雪</t>
  </si>
  <si>
    <t>県内積雪状況</t>
  </si>
  <si>
    <t>出生・死亡・死産・婚姻・離婚</t>
  </si>
  <si>
    <t>年次別出生・死亡・死産・婚姻・離婚</t>
  </si>
  <si>
    <t>労働組合設立・解散</t>
  </si>
  <si>
    <t>(1)産業別労働争議</t>
  </si>
  <si>
    <t>職業紹介</t>
  </si>
  <si>
    <t>労働者災害補償保険</t>
  </si>
  <si>
    <t>(1)保険関係成立・消滅</t>
  </si>
  <si>
    <t>(4)日雇産業別求人・紹介・就職</t>
  </si>
  <si>
    <t>(1)一般</t>
  </si>
  <si>
    <t>(2)日雇</t>
  </si>
  <si>
    <t>経営耕地面積広狭別農家数</t>
  </si>
  <si>
    <t>農業収入別農家数</t>
  </si>
  <si>
    <t>農家人口</t>
  </si>
  <si>
    <t>農家人口の異動状況</t>
  </si>
  <si>
    <t>米収穫高</t>
  </si>
  <si>
    <t>蔬菜実収高</t>
  </si>
  <si>
    <t>肥料入荷数量</t>
  </si>
  <si>
    <t>主要食糧需給実績</t>
  </si>
  <si>
    <t>(1)開拓農用地面積</t>
  </si>
  <si>
    <t>(1)農地等（既墾地）買収売渡実績</t>
  </si>
  <si>
    <t>(2)未墾地買収売渡実績</t>
  </si>
  <si>
    <t>養蚕</t>
  </si>
  <si>
    <t>(3)開墾工事</t>
  </si>
  <si>
    <t>(4)開拓営農実績</t>
  </si>
  <si>
    <t xml:space="preserve"> (ｲ)農作物収穫面積</t>
  </si>
  <si>
    <t xml:space="preserve"> (ﾛ)家畜</t>
  </si>
  <si>
    <t>林野面積</t>
  </si>
  <si>
    <t>公私有林伐採面積・数量</t>
  </si>
  <si>
    <t>木材生産実績</t>
  </si>
  <si>
    <t>木炭需給実績</t>
  </si>
  <si>
    <t>(1)生産・移出・移入・消費</t>
  </si>
  <si>
    <t>(2)検査実績</t>
  </si>
  <si>
    <t>鉱種別鉱山数</t>
  </si>
  <si>
    <t>鉱業生産高</t>
  </si>
  <si>
    <t>中小企業等協同組合設立状況</t>
  </si>
  <si>
    <t>発電所</t>
  </si>
  <si>
    <t>変電所</t>
  </si>
  <si>
    <t>送電経路</t>
  </si>
  <si>
    <t>瓦斯設備</t>
  </si>
  <si>
    <t>瓦斯生産・消費量</t>
  </si>
  <si>
    <t>建築主別着工建築物</t>
  </si>
  <si>
    <t>用途別着工建築物</t>
  </si>
  <si>
    <t>住宅種類別着工建築物</t>
  </si>
  <si>
    <t>交通運輸施設</t>
  </si>
  <si>
    <t>貨物発送到着数量</t>
  </si>
  <si>
    <t>(1)酒田港</t>
  </si>
  <si>
    <t>電信・電話</t>
  </si>
  <si>
    <t>(1)国鉄駅数</t>
  </si>
  <si>
    <t>(2)自動車運輸施設</t>
  </si>
  <si>
    <t>相互銀行主要勘定</t>
  </si>
  <si>
    <t>農林中央金庫主要勘定</t>
  </si>
  <si>
    <t>商工組合中央金庫資金状況</t>
  </si>
  <si>
    <t>農業手形利用状況</t>
  </si>
  <si>
    <t>農林漁業資金融資状況</t>
  </si>
  <si>
    <t>郵便貯金・振替貯金</t>
  </si>
  <si>
    <t>生命保険</t>
  </si>
  <si>
    <t>業種別銀行融資状況</t>
  </si>
  <si>
    <t>証券取引高</t>
  </si>
  <si>
    <t>小売物価</t>
  </si>
  <si>
    <t>国税</t>
  </si>
  <si>
    <t>市町村職員</t>
  </si>
  <si>
    <t>司法・警察関係職員</t>
  </si>
  <si>
    <t>登記</t>
  </si>
  <si>
    <t>(1)通常事件</t>
  </si>
  <si>
    <t>犯罪発生検挙件数</t>
  </si>
  <si>
    <t>(3)法務局</t>
  </si>
  <si>
    <t>(5)警察</t>
  </si>
  <si>
    <t>(2)調停事件</t>
  </si>
  <si>
    <t>盲・ろう学校</t>
  </si>
  <si>
    <t>各種学校</t>
  </si>
  <si>
    <t>(1)累年別</t>
  </si>
  <si>
    <t>中学校・高等学校生徒の卒業後の状況</t>
  </si>
  <si>
    <t>社会教育関係団体</t>
  </si>
  <si>
    <t>社会教育施設</t>
  </si>
  <si>
    <t>社会福祉施設</t>
  </si>
  <si>
    <t>生活保護</t>
  </si>
  <si>
    <t>公益質屋</t>
  </si>
  <si>
    <t>共同募金</t>
  </si>
  <si>
    <t>船員保険</t>
  </si>
  <si>
    <t>医療関係者数</t>
  </si>
  <si>
    <t>医療関係施設</t>
  </si>
  <si>
    <t>伝染病</t>
  </si>
  <si>
    <t>性病患者数</t>
  </si>
  <si>
    <t>(4)年令別</t>
  </si>
  <si>
    <t>(1)適用状況・保険料徴収状況</t>
  </si>
  <si>
    <t>(2)保険給付状況</t>
  </si>
  <si>
    <t>農業被害</t>
  </si>
  <si>
    <t>火災被害</t>
  </si>
  <si>
    <t>鉄道事故</t>
  </si>
  <si>
    <t>(1)月別災害件数</t>
  </si>
  <si>
    <t>２</t>
  </si>
  <si>
    <t>３</t>
  </si>
  <si>
    <t>４</t>
  </si>
  <si>
    <t>５</t>
  </si>
  <si>
    <t>本書は、当課主管の各種調査資料を主とし、これに庁内各部課室及び他官公庁諸会社、団体等から取集した資料をも掲載した。</t>
  </si>
  <si>
    <t>住民登録異動人口</t>
  </si>
  <si>
    <t>主要死因別乳児（1才未満）死亡者数</t>
  </si>
  <si>
    <t>第４章　労働</t>
  </si>
  <si>
    <t>(3)日雇求職・求人・就職</t>
  </si>
  <si>
    <t>産業別月別１人１ヵ月平均給与</t>
  </si>
  <si>
    <t>第５章　農業</t>
  </si>
  <si>
    <t>兼業の種類別農家数</t>
  </si>
  <si>
    <t>(1)第一種兼業農家</t>
  </si>
  <si>
    <t>(2)第二種兼業農家</t>
  </si>
  <si>
    <t>農機具所有台数・使用農家数</t>
  </si>
  <si>
    <t>(2)入植戸数・人口・建物</t>
  </si>
  <si>
    <t xml:space="preserve"> (ﾊ)農機具台数</t>
  </si>
  <si>
    <t>家畜家禽飼養農家数・飼養頭羽数</t>
  </si>
  <si>
    <t>牛乳等需給実績</t>
  </si>
  <si>
    <t>第６章　林業</t>
  </si>
  <si>
    <t>第７章　水産業</t>
  </si>
  <si>
    <t>第８章　鉱業</t>
  </si>
  <si>
    <t>石油生産・出荷・在庫数量</t>
  </si>
  <si>
    <t>石炭・亜炭生産需給実績</t>
  </si>
  <si>
    <t>業種別亜炭送炭実績</t>
  </si>
  <si>
    <t>第９章　工業</t>
  </si>
  <si>
    <t>産業別経営組織別工場数</t>
  </si>
  <si>
    <t>市町村別工場・従業者数・生産額</t>
  </si>
  <si>
    <t>工業主要製品別生産数量</t>
  </si>
  <si>
    <t>電力需要実績</t>
  </si>
  <si>
    <t>電灯・電力需要実績</t>
  </si>
  <si>
    <t>電灯需要実績</t>
  </si>
  <si>
    <t>東北各県別電力消費実績</t>
  </si>
  <si>
    <t>水道</t>
  </si>
  <si>
    <t>(1)簡易水道</t>
  </si>
  <si>
    <t>(2)上水道</t>
  </si>
  <si>
    <t>建設業者登録数</t>
  </si>
  <si>
    <t>第１２章　運輸・通信</t>
  </si>
  <si>
    <t>旅客・貨物運輸実績</t>
  </si>
  <si>
    <t>酒田港主要港湾施設</t>
  </si>
  <si>
    <t>入港船舶移出入実績</t>
  </si>
  <si>
    <t>(1)移輸出実績</t>
  </si>
  <si>
    <t>(2)移輸入実績</t>
  </si>
  <si>
    <t>第１３章　貿易</t>
  </si>
  <si>
    <t>第１４章　金融</t>
  </si>
  <si>
    <t>県信連主要勘定</t>
  </si>
  <si>
    <t>手形交換高</t>
  </si>
  <si>
    <t>県外地方別郡市別原材料仕入額・製造品出荷額</t>
  </si>
  <si>
    <t>第１６章　会社</t>
  </si>
  <si>
    <t>会社異動</t>
  </si>
  <si>
    <t>第１７章　物価・家計</t>
  </si>
  <si>
    <t>農家生産物の販売価格</t>
  </si>
  <si>
    <t>農村賃金・料金</t>
  </si>
  <si>
    <t>農業以外の農家１戸当り平均収入額</t>
  </si>
  <si>
    <t>(1)事業支出</t>
  </si>
  <si>
    <t>(3)財産的収入・支出</t>
  </si>
  <si>
    <t>県職員・教育庁職員</t>
  </si>
  <si>
    <t>衆議院議員選挙</t>
  </si>
  <si>
    <t>市町村長選挙・議会議員選挙</t>
  </si>
  <si>
    <t>大学</t>
  </si>
  <si>
    <t>学校経費</t>
  </si>
  <si>
    <t>生徒・児童の疾病異常検査</t>
  </si>
  <si>
    <t>生徒児童の計測検査</t>
  </si>
  <si>
    <t>ラジオ受信者数</t>
  </si>
  <si>
    <t>重要文化財指定件数</t>
  </si>
  <si>
    <t>(3)扶助別生活保護費支出状況</t>
  </si>
  <si>
    <t>(1)種類別保険者数・保険税徴収状況</t>
  </si>
  <si>
    <t>薬局・医薬品製造販売業者</t>
  </si>
  <si>
    <t>(1)法定伝染病</t>
  </si>
  <si>
    <t>(2)月別生活保護費支出状況</t>
  </si>
  <si>
    <t>(4)月別扶助別被保護者</t>
  </si>
  <si>
    <t>農業共済</t>
  </si>
  <si>
    <t>(1)虫害</t>
  </si>
  <si>
    <t>(2)火災</t>
  </si>
  <si>
    <t>(1)消防施設</t>
  </si>
  <si>
    <t>(2)月別火災発生件数・損害見積額</t>
  </si>
  <si>
    <t>(3)原因別火災発生件数・損害見積額</t>
  </si>
  <si>
    <t>昭和２８年　山形県統計書</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</si>
</sst>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_);\(#,##0\)"/>
    <numFmt numFmtId="182" formatCode="_ * #,##0_ ;_ * \-#,##0_ ;_ * &quot;…&quot;_ ;_ @_ "/>
    <numFmt numFmtId="183" formatCode="_ * #,##0_ ;_ * \-#,##0_ ;_ * &quot;0&quot;_ ;_ @_ "/>
    <numFmt numFmtId="184" formatCode="0_);[Red]\(0\)"/>
    <numFmt numFmtId="185" formatCode="_ * #,##0.000_ ;_ * \-#,##0.000_ ;_ * &quot;-&quot;??_ ;_ @_ "/>
    <numFmt numFmtId="186" formatCode="_ * #,##0.0_ ;_ * \-#,##0.0_ ;_ * &quot;-&quot;??_ ;_ @_ "/>
    <numFmt numFmtId="187" formatCode="_ * #,##0_ ;_ * \-#,##0_ ;_ * &quot;-&quot;??_ ;_ @_ "/>
    <numFmt numFmtId="188" formatCode="_ * #,##0.0_ ;_ * \-#,##0.0_ ;_ * &quot;-&quot;_ ;_ @_ "/>
    <numFmt numFmtId="189" formatCode="_ * #,##0.00_ ;_ * \-#,##0.00_ ;_ * &quot;-&quot;_ ;_ @_ "/>
    <numFmt numFmtId="190" formatCode="0;&quot;△ &quot;0"/>
    <numFmt numFmtId="191" formatCode="0.0;&quot;△ &quot;0.0"/>
    <numFmt numFmtId="192" formatCode="0.00;&quot;△ &quot;0.00"/>
    <numFmt numFmtId="193" formatCode="#,##0.0;&quot;△ &quot;#,##0.0"/>
    <numFmt numFmtId="194" formatCode="#,##0.00;&quot;△ &quot;#,##0.00"/>
    <numFmt numFmtId="195" formatCode="#,##0\)"/>
    <numFmt numFmtId="196" formatCode="#,##0\ ;&quot;△ &quot;#,##0"/>
    <numFmt numFmtId="197" formatCode="_ * #,##0_ ;_ * &quot;△&quot;#,##0_ ;_ * &quot;-&quot;_ ;_ @_ "/>
    <numFmt numFmtId="198" formatCode="0.0"/>
    <numFmt numFmtId="199" formatCode="_ * #,##0.000_ ;_ * \-#,##0.000_ ;_ * &quot;-&quot;???_ ;_ @_ "/>
    <numFmt numFmtId="200" formatCode="_ * #,##0.0000_ ;_ * \-#,##0.0000_ ;_ * &quot;-&quot;????_ ;_ @_ "/>
    <numFmt numFmtId="201" formatCode="_ * #,##0.0_ ;_ * \-#,##0.0_ ;_ * &quot;-&quot;?_ ;_ @_ "/>
    <numFmt numFmtId="202" formatCode="0.0_);[Red]\(0.0\)"/>
    <numFmt numFmtId="203" formatCode="0.0\ "/>
    <numFmt numFmtId="204" formatCode="#,##0.0;&quot;△ &quot;#,##0.0\ "/>
    <numFmt numFmtId="205" formatCode="\(#,##0\)"/>
    <numFmt numFmtId="206" formatCode="\(#,##0.0\)"/>
    <numFmt numFmtId="207" formatCode="#,##0.0_);[Red]\(#,##0.0\)"/>
    <numFmt numFmtId="208" formatCode="#,##0.00_);[Red]\(#,##0.00\)"/>
    <numFmt numFmtId="209" formatCode="_ * #,##0_ ;_ * \-#,##0_ ;_ * &quot;-&quot;?_ ;_ @_ "/>
    <numFmt numFmtId="210" formatCode="#,##0.0"/>
    <numFmt numFmtId="211" formatCode="0.00000"/>
    <numFmt numFmtId="212" formatCode="#,##0.0;[Red]\-#,##0.0"/>
    <numFmt numFmtId="213" formatCode="0_ "/>
    <numFmt numFmtId="214" formatCode="&quot;△&quot;0"/>
    <numFmt numFmtId="215" formatCode="#,##0.0_ ;[Red]\-#,##0.0\ "/>
    <numFmt numFmtId="216" formatCode="_ * \(#,##0\)_ ;_ * \(\-#,##0\)_ ;_ * &quot;-&quot;_ ;_ @_ "/>
    <numFmt numFmtId="217" formatCode="0.0_ "/>
    <numFmt numFmtId="218" formatCode="#,##0.000_ "/>
    <numFmt numFmtId="219" formatCode="_ * #,##0.000_ ;_ * \-#,##0.000_ ;_ * &quot;-&quot;_ ;_ @_ "/>
    <numFmt numFmtId="220" formatCode="_ * #,##0.0000_ ;_ * \-#,##0.0000_ ;_ * &quot;-&quot;_ ;_ @_ "/>
    <numFmt numFmtId="221" formatCode="#,##0_ ;[Red]\-#,##0\ "/>
  </numFmts>
  <fonts count="19">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b/>
      <sz val="9"/>
      <name val="ＭＳ 明朝"/>
      <family val="1"/>
    </font>
    <font>
      <sz val="12"/>
      <name val="ＭＳ 明朝"/>
      <family val="1"/>
    </font>
    <font>
      <b/>
      <sz val="10"/>
      <name val="ＭＳ 明朝"/>
      <family val="1"/>
    </font>
    <font>
      <b/>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明朝"/>
      <family val="1"/>
    </font>
    <font>
      <sz val="11"/>
      <name val="ＭＳ 明朝"/>
      <family val="1"/>
    </font>
    <font>
      <vertAlign val="subscript"/>
      <sz val="10"/>
      <name val="ＭＳ 明朝"/>
      <family val="1"/>
    </font>
    <font>
      <vertAlign val="superscript"/>
      <sz val="10"/>
      <name val="ＭＳ 明朝"/>
      <family val="1"/>
    </font>
    <font>
      <sz val="8"/>
      <name val="ＭＳ 明朝"/>
      <family val="1"/>
    </font>
    <font>
      <b/>
      <sz val="11"/>
      <name val="ＭＳ Ｐゴシック"/>
      <family val="3"/>
    </font>
    <font>
      <b/>
      <sz val="12"/>
      <name val="ＭＳ 明朝"/>
      <family val="1"/>
    </font>
  </fonts>
  <fills count="3">
    <fill>
      <patternFill/>
    </fill>
    <fill>
      <patternFill patternType="gray125"/>
    </fill>
    <fill>
      <patternFill patternType="solid">
        <fgColor indexed="22"/>
        <bgColor indexed="64"/>
      </patternFill>
    </fill>
  </fills>
  <borders count="41">
    <border>
      <left/>
      <right/>
      <top/>
      <bottom/>
      <diagonal/>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style="medium"/>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medium"/>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medium"/>
      <bottom style="thin"/>
    </border>
    <border>
      <left style="thin"/>
      <right style="medium"/>
      <top style="thin"/>
      <bottom style="thin"/>
    </border>
    <border>
      <left>
        <color indexed="63"/>
      </left>
      <right style="thin"/>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thin"/>
      <bottom style="thin"/>
    </border>
    <border>
      <left style="thin"/>
      <right>
        <color indexed="63"/>
      </right>
      <top style="medium"/>
      <bottom style="thin"/>
    </border>
    <border>
      <left style="thin"/>
      <right style="thin"/>
      <top style="thin"/>
      <bottom style="medium"/>
    </border>
    <border>
      <left>
        <color indexed="63"/>
      </left>
      <right>
        <color indexed="63"/>
      </right>
      <top style="thin"/>
      <bottom style="thin"/>
    </border>
    <border>
      <left>
        <color indexed="63"/>
      </left>
      <right>
        <color indexed="63"/>
      </right>
      <top>
        <color indexed="63"/>
      </top>
      <bottom style="thin"/>
    </border>
    <border>
      <left style="thin"/>
      <right style="medium"/>
      <top style="medium"/>
      <bottom style="thin"/>
    </border>
  </borders>
  <cellStyleXfs count="5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49" fontId="5" fillId="0" borderId="1">
      <alignment horizontal="distributed" vertical="center"/>
      <protection/>
    </xf>
    <xf numFmtId="38" fontId="0" fillId="0" borderId="0" applyFont="0" applyFill="0" applyBorder="0" applyAlignment="0" applyProtection="0"/>
    <xf numFmtId="40" fontId="0" fillId="0" borderId="0" applyFont="0" applyFill="0" applyBorder="0" applyAlignment="0" applyProtection="0"/>
    <xf numFmtId="49" fontId="1" fillId="0" borderId="1">
      <alignment horizontal="distributed" vertical="center"/>
      <protection/>
    </xf>
    <xf numFmtId="41" fontId="5" fillId="0" borderId="1">
      <alignment/>
      <protection/>
    </xf>
    <xf numFmtId="49" fontId="5" fillId="0" borderId="1">
      <alignment horizontal="distributed" vertical="center"/>
      <protection/>
    </xf>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0" fillId="0" borderId="0" applyNumberFormat="0" applyFill="0" applyBorder="0" applyAlignment="0" applyProtection="0"/>
  </cellStyleXfs>
  <cellXfs count="1195">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1" applyNumberFormat="1" applyFont="1" applyFill="1" applyAlignment="1">
      <alignment vertical="center"/>
      <protection/>
    </xf>
    <xf numFmtId="0" fontId="1" fillId="0" borderId="0" xfId="51" applyFont="1" applyFill="1" applyAlignment="1">
      <alignment/>
      <protection/>
    </xf>
    <xf numFmtId="49" fontId="1" fillId="0" borderId="0" xfId="51" applyNumberFormat="1" applyFont="1" applyFill="1" applyAlignment="1">
      <alignment/>
      <protection/>
    </xf>
    <xf numFmtId="0" fontId="1" fillId="0" borderId="0" xfId="51" applyFont="1" applyFill="1" applyAlignment="1">
      <alignment vertical="center"/>
      <protection/>
    </xf>
    <xf numFmtId="0" fontId="1" fillId="2" borderId="0" xfId="0" applyFont="1" applyFill="1" applyAlignment="1">
      <alignment vertical="center"/>
    </xf>
    <xf numFmtId="49" fontId="1" fillId="2" borderId="0" xfId="51" applyNumberFormat="1" applyFont="1" applyFill="1" applyAlignment="1">
      <alignment vertical="center"/>
      <protection/>
    </xf>
    <xf numFmtId="0" fontId="1" fillId="2" borderId="0" xfId="51" applyFont="1" applyFill="1" applyAlignment="1">
      <alignment vertical="center"/>
      <protection/>
    </xf>
    <xf numFmtId="0" fontId="1" fillId="0" borderId="0" xfId="25" applyFont="1" applyFill="1" applyAlignment="1">
      <alignment vertical="center"/>
      <protection/>
    </xf>
    <xf numFmtId="49" fontId="6" fillId="0" borderId="0" xfId="25" applyNumberFormat="1" applyFont="1" applyFill="1" applyBorder="1" applyAlignment="1">
      <alignment/>
      <protection/>
    </xf>
    <xf numFmtId="195" fontId="1" fillId="0" borderId="0" xfId="25" applyNumberFormat="1" applyFont="1" applyFill="1" applyAlignment="1">
      <alignment vertical="center"/>
      <protection/>
    </xf>
    <xf numFmtId="0" fontId="1" fillId="0" borderId="0" xfId="25" applyFont="1" applyFill="1" applyBorder="1" applyAlignment="1">
      <alignment/>
      <protection/>
    </xf>
    <xf numFmtId="0" fontId="1" fillId="0" borderId="2" xfId="25" applyFont="1" applyFill="1" applyBorder="1" applyAlignment="1">
      <alignment horizontal="distributed" vertical="center"/>
      <protection/>
    </xf>
    <xf numFmtId="0" fontId="1" fillId="0" borderId="2" xfId="25" applyFont="1" applyFill="1" applyBorder="1" applyAlignment="1">
      <alignment horizontal="center" vertical="center"/>
      <protection/>
    </xf>
    <xf numFmtId="49" fontId="5" fillId="0" borderId="3" xfId="22" applyFont="1" applyFill="1" applyBorder="1" applyAlignment="1">
      <alignment horizontal="distributed" vertical="center"/>
      <protection/>
    </xf>
    <xf numFmtId="41" fontId="1" fillId="0" borderId="4" xfId="25" applyNumberFormat="1" applyFont="1" applyFill="1" applyBorder="1" applyAlignment="1">
      <alignment vertical="center"/>
      <protection/>
    </xf>
    <xf numFmtId="41" fontId="1" fillId="0" borderId="5" xfId="25" applyNumberFormat="1" applyFont="1" applyFill="1" applyBorder="1" applyAlignment="1">
      <alignment vertical="center"/>
      <protection/>
    </xf>
    <xf numFmtId="195" fontId="1" fillId="0" borderId="5" xfId="25" applyNumberFormat="1" applyFont="1" applyFill="1" applyBorder="1" applyAlignment="1">
      <alignment vertical="center"/>
      <protection/>
    </xf>
    <xf numFmtId="41" fontId="1" fillId="0" borderId="6" xfId="25" applyNumberFormat="1" applyFont="1" applyFill="1" applyBorder="1" applyAlignment="1">
      <alignment vertical="center"/>
      <protection/>
    </xf>
    <xf numFmtId="0" fontId="5" fillId="0" borderId="0" xfId="25" applyFont="1" applyFill="1" applyAlignment="1">
      <alignment vertical="center"/>
      <protection/>
    </xf>
    <xf numFmtId="49" fontId="5" fillId="0" borderId="7" xfId="22" applyFont="1" applyFill="1" applyBorder="1" applyAlignment="1">
      <alignment horizontal="distributed" vertical="center"/>
      <protection/>
    </xf>
    <xf numFmtId="41" fontId="5" fillId="0" borderId="1" xfId="25" applyNumberFormat="1" applyFont="1" applyFill="1" applyBorder="1" applyAlignment="1">
      <alignment vertical="center"/>
      <protection/>
    </xf>
    <xf numFmtId="41" fontId="5" fillId="0" borderId="0" xfId="25" applyNumberFormat="1" applyFont="1" applyFill="1" applyBorder="1" applyAlignment="1">
      <alignment vertical="center"/>
      <protection/>
    </xf>
    <xf numFmtId="186" fontId="5" fillId="0" borderId="0" xfId="25" applyNumberFormat="1" applyFont="1" applyFill="1" applyBorder="1" applyAlignment="1">
      <alignment vertical="center"/>
      <protection/>
    </xf>
    <xf numFmtId="0" fontId="1" fillId="0" borderId="0" xfId="25" applyNumberFormat="1" applyFont="1" applyFill="1" applyAlignment="1">
      <alignment vertical="center"/>
      <protection/>
    </xf>
    <xf numFmtId="0" fontId="7" fillId="0" borderId="7" xfId="25" applyNumberFormat="1" applyFont="1" applyFill="1" applyBorder="1" applyAlignment="1">
      <alignment vertical="center"/>
      <protection/>
    </xf>
    <xf numFmtId="0" fontId="1" fillId="0" borderId="1" xfId="25" applyNumberFormat="1" applyFont="1" applyFill="1" applyBorder="1" applyAlignment="1">
      <alignment vertical="center"/>
      <protection/>
    </xf>
    <xf numFmtId="0" fontId="1" fillId="0" borderId="0" xfId="25" applyNumberFormat="1" applyFont="1" applyFill="1" applyBorder="1" applyAlignment="1">
      <alignment vertical="center"/>
      <protection/>
    </xf>
    <xf numFmtId="0" fontId="1" fillId="0" borderId="0" xfId="25" applyNumberFormat="1" applyFont="1" applyFill="1" applyBorder="1" applyAlignment="1">
      <alignment vertical="top" wrapText="1"/>
      <protection/>
    </xf>
    <xf numFmtId="0" fontId="1" fillId="0" borderId="0" xfId="25" applyNumberFormat="1" applyFont="1" applyFill="1" applyBorder="1" applyAlignment="1">
      <alignment vertical="center" wrapText="1"/>
      <protection/>
    </xf>
    <xf numFmtId="195" fontId="1" fillId="0" borderId="0" xfId="25" applyNumberFormat="1" applyFont="1" applyFill="1" applyBorder="1" applyAlignment="1">
      <alignment vertical="center" wrapText="1"/>
      <protection/>
    </xf>
    <xf numFmtId="195" fontId="1" fillId="0" borderId="0" xfId="25" applyNumberFormat="1" applyFont="1" applyFill="1" applyBorder="1" applyAlignment="1">
      <alignment vertical="center"/>
      <protection/>
    </xf>
    <xf numFmtId="0" fontId="1" fillId="0" borderId="8" xfId="25" applyNumberFormat="1" applyFont="1" applyFill="1" applyBorder="1" applyAlignment="1">
      <alignment vertical="center"/>
      <protection/>
    </xf>
    <xf numFmtId="49" fontId="1" fillId="0" borderId="7" xfId="20" applyFont="1" applyFill="1" applyBorder="1" applyAlignment="1">
      <alignment horizontal="distributed" vertical="center"/>
      <protection/>
    </xf>
    <xf numFmtId="41" fontId="1" fillId="0" borderId="1" xfId="25" applyNumberFormat="1" applyFont="1" applyFill="1" applyBorder="1" applyAlignment="1">
      <alignment vertical="center"/>
      <protection/>
    </xf>
    <xf numFmtId="41" fontId="1" fillId="0" borderId="0" xfId="25" applyNumberFormat="1" applyFont="1" applyFill="1" applyBorder="1" applyAlignment="1">
      <alignment vertical="center"/>
      <protection/>
    </xf>
    <xf numFmtId="186" fontId="1" fillId="0" borderId="0" xfId="25" applyNumberFormat="1" applyFont="1" applyFill="1" applyBorder="1" applyAlignment="1">
      <alignment vertical="center"/>
      <protection/>
    </xf>
    <xf numFmtId="41" fontId="1" fillId="0" borderId="8" xfId="25" applyNumberFormat="1" applyFont="1" applyFill="1" applyBorder="1" applyAlignment="1">
      <alignment vertical="center"/>
      <protection/>
    </xf>
    <xf numFmtId="0" fontId="1" fillId="0" borderId="7" xfId="20" applyNumberFormat="1" applyFont="1" applyFill="1" applyBorder="1" applyAlignment="1">
      <alignment horizontal="distributed" vertical="center"/>
      <protection/>
    </xf>
    <xf numFmtId="0" fontId="1" fillId="0" borderId="7" xfId="25" applyFont="1" applyFill="1" applyBorder="1" applyAlignment="1">
      <alignment/>
      <protection/>
    </xf>
    <xf numFmtId="49" fontId="5" fillId="0" borderId="7" xfId="20" applyFont="1" applyFill="1" applyBorder="1" applyAlignment="1">
      <alignment horizontal="distributed" vertical="center"/>
      <protection/>
    </xf>
    <xf numFmtId="195" fontId="5" fillId="0" borderId="0" xfId="25" applyNumberFormat="1" applyFont="1" applyFill="1" applyBorder="1" applyAlignment="1">
      <alignment vertical="center"/>
      <protection/>
    </xf>
    <xf numFmtId="41" fontId="5" fillId="0" borderId="8" xfId="25" applyNumberFormat="1" applyFont="1" applyFill="1" applyBorder="1" applyAlignment="1">
      <alignment vertical="center"/>
      <protection/>
    </xf>
    <xf numFmtId="195" fontId="1" fillId="0" borderId="0" xfId="25" applyNumberFormat="1" applyFont="1" applyFill="1" applyAlignment="1">
      <alignment horizontal="left" vertical="center"/>
      <protection/>
    </xf>
    <xf numFmtId="195" fontId="1" fillId="0" borderId="7" xfId="25" applyNumberFormat="1" applyFont="1" applyFill="1" applyBorder="1" applyAlignment="1">
      <alignment horizontal="left"/>
      <protection/>
    </xf>
    <xf numFmtId="195" fontId="1" fillId="0" borderId="1" xfId="25" applyNumberFormat="1" applyFont="1" applyFill="1" applyBorder="1" applyAlignment="1">
      <alignment horizontal="left" vertical="center"/>
      <protection/>
    </xf>
    <xf numFmtId="195" fontId="1" fillId="0" borderId="0" xfId="25" applyNumberFormat="1" applyFont="1" applyFill="1" applyBorder="1" applyAlignment="1">
      <alignment horizontal="left" vertical="center"/>
      <protection/>
    </xf>
    <xf numFmtId="195" fontId="1" fillId="0" borderId="8" xfId="25" applyNumberFormat="1" applyFont="1" applyFill="1" applyBorder="1" applyAlignment="1">
      <alignment horizontal="left" vertical="center"/>
      <protection/>
    </xf>
    <xf numFmtId="195" fontId="1" fillId="0" borderId="8" xfId="25" applyNumberFormat="1" applyFont="1" applyFill="1" applyBorder="1" applyAlignment="1">
      <alignment vertical="center"/>
      <protection/>
    </xf>
    <xf numFmtId="0" fontId="1" fillId="0" borderId="0" xfId="25" applyNumberFormat="1" applyFont="1" applyFill="1" applyAlignment="1">
      <alignment horizontal="left" vertical="center"/>
      <protection/>
    </xf>
    <xf numFmtId="0" fontId="1" fillId="0" borderId="7" xfId="25" applyNumberFormat="1" applyFont="1" applyFill="1" applyBorder="1" applyAlignment="1">
      <alignment horizontal="left"/>
      <protection/>
    </xf>
    <xf numFmtId="0" fontId="1" fillId="0" borderId="1" xfId="25" applyNumberFormat="1" applyFont="1" applyFill="1" applyBorder="1" applyAlignment="1">
      <alignment horizontal="left" vertical="center"/>
      <protection/>
    </xf>
    <xf numFmtId="0" fontId="1" fillId="0" borderId="0" xfId="25" applyNumberFormat="1" applyFont="1" applyFill="1" applyBorder="1" applyAlignment="1">
      <alignment horizontal="left" vertical="center"/>
      <protection/>
    </xf>
    <xf numFmtId="0" fontId="1" fillId="0" borderId="0" xfId="25" applyNumberFormat="1" applyFont="1" applyFill="1" applyBorder="1" applyAlignment="1">
      <alignment horizontal="left" vertical="center" wrapText="1"/>
      <protection/>
    </xf>
    <xf numFmtId="0" fontId="1" fillId="0" borderId="8" xfId="25" applyNumberFormat="1" applyFont="1" applyFill="1" applyBorder="1" applyAlignment="1">
      <alignment horizontal="left" vertical="center" wrapText="1"/>
      <protection/>
    </xf>
    <xf numFmtId="0" fontId="1" fillId="0" borderId="9" xfId="25" applyFont="1" applyFill="1" applyBorder="1" applyAlignment="1">
      <alignment/>
      <protection/>
    </xf>
    <xf numFmtId="41" fontId="1" fillId="0" borderId="10" xfId="25" applyNumberFormat="1" applyFont="1" applyFill="1" applyBorder="1" applyAlignment="1">
      <alignment vertical="center"/>
      <protection/>
    </xf>
    <xf numFmtId="41" fontId="1" fillId="0" borderId="11" xfId="25" applyNumberFormat="1" applyFont="1" applyFill="1" applyBorder="1" applyAlignment="1">
      <alignment vertical="center"/>
      <protection/>
    </xf>
    <xf numFmtId="195" fontId="1" fillId="0" borderId="11" xfId="25" applyNumberFormat="1" applyFont="1" applyFill="1" applyBorder="1" applyAlignment="1">
      <alignment vertical="center"/>
      <protection/>
    </xf>
    <xf numFmtId="41" fontId="1" fillId="0" borderId="12" xfId="25" applyNumberFormat="1" applyFont="1" applyFill="1" applyBorder="1" applyAlignment="1">
      <alignment vertical="center"/>
      <protection/>
    </xf>
    <xf numFmtId="0" fontId="1" fillId="0" borderId="0" xfId="26" applyNumberFormat="1" applyFont="1" applyFill="1" applyAlignment="1">
      <alignment vertical="center"/>
      <protection/>
    </xf>
    <xf numFmtId="0" fontId="6" fillId="0" borderId="0" xfId="26" applyNumberFormat="1" applyFont="1" applyFill="1" applyBorder="1" applyAlignment="1">
      <alignment vertical="center"/>
      <protection/>
    </xf>
    <xf numFmtId="0" fontId="1" fillId="0" borderId="0" xfId="26" applyNumberFormat="1" applyFont="1" applyFill="1" applyBorder="1" applyAlignment="1">
      <alignment vertical="center"/>
      <protection/>
    </xf>
    <xf numFmtId="49" fontId="1" fillId="0" borderId="0" xfId="26" applyNumberFormat="1" applyFont="1" applyFill="1" applyAlignment="1">
      <alignment horizontal="right" vertical="center"/>
      <protection/>
    </xf>
    <xf numFmtId="0" fontId="1" fillId="0" borderId="13" xfId="26" applyNumberFormat="1" applyFont="1" applyFill="1" applyBorder="1" applyAlignment="1">
      <alignment horizontal="distributed" vertical="center"/>
      <protection/>
    </xf>
    <xf numFmtId="0" fontId="1" fillId="0" borderId="4" xfId="26" applyNumberFormat="1" applyFont="1" applyFill="1" applyBorder="1" applyAlignment="1">
      <alignment vertical="center"/>
      <protection/>
    </xf>
    <xf numFmtId="0" fontId="1" fillId="0" borderId="6" xfId="26" applyNumberFormat="1" applyFont="1" applyFill="1" applyBorder="1" applyAlignment="1">
      <alignment vertical="center"/>
      <protection/>
    </xf>
    <xf numFmtId="0" fontId="1" fillId="0" borderId="5" xfId="26" applyNumberFormat="1" applyFont="1" applyFill="1" applyBorder="1" applyAlignment="1">
      <alignment vertical="center"/>
      <protection/>
    </xf>
    <xf numFmtId="0" fontId="5" fillId="0" borderId="0" xfId="26" applyNumberFormat="1" applyFont="1" applyFill="1" applyAlignment="1">
      <alignment vertical="center"/>
      <protection/>
    </xf>
    <xf numFmtId="0" fontId="5" fillId="0" borderId="8" xfId="26" applyNumberFormat="1" applyFont="1" applyFill="1" applyBorder="1" applyAlignment="1">
      <alignment horizontal="distributed" vertical="center"/>
      <protection/>
    </xf>
    <xf numFmtId="41" fontId="5" fillId="0" borderId="1" xfId="26" applyNumberFormat="1" applyFont="1" applyFill="1" applyBorder="1" applyAlignment="1">
      <alignment vertical="center"/>
      <protection/>
    </xf>
    <xf numFmtId="41" fontId="5" fillId="0" borderId="0" xfId="26" applyNumberFormat="1" applyFont="1" applyFill="1" applyBorder="1" applyAlignment="1">
      <alignment vertical="center"/>
      <protection/>
    </xf>
    <xf numFmtId="41" fontId="5" fillId="0" borderId="8" xfId="26" applyNumberFormat="1" applyFont="1" applyFill="1" applyBorder="1" applyAlignment="1">
      <alignment vertical="center"/>
      <protection/>
    </xf>
    <xf numFmtId="0" fontId="1" fillId="0" borderId="8" xfId="26" applyNumberFormat="1" applyFont="1" applyFill="1" applyBorder="1" applyAlignment="1">
      <alignment horizontal="distributed" vertical="center"/>
      <protection/>
    </xf>
    <xf numFmtId="41" fontId="1" fillId="0" borderId="1" xfId="26" applyNumberFormat="1" applyFont="1" applyFill="1" applyBorder="1" applyAlignment="1">
      <alignment vertical="center"/>
      <protection/>
    </xf>
    <xf numFmtId="41" fontId="1" fillId="0" borderId="0" xfId="26" applyNumberFormat="1" applyFont="1" applyFill="1" applyBorder="1" applyAlignment="1">
      <alignment vertical="center"/>
      <protection/>
    </xf>
    <xf numFmtId="41" fontId="1" fillId="0" borderId="8" xfId="26" applyNumberFormat="1" applyFont="1" applyFill="1" applyBorder="1" applyAlignment="1">
      <alignment vertical="center"/>
      <protection/>
    </xf>
    <xf numFmtId="0" fontId="1" fillId="0" borderId="12" xfId="26" applyNumberFormat="1" applyFont="1" applyFill="1" applyBorder="1" applyAlignment="1">
      <alignment horizontal="distributed" vertical="center"/>
      <protection/>
    </xf>
    <xf numFmtId="41" fontId="1" fillId="0" borderId="10" xfId="26" applyNumberFormat="1" applyFont="1" applyFill="1" applyBorder="1" applyAlignment="1">
      <alignment vertical="center"/>
      <protection/>
    </xf>
    <xf numFmtId="41" fontId="1" fillId="0" borderId="11" xfId="26" applyNumberFormat="1" applyFont="1" applyFill="1" applyBorder="1" applyAlignment="1">
      <alignment vertical="center"/>
      <protection/>
    </xf>
    <xf numFmtId="41" fontId="1" fillId="0" borderId="12" xfId="26" applyNumberFormat="1" applyFont="1" applyFill="1" applyBorder="1" applyAlignment="1">
      <alignment vertical="center"/>
      <protection/>
    </xf>
    <xf numFmtId="0" fontId="6" fillId="0" borderId="0" xfId="27" applyFont="1" applyFill="1" applyAlignment="1">
      <alignment vertical="center"/>
      <protection/>
    </xf>
    <xf numFmtId="0" fontId="1" fillId="0" borderId="0" xfId="27" applyFont="1" applyFill="1" applyAlignment="1">
      <alignment vertical="center"/>
      <protection/>
    </xf>
    <xf numFmtId="0" fontId="1" fillId="0" borderId="2" xfId="27" applyFont="1" applyFill="1" applyBorder="1" applyAlignment="1">
      <alignment horizontal="center" vertical="center"/>
      <protection/>
    </xf>
    <xf numFmtId="0" fontId="1" fillId="0" borderId="4" xfId="27" applyFont="1" applyFill="1" applyBorder="1" applyAlignment="1">
      <alignment vertical="center"/>
      <protection/>
    </xf>
    <xf numFmtId="0" fontId="4" fillId="0" borderId="0" xfId="27" applyFont="1" applyFill="1" applyBorder="1" applyAlignment="1">
      <alignment horizontal="right" vertical="center"/>
      <protection/>
    </xf>
    <xf numFmtId="0" fontId="4" fillId="0" borderId="0" xfId="27" applyFont="1" applyFill="1" applyAlignment="1">
      <alignment horizontal="right" vertical="center"/>
      <protection/>
    </xf>
    <xf numFmtId="0" fontId="4" fillId="0" borderId="6" xfId="27" applyFont="1" applyFill="1" applyBorder="1" applyAlignment="1">
      <alignment horizontal="right" vertical="center"/>
      <protection/>
    </xf>
    <xf numFmtId="0" fontId="1" fillId="0" borderId="1" xfId="27" applyFont="1" applyFill="1" applyBorder="1" applyAlignment="1">
      <alignment vertical="center"/>
      <protection/>
    </xf>
    <xf numFmtId="0" fontId="1" fillId="0" borderId="0" xfId="27" applyFont="1" applyFill="1" applyBorder="1" applyAlignment="1">
      <alignment vertical="center"/>
      <protection/>
    </xf>
    <xf numFmtId="0" fontId="1" fillId="0" borderId="8" xfId="27" applyFont="1" applyFill="1" applyBorder="1" applyAlignment="1">
      <alignment vertical="center"/>
      <protection/>
    </xf>
    <xf numFmtId="0" fontId="1" fillId="0" borderId="7" xfId="27" applyFont="1" applyFill="1" applyBorder="1" applyAlignment="1">
      <alignment horizontal="distributed" vertical="center"/>
      <protection/>
    </xf>
    <xf numFmtId="41" fontId="1" fillId="0" borderId="0" xfId="27" applyNumberFormat="1" applyFont="1" applyFill="1" applyAlignment="1">
      <alignment vertical="center"/>
      <protection/>
    </xf>
    <xf numFmtId="41" fontId="1" fillId="0" borderId="8" xfId="27" applyNumberFormat="1" applyFont="1" applyFill="1" applyBorder="1" applyAlignment="1">
      <alignment vertical="center"/>
      <protection/>
    </xf>
    <xf numFmtId="0" fontId="1" fillId="0" borderId="7" xfId="27" applyFont="1" applyFill="1" applyBorder="1" applyAlignment="1">
      <alignment horizontal="right" vertical="center"/>
      <protection/>
    </xf>
    <xf numFmtId="41" fontId="1" fillId="0" borderId="0" xfId="27" applyNumberFormat="1" applyFont="1" applyFill="1" applyBorder="1" applyAlignment="1">
      <alignment vertical="center"/>
      <protection/>
    </xf>
    <xf numFmtId="0" fontId="1" fillId="0" borderId="1" xfId="27" applyFont="1" applyFill="1" applyBorder="1" applyAlignment="1">
      <alignment horizontal="right" vertical="center"/>
      <protection/>
    </xf>
    <xf numFmtId="0" fontId="1" fillId="0" borderId="9" xfId="27" applyFont="1" applyFill="1" applyBorder="1" applyAlignment="1">
      <alignment vertical="center"/>
      <protection/>
    </xf>
    <xf numFmtId="0" fontId="1" fillId="0" borderId="11" xfId="27" applyFont="1" applyFill="1" applyBorder="1" applyAlignment="1">
      <alignment vertical="center"/>
      <protection/>
    </xf>
    <xf numFmtId="0" fontId="1" fillId="0" borderId="12" xfId="27" applyFont="1" applyFill="1" applyBorder="1" applyAlignment="1">
      <alignment vertical="center"/>
      <protection/>
    </xf>
    <xf numFmtId="0" fontId="1" fillId="0" borderId="0" xfId="28" applyFont="1" applyFill="1">
      <alignment/>
      <protection/>
    </xf>
    <xf numFmtId="49" fontId="6" fillId="0" borderId="0" xfId="28" applyNumberFormat="1" applyFont="1" applyFill="1" applyBorder="1">
      <alignment/>
      <protection/>
    </xf>
    <xf numFmtId="49" fontId="1" fillId="0" borderId="0" xfId="28" applyNumberFormat="1" applyFont="1" applyFill="1" applyBorder="1">
      <alignment/>
      <protection/>
    </xf>
    <xf numFmtId="49" fontId="6" fillId="0" borderId="0" xfId="28" applyNumberFormat="1" applyFont="1" applyFill="1">
      <alignment/>
      <protection/>
    </xf>
    <xf numFmtId="0" fontId="1" fillId="0" borderId="0" xfId="28" applyFont="1" applyFill="1" applyBorder="1">
      <alignment/>
      <protection/>
    </xf>
    <xf numFmtId="49" fontId="1" fillId="0" borderId="0" xfId="28" applyNumberFormat="1" applyFont="1" applyFill="1">
      <alignment/>
      <protection/>
    </xf>
    <xf numFmtId="58" fontId="1" fillId="0" borderId="0" xfId="28" applyNumberFormat="1" applyFont="1" applyFill="1" applyBorder="1">
      <alignment/>
      <protection/>
    </xf>
    <xf numFmtId="0" fontId="1" fillId="0" borderId="0" xfId="28" applyFont="1" applyFill="1" applyAlignment="1">
      <alignment vertical="center"/>
      <protection/>
    </xf>
    <xf numFmtId="0" fontId="1" fillId="0" borderId="14" xfId="28" applyFont="1" applyFill="1" applyBorder="1" applyAlignment="1">
      <alignment horizontal="center" vertical="center"/>
      <protection/>
    </xf>
    <xf numFmtId="0" fontId="1" fillId="0" borderId="15" xfId="28" applyFont="1" applyFill="1" applyBorder="1" applyAlignment="1">
      <alignment horizontal="center" vertical="center"/>
      <protection/>
    </xf>
    <xf numFmtId="0" fontId="1" fillId="0" borderId="4" xfId="28" applyFont="1" applyFill="1" applyBorder="1">
      <alignment/>
      <protection/>
    </xf>
    <xf numFmtId="49" fontId="1" fillId="0" borderId="6" xfId="28" applyNumberFormat="1" applyFont="1" applyFill="1" applyBorder="1" applyAlignment="1">
      <alignment horizontal="distributed"/>
      <protection/>
    </xf>
    <xf numFmtId="49" fontId="1" fillId="0" borderId="0" xfId="28" applyNumberFormat="1" applyFont="1" applyFill="1" applyBorder="1" applyAlignment="1">
      <alignment horizontal="distributed"/>
      <protection/>
    </xf>
    <xf numFmtId="0" fontId="1" fillId="0" borderId="5" xfId="28" applyNumberFormat="1" applyFont="1" applyFill="1" applyBorder="1" applyAlignment="1">
      <alignment horizontal="right" vertical="top"/>
      <protection/>
    </xf>
    <xf numFmtId="0" fontId="1" fillId="0" borderId="5" xfId="28" applyFont="1" applyFill="1" applyBorder="1">
      <alignment/>
      <protection/>
    </xf>
    <xf numFmtId="0" fontId="1" fillId="0" borderId="6" xfId="28" applyFont="1" applyFill="1" applyBorder="1">
      <alignment/>
      <protection/>
    </xf>
    <xf numFmtId="41" fontId="1" fillId="0" borderId="0" xfId="28" applyNumberFormat="1" applyFont="1" applyFill="1" applyBorder="1" applyAlignment="1">
      <alignment horizontal="center" vertical="center"/>
      <protection/>
    </xf>
    <xf numFmtId="41" fontId="1" fillId="0" borderId="0" xfId="28" applyNumberFormat="1" applyFont="1" applyFill="1" applyBorder="1" applyAlignment="1">
      <alignment/>
      <protection/>
    </xf>
    <xf numFmtId="41" fontId="1" fillId="0" borderId="0" xfId="28" applyNumberFormat="1" applyFont="1" applyFill="1" applyBorder="1" applyAlignment="1">
      <alignment horizontal="right"/>
      <protection/>
    </xf>
    <xf numFmtId="41" fontId="1" fillId="0" borderId="8" xfId="28" applyNumberFormat="1" applyFont="1" applyFill="1" applyBorder="1" applyAlignment="1">
      <alignment/>
      <protection/>
    </xf>
    <xf numFmtId="0" fontId="5" fillId="0" borderId="0" xfId="28" applyFont="1" applyFill="1">
      <alignment/>
      <protection/>
    </xf>
    <xf numFmtId="41" fontId="5" fillId="0" borderId="0" xfId="28" applyNumberFormat="1" applyFont="1" applyFill="1" applyBorder="1" applyAlignment="1">
      <alignment vertical="center"/>
      <protection/>
    </xf>
    <xf numFmtId="41" fontId="5" fillId="0" borderId="8" xfId="28" applyNumberFormat="1" applyFont="1" applyFill="1" applyBorder="1" applyAlignment="1">
      <alignment vertical="center"/>
      <protection/>
    </xf>
    <xf numFmtId="49" fontId="1" fillId="0" borderId="1" xfId="22" applyFont="1" applyFill="1" applyBorder="1" applyAlignment="1">
      <alignment horizontal="distributed" vertical="center"/>
      <protection/>
    </xf>
    <xf numFmtId="49" fontId="1" fillId="0" borderId="8" xfId="22" applyFont="1" applyFill="1" applyBorder="1" applyAlignment="1">
      <alignment horizontal="distributed" vertical="center"/>
      <protection/>
    </xf>
    <xf numFmtId="41" fontId="1" fillId="0" borderId="0" xfId="28" applyNumberFormat="1" applyFont="1" applyFill="1" applyBorder="1" applyAlignment="1">
      <alignment vertical="center"/>
      <protection/>
    </xf>
    <xf numFmtId="0" fontId="1" fillId="0" borderId="8" xfId="28" applyFont="1" applyFill="1" applyBorder="1">
      <alignment/>
      <protection/>
    </xf>
    <xf numFmtId="0" fontId="11" fillId="0" borderId="8" xfId="28" applyFont="1" applyFill="1" applyBorder="1" applyAlignment="1">
      <alignment horizontal="distributed" vertical="center"/>
      <protection/>
    </xf>
    <xf numFmtId="41" fontId="1" fillId="0" borderId="8" xfId="28" applyNumberFormat="1" applyFont="1" applyFill="1" applyBorder="1" applyAlignment="1">
      <alignment horizontal="center" vertical="center"/>
      <protection/>
    </xf>
    <xf numFmtId="0" fontId="5" fillId="0" borderId="0" xfId="28" applyFont="1" applyFill="1" applyAlignment="1">
      <alignment vertical="center"/>
      <protection/>
    </xf>
    <xf numFmtId="49" fontId="5" fillId="0" borderId="1" xfId="20" applyFont="1" applyFill="1" applyBorder="1" applyAlignment="1">
      <alignment horizontal="distributed" vertical="center"/>
      <protection/>
    </xf>
    <xf numFmtId="49" fontId="5" fillId="0" borderId="8" xfId="20" applyFont="1" applyFill="1" applyBorder="1" applyAlignment="1">
      <alignment horizontal="distributed" vertical="center"/>
      <protection/>
    </xf>
    <xf numFmtId="41" fontId="5" fillId="0" borderId="0" xfId="28" applyNumberFormat="1" applyFont="1" applyFill="1" applyBorder="1" applyAlignment="1">
      <alignment horizontal="center" vertical="center"/>
      <protection/>
    </xf>
    <xf numFmtId="41" fontId="5" fillId="0" borderId="8" xfId="28" applyNumberFormat="1" applyFont="1" applyFill="1" applyBorder="1" applyAlignment="1">
      <alignment horizontal="center" vertical="center"/>
      <protection/>
    </xf>
    <xf numFmtId="0" fontId="0" fillId="0" borderId="8" xfId="28" applyFill="1" applyBorder="1" applyAlignment="1">
      <alignment horizontal="distributed" vertical="center"/>
      <protection/>
    </xf>
    <xf numFmtId="49" fontId="1" fillId="0" borderId="1" xfId="20" applyFont="1" applyFill="1" applyBorder="1" applyAlignment="1">
      <alignment horizontal="distributed" vertical="center"/>
      <protection/>
    </xf>
    <xf numFmtId="49" fontId="1" fillId="0" borderId="8" xfId="20" applyFont="1" applyFill="1" applyBorder="1" applyAlignment="1">
      <alignment horizontal="distributed" vertical="center"/>
      <protection/>
    </xf>
    <xf numFmtId="41" fontId="1" fillId="0" borderId="0" xfId="21" applyNumberFormat="1" applyFont="1" applyFill="1" applyBorder="1" applyAlignment="1">
      <alignment vertical="center"/>
      <protection/>
    </xf>
    <xf numFmtId="0" fontId="5" fillId="0" borderId="0" xfId="28" applyFont="1" applyFill="1" applyBorder="1" applyAlignment="1">
      <alignment vertical="center"/>
      <protection/>
    </xf>
    <xf numFmtId="0" fontId="5" fillId="0" borderId="8" xfId="28" applyFont="1" applyFill="1" applyBorder="1" applyAlignment="1">
      <alignment vertical="center"/>
      <protection/>
    </xf>
    <xf numFmtId="0" fontId="1" fillId="0" borderId="0" xfId="28" applyFont="1" applyFill="1" applyBorder="1" applyAlignment="1">
      <alignment vertical="center"/>
      <protection/>
    </xf>
    <xf numFmtId="0" fontId="1" fillId="0" borderId="8" xfId="28" applyFont="1" applyFill="1" applyBorder="1" applyAlignment="1">
      <alignment vertical="center"/>
      <protection/>
    </xf>
    <xf numFmtId="41" fontId="1" fillId="0" borderId="8" xfId="28" applyNumberFormat="1" applyFont="1" applyFill="1" applyBorder="1" applyAlignment="1">
      <alignment vertical="center"/>
      <protection/>
    </xf>
    <xf numFmtId="49" fontId="1" fillId="0" borderId="10" xfId="20" applyFont="1" applyFill="1" applyBorder="1" applyAlignment="1">
      <alignment horizontal="distributed" vertical="center"/>
      <protection/>
    </xf>
    <xf numFmtId="49" fontId="1" fillId="0" borderId="12" xfId="20" applyFont="1" applyFill="1" applyBorder="1" applyAlignment="1">
      <alignment horizontal="distributed" vertical="center"/>
      <protection/>
    </xf>
    <xf numFmtId="41" fontId="1" fillId="0" borderId="11" xfId="28" applyNumberFormat="1" applyFont="1" applyFill="1" applyBorder="1" applyAlignment="1">
      <alignment horizontal="center" vertical="center"/>
      <protection/>
    </xf>
    <xf numFmtId="41" fontId="1" fillId="0" borderId="11" xfId="28" applyNumberFormat="1" applyFont="1" applyFill="1" applyBorder="1" applyAlignment="1">
      <alignment vertical="center"/>
      <protection/>
    </xf>
    <xf numFmtId="41" fontId="1" fillId="0" borderId="12" xfId="28" applyNumberFormat="1" applyFont="1" applyFill="1" applyBorder="1" applyAlignment="1">
      <alignment horizontal="center" vertical="center"/>
      <protection/>
    </xf>
    <xf numFmtId="0" fontId="1" fillId="0" borderId="0" xfId="29" applyFont="1" applyFill="1">
      <alignment/>
      <protection/>
    </xf>
    <xf numFmtId="49" fontId="6" fillId="0" borderId="0" xfId="29" applyNumberFormat="1" applyFont="1" applyFill="1" applyBorder="1">
      <alignment/>
      <protection/>
    </xf>
    <xf numFmtId="49" fontId="1" fillId="0" borderId="0" xfId="29" applyNumberFormat="1" applyFont="1" applyFill="1" applyBorder="1">
      <alignment/>
      <protection/>
    </xf>
    <xf numFmtId="49" fontId="6" fillId="0" borderId="0" xfId="29" applyNumberFormat="1" applyFont="1" applyFill="1">
      <alignment/>
      <protection/>
    </xf>
    <xf numFmtId="0" fontId="1" fillId="0" borderId="0" xfId="29" applyFont="1" applyFill="1" applyBorder="1">
      <alignment/>
      <protection/>
    </xf>
    <xf numFmtId="49" fontId="1" fillId="0" borderId="0" xfId="29" applyNumberFormat="1" applyFont="1" applyFill="1">
      <alignment/>
      <protection/>
    </xf>
    <xf numFmtId="0" fontId="1" fillId="0" borderId="0" xfId="29" applyFont="1" applyFill="1" applyAlignment="1">
      <alignment vertical="center"/>
      <protection/>
    </xf>
    <xf numFmtId="0" fontId="1" fillId="0" borderId="2" xfId="29" applyFont="1" applyFill="1" applyBorder="1" applyAlignment="1">
      <alignment horizontal="distributed" vertical="center" wrapText="1"/>
      <protection/>
    </xf>
    <xf numFmtId="0" fontId="1" fillId="0" borderId="1" xfId="29" applyFont="1" applyFill="1" applyBorder="1">
      <alignment/>
      <protection/>
    </xf>
    <xf numFmtId="49" fontId="1" fillId="0" borderId="8" xfId="29" applyNumberFormat="1" applyFont="1" applyFill="1" applyBorder="1" applyAlignment="1">
      <alignment horizontal="distributed"/>
      <protection/>
    </xf>
    <xf numFmtId="49" fontId="1" fillId="0" borderId="0" xfId="29" applyNumberFormat="1" applyFont="1" applyFill="1" applyBorder="1" applyAlignment="1">
      <alignment horizontal="distributed"/>
      <protection/>
    </xf>
    <xf numFmtId="0" fontId="1" fillId="0" borderId="6" xfId="29" applyFont="1" applyFill="1" applyBorder="1">
      <alignment/>
      <protection/>
    </xf>
    <xf numFmtId="41" fontId="1" fillId="0" borderId="0" xfId="29" applyNumberFormat="1" applyFont="1" applyFill="1" applyBorder="1" applyAlignment="1">
      <alignment horizontal="center" vertical="center"/>
      <protection/>
    </xf>
    <xf numFmtId="41" fontId="1" fillId="0" borderId="8" xfId="29" applyNumberFormat="1" applyFont="1" applyFill="1" applyBorder="1" applyAlignment="1">
      <alignment horizontal="center" vertical="center"/>
      <protection/>
    </xf>
    <xf numFmtId="0" fontId="5" fillId="0" borderId="0" xfId="29" applyFont="1" applyFill="1">
      <alignment/>
      <protection/>
    </xf>
    <xf numFmtId="41" fontId="5" fillId="0" borderId="0" xfId="29" applyNumberFormat="1" applyFont="1" applyFill="1" applyBorder="1" applyAlignment="1">
      <alignment vertical="center"/>
      <protection/>
    </xf>
    <xf numFmtId="41" fontId="5" fillId="0" borderId="8" xfId="29" applyNumberFormat="1" applyFont="1" applyFill="1" applyBorder="1" applyAlignment="1">
      <alignment vertical="center"/>
      <protection/>
    </xf>
    <xf numFmtId="41" fontId="1" fillId="0" borderId="0" xfId="29" applyNumberFormat="1" applyFont="1" applyFill="1" applyBorder="1" applyAlignment="1">
      <alignment vertical="center"/>
      <protection/>
    </xf>
    <xf numFmtId="41" fontId="1" fillId="0" borderId="8" xfId="29" applyNumberFormat="1" applyFont="1" applyFill="1" applyBorder="1" applyAlignment="1">
      <alignment vertical="center"/>
      <protection/>
    </xf>
    <xf numFmtId="0" fontId="11" fillId="0" borderId="8" xfId="29" applyFont="1" applyFill="1" applyBorder="1" applyAlignment="1">
      <alignment horizontal="distributed" vertical="center"/>
      <protection/>
    </xf>
    <xf numFmtId="0" fontId="5" fillId="0" borderId="0" xfId="29" applyFont="1" applyFill="1" applyAlignment="1">
      <alignment vertical="center"/>
      <protection/>
    </xf>
    <xf numFmtId="41" fontId="5" fillId="0" borderId="0" xfId="29" applyNumberFormat="1" applyFont="1" applyFill="1" applyBorder="1" applyAlignment="1">
      <alignment horizontal="center" vertical="center"/>
      <protection/>
    </xf>
    <xf numFmtId="41" fontId="5" fillId="0" borderId="8" xfId="29" applyNumberFormat="1" applyFont="1" applyFill="1" applyBorder="1" applyAlignment="1">
      <alignment horizontal="center" vertical="center"/>
      <protection/>
    </xf>
    <xf numFmtId="0" fontId="12" fillId="0" borderId="0" xfId="29" applyFont="1" applyFill="1">
      <alignment/>
      <protection/>
    </xf>
    <xf numFmtId="41" fontId="12" fillId="0" borderId="0" xfId="29" applyNumberFormat="1" applyFont="1" applyFill="1" applyBorder="1" applyAlignment="1">
      <alignment horizontal="center" vertical="center"/>
      <protection/>
    </xf>
    <xf numFmtId="41" fontId="12" fillId="0" borderId="8" xfId="29" applyNumberFormat="1" applyFont="1" applyFill="1" applyBorder="1" applyAlignment="1">
      <alignment horizontal="center" vertical="center"/>
      <protection/>
    </xf>
    <xf numFmtId="49" fontId="7" fillId="0" borderId="1" xfId="20" applyFont="1" applyFill="1" applyBorder="1" applyAlignment="1">
      <alignment horizontal="distributed" vertical="center"/>
      <protection/>
    </xf>
    <xf numFmtId="49" fontId="7" fillId="0" borderId="8" xfId="20" applyFont="1" applyFill="1" applyBorder="1" applyAlignment="1">
      <alignment horizontal="distributed" vertical="center"/>
      <protection/>
    </xf>
    <xf numFmtId="0" fontId="1" fillId="0" borderId="8" xfId="29" applyFont="1" applyFill="1" applyBorder="1">
      <alignment/>
      <protection/>
    </xf>
    <xf numFmtId="41" fontId="1" fillId="0" borderId="10" xfId="29" applyNumberFormat="1" applyFont="1" applyFill="1" applyBorder="1" applyAlignment="1">
      <alignment horizontal="center" vertical="center"/>
      <protection/>
    </xf>
    <xf numFmtId="41" fontId="1" fillId="0" borderId="11" xfId="29" applyNumberFormat="1" applyFont="1" applyFill="1" applyBorder="1" applyAlignment="1">
      <alignment horizontal="center" vertical="center"/>
      <protection/>
    </xf>
    <xf numFmtId="41" fontId="1" fillId="0" borderId="12" xfId="29" applyNumberFormat="1" applyFont="1" applyFill="1" applyBorder="1" applyAlignment="1">
      <alignment horizontal="center" vertical="center"/>
      <protection/>
    </xf>
    <xf numFmtId="0" fontId="1" fillId="0" borderId="0" xfId="30" applyFont="1" applyFill="1">
      <alignment/>
      <protection/>
    </xf>
    <xf numFmtId="49" fontId="6" fillId="0" borderId="0" xfId="30" applyNumberFormat="1" applyFont="1" applyFill="1" applyBorder="1">
      <alignment/>
      <protection/>
    </xf>
    <xf numFmtId="49" fontId="1" fillId="0" borderId="0" xfId="30" applyNumberFormat="1" applyFont="1" applyFill="1" applyBorder="1">
      <alignment/>
      <protection/>
    </xf>
    <xf numFmtId="58" fontId="1" fillId="0" borderId="0" xfId="30" applyNumberFormat="1" applyFont="1" applyFill="1" applyAlignment="1">
      <alignment horizontal="center"/>
      <protection/>
    </xf>
    <xf numFmtId="0" fontId="1" fillId="0" borderId="2" xfId="30" applyFont="1" applyFill="1" applyBorder="1" applyAlignment="1">
      <alignment horizontal="distributed"/>
      <protection/>
    </xf>
    <xf numFmtId="49" fontId="1" fillId="0" borderId="1" xfId="30" applyNumberFormat="1" applyFont="1" applyFill="1" applyBorder="1">
      <alignment/>
      <protection/>
    </xf>
    <xf numFmtId="49" fontId="1" fillId="0" borderId="8" xfId="30" applyNumberFormat="1" applyFont="1" applyFill="1" applyBorder="1">
      <alignment/>
      <protection/>
    </xf>
    <xf numFmtId="0" fontId="1" fillId="0" borderId="0" xfId="30" applyFont="1" applyFill="1" applyAlignment="1">
      <alignment horizontal="right"/>
      <protection/>
    </xf>
    <xf numFmtId="0" fontId="1" fillId="0" borderId="0" xfId="30" applyFont="1" applyFill="1" applyBorder="1" applyAlignment="1">
      <alignment horizontal="right"/>
      <protection/>
    </xf>
    <xf numFmtId="0" fontId="1" fillId="0" borderId="8" xfId="30" applyFont="1" applyFill="1" applyBorder="1" applyAlignment="1">
      <alignment horizontal="right"/>
      <protection/>
    </xf>
    <xf numFmtId="41" fontId="1" fillId="0" borderId="0" xfId="30" applyNumberFormat="1" applyFont="1" applyFill="1">
      <alignment/>
      <protection/>
    </xf>
    <xf numFmtId="199" fontId="1" fillId="0" borderId="0" xfId="30" applyNumberFormat="1" applyFont="1" applyFill="1">
      <alignment/>
      <protection/>
    </xf>
    <xf numFmtId="199" fontId="1" fillId="0" borderId="0" xfId="30" applyNumberFormat="1" applyFont="1" applyFill="1" applyAlignment="1">
      <alignment horizontal="center"/>
      <protection/>
    </xf>
    <xf numFmtId="41" fontId="1" fillId="0" borderId="0" xfId="30" applyNumberFormat="1" applyFont="1" applyFill="1" applyBorder="1" applyAlignment="1">
      <alignment horizontal="center"/>
      <protection/>
    </xf>
    <xf numFmtId="41" fontId="1" fillId="0" borderId="8" xfId="30" applyNumberFormat="1" applyFont="1" applyFill="1" applyBorder="1" applyAlignment="1">
      <alignment horizontal="center"/>
      <protection/>
    </xf>
    <xf numFmtId="0" fontId="5" fillId="0" borderId="0" xfId="30" applyFont="1" applyFill="1">
      <alignment/>
      <protection/>
    </xf>
    <xf numFmtId="41" fontId="5" fillId="0" borderId="0" xfId="30" applyNumberFormat="1" applyFont="1" applyFill="1">
      <alignment/>
      <protection/>
    </xf>
    <xf numFmtId="199" fontId="5" fillId="0" borderId="0" xfId="30" applyNumberFormat="1" applyFont="1" applyFill="1">
      <alignment/>
      <protection/>
    </xf>
    <xf numFmtId="199" fontId="5" fillId="0" borderId="0" xfId="30" applyNumberFormat="1" applyFont="1" applyFill="1" applyAlignment="1">
      <alignment horizontal="center"/>
      <protection/>
    </xf>
    <xf numFmtId="41" fontId="5" fillId="0" borderId="0" xfId="30" applyNumberFormat="1" applyFont="1" applyFill="1" applyBorder="1" applyAlignment="1">
      <alignment horizontal="center"/>
      <protection/>
    </xf>
    <xf numFmtId="41" fontId="5" fillId="0" borderId="8" xfId="30" applyNumberFormat="1" applyFont="1" applyFill="1" applyBorder="1" applyAlignment="1">
      <alignment horizontal="center"/>
      <protection/>
    </xf>
    <xf numFmtId="0" fontId="1" fillId="0" borderId="10" xfId="30" applyFont="1" applyFill="1" applyBorder="1">
      <alignment/>
      <protection/>
    </xf>
    <xf numFmtId="49" fontId="1" fillId="0" borderId="12" xfId="30" applyNumberFormat="1" applyFont="1" applyFill="1" applyBorder="1">
      <alignment/>
      <protection/>
    </xf>
    <xf numFmtId="0" fontId="1" fillId="0" borderId="11" xfId="30" applyFont="1" applyFill="1" applyBorder="1">
      <alignment/>
      <protection/>
    </xf>
    <xf numFmtId="0" fontId="1" fillId="0" borderId="12" xfId="30" applyFont="1" applyFill="1" applyBorder="1">
      <alignment/>
      <protection/>
    </xf>
    <xf numFmtId="0" fontId="1" fillId="0" borderId="0" xfId="30" applyFont="1" applyFill="1" applyAlignment="1">
      <alignment vertical="center"/>
      <protection/>
    </xf>
    <xf numFmtId="0" fontId="1" fillId="0" borderId="13" xfId="30" applyFont="1" applyFill="1" applyBorder="1" applyAlignment="1">
      <alignment horizontal="distributed" vertical="center" wrapText="1"/>
      <protection/>
    </xf>
    <xf numFmtId="0" fontId="1" fillId="0" borderId="13" xfId="30" applyFont="1" applyFill="1" applyBorder="1" applyAlignment="1">
      <alignment horizontal="distributed" vertical="center"/>
      <protection/>
    </xf>
    <xf numFmtId="0" fontId="1" fillId="0" borderId="16" xfId="30" applyFont="1" applyFill="1" applyBorder="1" applyAlignment="1">
      <alignment horizontal="distributed" vertical="center" wrapText="1"/>
      <protection/>
    </xf>
    <xf numFmtId="0" fontId="1" fillId="0" borderId="16" xfId="30" applyFont="1" applyFill="1" applyBorder="1" applyAlignment="1">
      <alignment horizontal="distributed" vertical="center"/>
      <protection/>
    </xf>
    <xf numFmtId="0" fontId="1" fillId="0" borderId="16" xfId="30" applyFont="1" applyFill="1" applyBorder="1">
      <alignment/>
      <protection/>
    </xf>
    <xf numFmtId="0" fontId="1" fillId="0" borderId="4" xfId="30" applyFont="1" applyFill="1" applyBorder="1">
      <alignment/>
      <protection/>
    </xf>
    <xf numFmtId="49" fontId="1" fillId="0" borderId="6" xfId="30" applyNumberFormat="1" applyFont="1" applyFill="1" applyBorder="1" applyAlignment="1">
      <alignment horizontal="distributed"/>
      <protection/>
    </xf>
    <xf numFmtId="0" fontId="5" fillId="0" borderId="8" xfId="30" applyFont="1" applyFill="1" applyBorder="1" applyAlignment="1">
      <alignment horizontal="distributed"/>
      <protection/>
    </xf>
    <xf numFmtId="41" fontId="5" fillId="0" borderId="0" xfId="30" applyNumberFormat="1" applyFont="1" applyFill="1" applyBorder="1">
      <alignment/>
      <protection/>
    </xf>
    <xf numFmtId="199" fontId="5" fillId="0" borderId="0" xfId="30" applyNumberFormat="1" applyFont="1" applyFill="1" applyBorder="1">
      <alignment/>
      <protection/>
    </xf>
    <xf numFmtId="41" fontId="5" fillId="0" borderId="8" xfId="30" applyNumberFormat="1" applyFont="1" applyFill="1" applyBorder="1">
      <alignment/>
      <protection/>
    </xf>
    <xf numFmtId="0" fontId="5" fillId="0" borderId="0" xfId="30" applyFont="1" applyFill="1" applyBorder="1">
      <alignment/>
      <protection/>
    </xf>
    <xf numFmtId="0" fontId="7" fillId="0" borderId="1" xfId="30" applyFont="1" applyFill="1" applyBorder="1" applyAlignment="1">
      <alignment vertical="center"/>
      <protection/>
    </xf>
    <xf numFmtId="49" fontId="1" fillId="0" borderId="8" xfId="30" applyNumberFormat="1" applyFont="1" applyFill="1" applyBorder="1" applyAlignment="1">
      <alignment horizontal="right" vertical="center"/>
      <protection/>
    </xf>
    <xf numFmtId="41" fontId="1" fillId="0" borderId="0" xfId="30" applyNumberFormat="1" applyFont="1" applyFill="1" applyBorder="1">
      <alignment/>
      <protection/>
    </xf>
    <xf numFmtId="199" fontId="1" fillId="0" borderId="0" xfId="30" applyNumberFormat="1" applyFont="1" applyFill="1" applyBorder="1">
      <alignment/>
      <protection/>
    </xf>
    <xf numFmtId="41" fontId="1" fillId="0" borderId="8" xfId="30" applyNumberFormat="1" applyFont="1" applyFill="1" applyBorder="1">
      <alignment/>
      <protection/>
    </xf>
    <xf numFmtId="41" fontId="1" fillId="0" borderId="8" xfId="20" applyNumberFormat="1" applyFont="1" applyFill="1" applyBorder="1" applyAlignment="1">
      <alignment horizontal="distributed" vertical="center"/>
      <protection/>
    </xf>
    <xf numFmtId="0" fontId="5" fillId="0" borderId="0" xfId="30" applyFont="1" applyFill="1" applyAlignment="1">
      <alignment vertical="center"/>
      <protection/>
    </xf>
    <xf numFmtId="0" fontId="1" fillId="0" borderId="1" xfId="30" applyFont="1" applyFill="1" applyBorder="1">
      <alignment/>
      <protection/>
    </xf>
    <xf numFmtId="49" fontId="1" fillId="0" borderId="8" xfId="20" applyFont="1" applyFill="1" applyBorder="1">
      <alignment horizontal="distributed" vertical="center"/>
      <protection/>
    </xf>
    <xf numFmtId="41" fontId="5" fillId="0" borderId="0" xfId="30" applyNumberFormat="1" applyFont="1" applyFill="1" applyBorder="1" applyAlignment="1">
      <alignment vertical="center"/>
      <protection/>
    </xf>
    <xf numFmtId="199" fontId="5" fillId="0" borderId="0" xfId="30" applyNumberFormat="1" applyFont="1" applyFill="1" applyBorder="1" applyAlignment="1">
      <alignment vertical="center"/>
      <protection/>
    </xf>
    <xf numFmtId="41" fontId="1" fillId="0" borderId="0" xfId="30" applyNumberFormat="1" applyFont="1" applyFill="1" applyBorder="1" applyAlignment="1">
      <alignment vertical="center"/>
      <protection/>
    </xf>
    <xf numFmtId="199" fontId="1" fillId="0" borderId="0" xfId="30" applyNumberFormat="1" applyFont="1" applyFill="1" applyBorder="1" applyAlignment="1">
      <alignment vertical="center"/>
      <protection/>
    </xf>
    <xf numFmtId="0" fontId="13" fillId="0" borderId="8" xfId="30" applyFont="1" applyFill="1" applyBorder="1" applyAlignment="1">
      <alignment horizontal="distributed"/>
      <protection/>
    </xf>
    <xf numFmtId="41" fontId="1" fillId="0" borderId="8" xfId="30" applyNumberFormat="1" applyFont="1" applyFill="1" applyBorder="1" applyAlignment="1">
      <alignment vertical="center"/>
      <protection/>
    </xf>
    <xf numFmtId="0" fontId="7" fillId="0" borderId="0" xfId="30" applyFont="1" applyFill="1" applyAlignment="1">
      <alignment vertical="center"/>
      <protection/>
    </xf>
    <xf numFmtId="41" fontId="7" fillId="0" borderId="0" xfId="30" applyNumberFormat="1" applyFont="1" applyFill="1" applyBorder="1" applyAlignment="1">
      <alignment vertical="center"/>
      <protection/>
    </xf>
    <xf numFmtId="41" fontId="5" fillId="0" borderId="8" xfId="30" applyNumberFormat="1" applyFont="1" applyFill="1" applyBorder="1" applyAlignment="1">
      <alignment vertical="center"/>
      <protection/>
    </xf>
    <xf numFmtId="41" fontId="7" fillId="0" borderId="8" xfId="30" applyNumberFormat="1" applyFont="1" applyFill="1" applyBorder="1" applyAlignment="1">
      <alignment vertical="center"/>
      <protection/>
    </xf>
    <xf numFmtId="0" fontId="13" fillId="0" borderId="8" xfId="30" applyFont="1" applyFill="1" applyBorder="1" applyAlignment="1">
      <alignment horizontal="distributed" vertical="center"/>
      <protection/>
    </xf>
    <xf numFmtId="41" fontId="1" fillId="0" borderId="1" xfId="30" applyNumberFormat="1" applyFont="1" applyFill="1" applyBorder="1" applyAlignment="1">
      <alignment vertical="center"/>
      <protection/>
    </xf>
    <xf numFmtId="0" fontId="1" fillId="0" borderId="0" xfId="30" applyFont="1" applyFill="1" applyBorder="1">
      <alignment/>
      <protection/>
    </xf>
    <xf numFmtId="0" fontId="1" fillId="0" borderId="1" xfId="30" applyFont="1" applyFill="1" applyBorder="1" applyAlignment="1">
      <alignment horizontal="distributed" vertical="center"/>
      <protection/>
    </xf>
    <xf numFmtId="49" fontId="1" fillId="0" borderId="8" xfId="30" applyNumberFormat="1" applyFont="1" applyFill="1" applyBorder="1" applyAlignment="1">
      <alignment horizontal="distributed" vertical="center"/>
      <protection/>
    </xf>
    <xf numFmtId="0" fontId="1" fillId="0" borderId="0" xfId="30" applyFont="1" applyFill="1" applyBorder="1" applyAlignment="1">
      <alignment vertical="center"/>
      <protection/>
    </xf>
    <xf numFmtId="49" fontId="1" fillId="0" borderId="0" xfId="20" applyFont="1" applyFill="1" applyBorder="1" applyAlignment="1">
      <alignment horizontal="distributed" vertical="center"/>
      <protection/>
    </xf>
    <xf numFmtId="0" fontId="13" fillId="0" borderId="0" xfId="30" applyFont="1" applyFill="1" applyBorder="1" applyAlignment="1">
      <alignment horizontal="distributed"/>
      <protection/>
    </xf>
    <xf numFmtId="0" fontId="5" fillId="0" borderId="8" xfId="30" applyFont="1" applyFill="1" applyBorder="1" applyAlignment="1">
      <alignment horizontal="distributed" vertical="center"/>
      <protection/>
    </xf>
    <xf numFmtId="0" fontId="1" fillId="0" borderId="8" xfId="30" applyFont="1" applyFill="1" applyBorder="1" applyAlignment="1">
      <alignment horizontal="distributed" vertical="center"/>
      <protection/>
    </xf>
    <xf numFmtId="0" fontId="1" fillId="0" borderId="10" xfId="30" applyFont="1" applyFill="1" applyBorder="1" applyAlignment="1">
      <alignment horizontal="distributed" vertical="center"/>
      <protection/>
    </xf>
    <xf numFmtId="49" fontId="1" fillId="0" borderId="12" xfId="30" applyNumberFormat="1" applyFont="1" applyFill="1" applyBorder="1" applyAlignment="1">
      <alignment horizontal="distributed" vertical="center"/>
      <protection/>
    </xf>
    <xf numFmtId="41" fontId="1" fillId="0" borderId="11" xfId="30" applyNumberFormat="1" applyFont="1" applyFill="1" applyBorder="1">
      <alignment/>
      <protection/>
    </xf>
    <xf numFmtId="199" fontId="1" fillId="0" borderId="11" xfId="30" applyNumberFormat="1" applyFont="1" applyFill="1" applyBorder="1">
      <alignment/>
      <protection/>
    </xf>
    <xf numFmtId="41" fontId="1" fillId="0" borderId="12" xfId="30" applyNumberFormat="1" applyFont="1" applyFill="1" applyBorder="1">
      <alignment/>
      <protection/>
    </xf>
    <xf numFmtId="0" fontId="1" fillId="0" borderId="0" xfId="31" applyFont="1" applyFill="1">
      <alignment/>
      <protection/>
    </xf>
    <xf numFmtId="49" fontId="6" fillId="0" borderId="0" xfId="31" applyNumberFormat="1" applyFont="1" applyFill="1" applyBorder="1">
      <alignment/>
      <protection/>
    </xf>
    <xf numFmtId="49" fontId="1" fillId="0" borderId="0" xfId="31" applyNumberFormat="1" applyFont="1" applyFill="1" applyBorder="1">
      <alignment/>
      <protection/>
    </xf>
    <xf numFmtId="49" fontId="6" fillId="0" borderId="0" xfId="31" applyNumberFormat="1" applyFont="1" applyFill="1">
      <alignment/>
      <protection/>
    </xf>
    <xf numFmtId="0" fontId="1" fillId="0" borderId="0" xfId="31" applyFont="1" applyFill="1" applyBorder="1">
      <alignment/>
      <protection/>
    </xf>
    <xf numFmtId="49" fontId="1" fillId="0" borderId="0" xfId="31" applyNumberFormat="1" applyFont="1" applyFill="1">
      <alignment/>
      <protection/>
    </xf>
    <xf numFmtId="58" fontId="1" fillId="0" borderId="0" xfId="31" applyNumberFormat="1" applyFont="1" applyFill="1" applyBorder="1" applyAlignment="1">
      <alignment horizontal="right"/>
      <protection/>
    </xf>
    <xf numFmtId="0" fontId="1" fillId="0" borderId="0" xfId="31" applyFont="1" applyFill="1" applyAlignment="1">
      <alignment vertical="center"/>
      <protection/>
    </xf>
    <xf numFmtId="0" fontId="1" fillId="0" borderId="13" xfId="31" applyFont="1" applyFill="1" applyBorder="1" applyAlignment="1">
      <alignment horizontal="distributed" vertical="center"/>
      <protection/>
    </xf>
    <xf numFmtId="0" fontId="1" fillId="0" borderId="13" xfId="31" applyFont="1" applyFill="1" applyBorder="1" applyAlignment="1">
      <alignment horizontal="distributed" vertical="center" wrapText="1"/>
      <protection/>
    </xf>
    <xf numFmtId="0" fontId="1" fillId="0" borderId="1" xfId="31" applyFont="1" applyFill="1" applyBorder="1">
      <alignment/>
      <protection/>
    </xf>
    <xf numFmtId="49" fontId="1" fillId="0" borderId="8" xfId="31" applyNumberFormat="1" applyFont="1" applyFill="1" applyBorder="1" applyAlignment="1">
      <alignment horizontal="distributed"/>
      <protection/>
    </xf>
    <xf numFmtId="49" fontId="1" fillId="0" borderId="4" xfId="31" applyNumberFormat="1" applyFont="1" applyFill="1" applyBorder="1" applyAlignment="1">
      <alignment horizontal="right"/>
      <protection/>
    </xf>
    <xf numFmtId="49" fontId="1" fillId="0" borderId="5" xfId="31" applyNumberFormat="1" applyFont="1" applyFill="1" applyBorder="1" applyAlignment="1">
      <alignment horizontal="right"/>
      <protection/>
    </xf>
    <xf numFmtId="49" fontId="1" fillId="0" borderId="3" xfId="31" applyNumberFormat="1" applyFont="1" applyFill="1" applyBorder="1" applyAlignment="1">
      <alignment horizontal="right"/>
      <protection/>
    </xf>
    <xf numFmtId="0" fontId="5" fillId="0" borderId="0" xfId="31" applyFont="1" applyFill="1">
      <alignment/>
      <protection/>
    </xf>
    <xf numFmtId="188" fontId="5" fillId="0" borderId="0" xfId="31" applyNumberFormat="1" applyFont="1" applyFill="1" applyBorder="1" applyAlignment="1">
      <alignment vertical="center"/>
      <protection/>
    </xf>
    <xf numFmtId="188" fontId="5" fillId="0" borderId="7" xfId="31" applyNumberFormat="1" applyFont="1" applyFill="1" applyBorder="1" applyAlignment="1">
      <alignment vertical="center"/>
      <protection/>
    </xf>
    <xf numFmtId="188" fontId="1" fillId="0" borderId="0" xfId="31" applyNumberFormat="1" applyFont="1" applyFill="1" applyBorder="1" applyAlignment="1">
      <alignment vertical="center"/>
      <protection/>
    </xf>
    <xf numFmtId="188" fontId="1" fillId="0" borderId="7" xfId="31" applyNumberFormat="1" applyFont="1" applyFill="1" applyBorder="1" applyAlignment="1">
      <alignment vertical="center"/>
      <protection/>
    </xf>
    <xf numFmtId="188" fontId="1" fillId="0" borderId="0" xfId="31" applyNumberFormat="1" applyFont="1" applyFill="1" applyBorder="1" applyAlignment="1">
      <alignment horizontal="center" vertical="center"/>
      <protection/>
    </xf>
    <xf numFmtId="0" fontId="5" fillId="0" borderId="0" xfId="31" applyFont="1" applyFill="1" applyAlignment="1">
      <alignment vertical="center"/>
      <protection/>
    </xf>
    <xf numFmtId="188" fontId="5" fillId="0" borderId="0" xfId="31" applyNumberFormat="1" applyFont="1" applyFill="1" applyBorder="1" applyAlignment="1">
      <alignment horizontal="center" vertical="center"/>
      <protection/>
    </xf>
    <xf numFmtId="188" fontId="1" fillId="0" borderId="1" xfId="31" applyNumberFormat="1" applyFont="1" applyFill="1" applyBorder="1" applyAlignment="1">
      <alignment horizontal="center" vertical="center"/>
      <protection/>
    </xf>
    <xf numFmtId="188" fontId="1" fillId="0" borderId="7" xfId="31" applyNumberFormat="1" applyFont="1" applyFill="1" applyBorder="1" applyAlignment="1">
      <alignment horizontal="center" vertical="center"/>
      <protection/>
    </xf>
    <xf numFmtId="58" fontId="1" fillId="0" borderId="11" xfId="29" applyNumberFormat="1" applyFont="1" applyFill="1" applyBorder="1" applyAlignment="1">
      <alignment/>
      <protection/>
    </xf>
    <xf numFmtId="41" fontId="1" fillId="0" borderId="11" xfId="31" applyNumberFormat="1" applyFont="1" applyFill="1" applyBorder="1" applyAlignment="1">
      <alignment horizontal="center" vertical="center"/>
      <protection/>
    </xf>
    <xf numFmtId="41" fontId="1" fillId="0" borderId="11" xfId="31" applyNumberFormat="1" applyFont="1" applyFill="1" applyBorder="1" applyAlignment="1">
      <alignment vertical="center"/>
      <protection/>
    </xf>
    <xf numFmtId="41" fontId="1" fillId="0" borderId="9" xfId="31" applyNumberFormat="1" applyFont="1" applyFill="1" applyBorder="1" applyAlignment="1">
      <alignment vertical="center"/>
      <protection/>
    </xf>
    <xf numFmtId="49" fontId="1" fillId="0" borderId="0" xfId="31" applyNumberFormat="1" applyFont="1" applyFill="1" applyBorder="1" applyAlignment="1">
      <alignment horizontal="left" vertical="top"/>
      <protection/>
    </xf>
    <xf numFmtId="49" fontId="1" fillId="0" borderId="0" xfId="31" applyNumberFormat="1" applyFont="1" applyFill="1" applyAlignment="1">
      <alignment horizontal="left" vertical="top"/>
      <protection/>
    </xf>
    <xf numFmtId="0" fontId="1" fillId="0" borderId="0" xfId="32" applyFont="1" applyFill="1">
      <alignment/>
      <protection/>
    </xf>
    <xf numFmtId="0" fontId="6" fillId="0" borderId="0" xfId="32" applyFont="1" applyFill="1">
      <alignment/>
      <protection/>
    </xf>
    <xf numFmtId="0" fontId="1" fillId="0" borderId="13" xfId="32" applyFont="1" applyFill="1" applyBorder="1" applyAlignment="1">
      <alignment horizontal="distributed" vertical="center"/>
      <protection/>
    </xf>
    <xf numFmtId="0" fontId="1" fillId="0" borderId="17" xfId="32" applyFont="1" applyFill="1" applyBorder="1" applyAlignment="1">
      <alignment horizontal="distributed" vertical="center"/>
      <protection/>
    </xf>
    <xf numFmtId="0" fontId="1" fillId="0" borderId="13" xfId="32" applyFont="1" applyFill="1" applyBorder="1" applyAlignment="1">
      <alignment horizontal="distributed" vertical="center" wrapText="1"/>
      <protection/>
    </xf>
    <xf numFmtId="0" fontId="1" fillId="0" borderId="13" xfId="32" applyFont="1" applyFill="1" applyBorder="1" applyAlignment="1">
      <alignment horizontal="distributed" vertical="center"/>
      <protection/>
    </xf>
    <xf numFmtId="0" fontId="1" fillId="0" borderId="7" xfId="32" applyFont="1" applyFill="1" applyBorder="1">
      <alignment/>
      <protection/>
    </xf>
    <xf numFmtId="41" fontId="1" fillId="0" borderId="4" xfId="32" applyNumberFormat="1" applyFont="1" applyFill="1" applyBorder="1" applyAlignment="1">
      <alignment horizontal="distributed" vertical="center"/>
      <protection/>
    </xf>
    <xf numFmtId="41" fontId="1" fillId="0" borderId="5" xfId="32" applyNumberFormat="1" applyFont="1" applyFill="1" applyBorder="1" applyAlignment="1">
      <alignment horizontal="distributed" vertical="center"/>
      <protection/>
    </xf>
    <xf numFmtId="0" fontId="1" fillId="0" borderId="5" xfId="32" applyNumberFormat="1" applyFont="1" applyFill="1" applyBorder="1" applyAlignment="1">
      <alignment horizontal="distributed" vertical="center"/>
      <protection/>
    </xf>
    <xf numFmtId="41" fontId="1" fillId="0" borderId="6" xfId="32" applyNumberFormat="1" applyFont="1" applyFill="1" applyBorder="1" applyAlignment="1">
      <alignment horizontal="distributed" vertical="center"/>
      <protection/>
    </xf>
    <xf numFmtId="0" fontId="5" fillId="0" borderId="0" xfId="32" applyFont="1" applyFill="1">
      <alignment/>
      <protection/>
    </xf>
    <xf numFmtId="0" fontId="5" fillId="0" borderId="7" xfId="32" applyFont="1" applyFill="1" applyBorder="1" applyAlignment="1">
      <alignment horizontal="distributed"/>
      <protection/>
    </xf>
    <xf numFmtId="41" fontId="5" fillId="0" borderId="0" xfId="32" applyNumberFormat="1" applyFont="1" applyFill="1" applyAlignment="1">
      <alignment vertical="center"/>
      <protection/>
    </xf>
    <xf numFmtId="41" fontId="5" fillId="0" borderId="8" xfId="32" applyNumberFormat="1" applyFont="1" applyFill="1" applyBorder="1" applyAlignment="1">
      <alignment vertical="center"/>
      <protection/>
    </xf>
    <xf numFmtId="0" fontId="1" fillId="0" borderId="7" xfId="32" applyFont="1" applyFill="1" applyBorder="1" applyAlignment="1">
      <alignment horizontal="distributed"/>
      <protection/>
    </xf>
    <xf numFmtId="41" fontId="1" fillId="0" borderId="0" xfId="32" applyNumberFormat="1" applyFont="1" applyFill="1" applyAlignment="1">
      <alignment vertical="center"/>
      <protection/>
    </xf>
    <xf numFmtId="41" fontId="1" fillId="0" borderId="8" xfId="32" applyNumberFormat="1" applyFont="1" applyFill="1" applyBorder="1" applyAlignment="1">
      <alignment vertical="center"/>
      <protection/>
    </xf>
    <xf numFmtId="41" fontId="1" fillId="0" borderId="0" xfId="32" applyNumberFormat="1" applyFont="1" applyFill="1" applyAlignment="1">
      <alignment horizontal="distributed" vertical="center"/>
      <protection/>
    </xf>
    <xf numFmtId="0" fontId="1" fillId="0" borderId="0" xfId="32" applyNumberFormat="1" applyFont="1" applyFill="1" applyAlignment="1">
      <alignment horizontal="distributed" vertical="center"/>
      <protection/>
    </xf>
    <xf numFmtId="41" fontId="1" fillId="0" borderId="8" xfId="32" applyNumberFormat="1" applyFont="1" applyFill="1" applyBorder="1" applyAlignment="1">
      <alignment horizontal="distributed" vertical="center"/>
      <protection/>
    </xf>
    <xf numFmtId="41" fontId="5" fillId="0" borderId="0" xfId="32" applyNumberFormat="1" applyFont="1" applyFill="1" applyBorder="1" applyAlignment="1">
      <alignment vertical="center"/>
      <protection/>
    </xf>
    <xf numFmtId="0" fontId="1" fillId="0" borderId="9" xfId="32" applyFont="1" applyFill="1" applyBorder="1">
      <alignment/>
      <protection/>
    </xf>
    <xf numFmtId="0" fontId="1" fillId="0" borderId="11" xfId="32" applyFont="1" applyFill="1" applyBorder="1">
      <alignment/>
      <protection/>
    </xf>
    <xf numFmtId="0" fontId="0" fillId="0" borderId="8" xfId="28" applyFill="1" applyBorder="1" applyAlignment="1">
      <alignment horizontal="distributed" vertical="center"/>
      <protection/>
    </xf>
    <xf numFmtId="49" fontId="1" fillId="0" borderId="10" xfId="20" applyFont="1" applyFill="1" applyBorder="1" applyAlignment="1">
      <alignment horizontal="distributed" vertical="center"/>
      <protection/>
    </xf>
    <xf numFmtId="49" fontId="1" fillId="0" borderId="12" xfId="20" applyFont="1" applyFill="1" applyBorder="1" applyAlignment="1">
      <alignment horizontal="distributed" vertical="center"/>
      <protection/>
    </xf>
    <xf numFmtId="0" fontId="1" fillId="0" borderId="12" xfId="32" applyFont="1" applyFill="1" applyBorder="1">
      <alignment/>
      <protection/>
    </xf>
    <xf numFmtId="0" fontId="13" fillId="0" borderId="0" xfId="33" applyFont="1" applyFill="1">
      <alignment/>
      <protection/>
    </xf>
    <xf numFmtId="0" fontId="1" fillId="0" borderId="0" xfId="33" applyFont="1" applyFill="1">
      <alignment/>
      <protection/>
    </xf>
    <xf numFmtId="0" fontId="1" fillId="0" borderId="13" xfId="33" applyFont="1" applyFill="1" applyBorder="1" applyAlignment="1">
      <alignment horizontal="distributed" vertical="center"/>
      <protection/>
    </xf>
    <xf numFmtId="0" fontId="1" fillId="0" borderId="0" xfId="33" applyFont="1" applyFill="1" applyAlignment="1">
      <alignment horizontal="distributed" vertical="center"/>
      <protection/>
    </xf>
    <xf numFmtId="0" fontId="1" fillId="0" borderId="0" xfId="33" applyFont="1" applyFill="1" applyAlignment="1">
      <alignment horizontal="center" vertical="center"/>
      <protection/>
    </xf>
    <xf numFmtId="0" fontId="1" fillId="0" borderId="0" xfId="33" applyFont="1" applyFill="1" applyAlignment="1">
      <alignment horizontal="center" vertical="center" wrapText="1"/>
      <protection/>
    </xf>
    <xf numFmtId="41" fontId="5" fillId="0" borderId="4" xfId="33" applyNumberFormat="1" applyFont="1" applyFill="1" applyBorder="1" applyAlignment="1">
      <alignment vertical="center"/>
      <protection/>
    </xf>
    <xf numFmtId="41" fontId="5" fillId="0" borderId="5" xfId="33" applyNumberFormat="1" applyFont="1" applyFill="1" applyBorder="1" applyAlignment="1">
      <alignment vertical="center"/>
      <protection/>
    </xf>
    <xf numFmtId="41" fontId="5" fillId="0" borderId="6" xfId="33" applyNumberFormat="1" applyFont="1" applyFill="1" applyBorder="1" applyAlignment="1">
      <alignment vertical="center"/>
      <protection/>
    </xf>
    <xf numFmtId="0" fontId="1" fillId="0" borderId="1" xfId="33" applyFont="1" applyFill="1" applyBorder="1" applyAlignment="1">
      <alignment horizontal="center" vertical="distributed" textRotation="255"/>
      <protection/>
    </xf>
    <xf numFmtId="0" fontId="1" fillId="0" borderId="0" xfId="33" applyFont="1" applyFill="1" applyBorder="1" applyAlignment="1">
      <alignment horizontal="distributed" vertical="top"/>
      <protection/>
    </xf>
    <xf numFmtId="0" fontId="1" fillId="0" borderId="8" xfId="33" applyFont="1" applyFill="1" applyBorder="1" applyAlignment="1">
      <alignment horizontal="distributed" vertical="top"/>
      <protection/>
    </xf>
    <xf numFmtId="41" fontId="1" fillId="0" borderId="1" xfId="33" applyNumberFormat="1" applyFont="1" applyFill="1" applyBorder="1" applyAlignment="1">
      <alignment vertical="center"/>
      <protection/>
    </xf>
    <xf numFmtId="41" fontId="1" fillId="0" borderId="0" xfId="33" applyNumberFormat="1" applyFont="1" applyFill="1" applyBorder="1" applyAlignment="1">
      <alignment vertical="center"/>
      <protection/>
    </xf>
    <xf numFmtId="41" fontId="1" fillId="0" borderId="8" xfId="33" applyNumberFormat="1" applyFont="1" applyFill="1" applyBorder="1" applyAlignment="1">
      <alignment vertical="center"/>
      <protection/>
    </xf>
    <xf numFmtId="41" fontId="1" fillId="0" borderId="18" xfId="33" applyNumberFormat="1" applyFont="1" applyFill="1" applyBorder="1" applyAlignment="1">
      <alignment vertical="center"/>
      <protection/>
    </xf>
    <xf numFmtId="41" fontId="1" fillId="0" borderId="19" xfId="33" applyNumberFormat="1" applyFont="1" applyFill="1" applyBorder="1" applyAlignment="1">
      <alignment vertical="center"/>
      <protection/>
    </xf>
    <xf numFmtId="41" fontId="1" fillId="0" borderId="20" xfId="33" applyNumberFormat="1" applyFont="1" applyFill="1" applyBorder="1" applyAlignment="1">
      <alignment vertical="center"/>
      <protection/>
    </xf>
    <xf numFmtId="0" fontId="1" fillId="0" borderId="21" xfId="33" applyFont="1" applyFill="1" applyBorder="1" applyAlignment="1">
      <alignment horizontal="distributed" vertical="center"/>
      <protection/>
    </xf>
    <xf numFmtId="41" fontId="5" fillId="0" borderId="4" xfId="33" applyNumberFormat="1" applyFont="1" applyFill="1" applyBorder="1" applyAlignment="1">
      <alignment horizontal="center" vertical="center"/>
      <protection/>
    </xf>
    <xf numFmtId="41" fontId="5" fillId="0" borderId="5" xfId="33" applyNumberFormat="1" applyFont="1" applyFill="1" applyBorder="1" applyAlignment="1">
      <alignment horizontal="center" vertical="center"/>
      <protection/>
    </xf>
    <xf numFmtId="41" fontId="5" fillId="0" borderId="6" xfId="33" applyNumberFormat="1" applyFont="1" applyFill="1" applyBorder="1" applyAlignment="1">
      <alignment horizontal="center" vertical="center"/>
      <protection/>
    </xf>
    <xf numFmtId="41" fontId="1" fillId="0" borderId="1" xfId="33" applyNumberFormat="1" applyFont="1" applyFill="1" applyBorder="1" applyAlignment="1">
      <alignment horizontal="center" vertical="center"/>
      <protection/>
    </xf>
    <xf numFmtId="41" fontId="1" fillId="0" borderId="0" xfId="33" applyNumberFormat="1" applyFont="1" applyFill="1" applyBorder="1" applyAlignment="1">
      <alignment horizontal="center" vertical="center"/>
      <protection/>
    </xf>
    <xf numFmtId="41" fontId="1" fillId="0" borderId="8" xfId="33" applyNumberFormat="1" applyFont="1" applyFill="1" applyBorder="1" applyAlignment="1">
      <alignment horizontal="center" vertical="center"/>
      <protection/>
    </xf>
    <xf numFmtId="0" fontId="1" fillId="0" borderId="8" xfId="33" applyFont="1" applyFill="1" applyBorder="1" applyAlignment="1">
      <alignment horizontal="left" vertical="top"/>
      <protection/>
    </xf>
    <xf numFmtId="41" fontId="1" fillId="0" borderId="10" xfId="33" applyNumberFormat="1" applyFont="1" applyFill="1" applyBorder="1" applyAlignment="1">
      <alignment horizontal="center" vertical="center"/>
      <protection/>
    </xf>
    <xf numFmtId="0" fontId="0" fillId="0" borderId="22" xfId="28" applyFill="1" applyBorder="1" applyAlignment="1">
      <alignment horizontal="distributed" vertical="center"/>
      <protection/>
    </xf>
    <xf numFmtId="0" fontId="1" fillId="0" borderId="14" xfId="28" applyFont="1" applyFill="1" applyBorder="1" applyAlignment="1">
      <alignment horizontal="center" vertical="distributed" wrapText="1"/>
      <protection/>
    </xf>
    <xf numFmtId="0" fontId="0" fillId="0" borderId="15" xfId="28" applyFill="1" applyBorder="1" applyAlignment="1">
      <alignment horizontal="center" vertical="distributed" wrapText="1"/>
      <protection/>
    </xf>
    <xf numFmtId="58" fontId="1" fillId="0" borderId="11" xfId="28" applyNumberFormat="1" applyFont="1" applyFill="1" applyBorder="1" applyAlignment="1">
      <alignment horizontal="right"/>
      <protection/>
    </xf>
    <xf numFmtId="41" fontId="1" fillId="0" borderId="11" xfId="33" applyNumberFormat="1" applyFont="1" applyFill="1" applyBorder="1" applyAlignment="1">
      <alignment horizontal="center" vertical="center"/>
      <protection/>
    </xf>
    <xf numFmtId="41" fontId="1" fillId="0" borderId="12" xfId="33" applyNumberFormat="1" applyFont="1" applyFill="1" applyBorder="1" applyAlignment="1">
      <alignment horizontal="center" vertical="center"/>
      <protection/>
    </xf>
    <xf numFmtId="0" fontId="1" fillId="0" borderId="13" xfId="33" applyFont="1" applyFill="1" applyBorder="1" applyAlignment="1">
      <alignment horizontal="distributed" vertical="top"/>
      <protection/>
    </xf>
    <xf numFmtId="0" fontId="1" fillId="0" borderId="13" xfId="33" applyFont="1" applyFill="1" applyBorder="1" applyAlignment="1">
      <alignment horizontal="distributed" vertical="center" wrapText="1"/>
      <protection/>
    </xf>
    <xf numFmtId="41" fontId="5" fillId="0" borderId="23" xfId="33" applyNumberFormat="1" applyFont="1" applyFill="1" applyBorder="1" applyAlignment="1">
      <alignment vertical="center"/>
      <protection/>
    </xf>
    <xf numFmtId="41" fontId="1" fillId="0" borderId="24" xfId="33" applyNumberFormat="1" applyFont="1" applyFill="1" applyBorder="1" applyAlignment="1">
      <alignment vertical="center"/>
      <protection/>
    </xf>
    <xf numFmtId="41" fontId="1" fillId="0" borderId="25" xfId="33" applyNumberFormat="1" applyFont="1" applyFill="1" applyBorder="1" applyAlignment="1">
      <alignment vertical="center"/>
      <protection/>
    </xf>
    <xf numFmtId="0" fontId="1" fillId="0" borderId="0" xfId="34" applyFont="1" applyFill="1" applyAlignment="1">
      <alignment horizontal="center"/>
      <protection/>
    </xf>
    <xf numFmtId="0" fontId="6" fillId="0" borderId="0" xfId="34" applyFont="1" applyFill="1" applyAlignment="1">
      <alignment vertical="center"/>
      <protection/>
    </xf>
    <xf numFmtId="0" fontId="1" fillId="0" borderId="0" xfId="34" applyFont="1" applyFill="1">
      <alignment/>
      <protection/>
    </xf>
    <xf numFmtId="0" fontId="1" fillId="0" borderId="0" xfId="34" applyFont="1" applyFill="1" applyAlignment="1">
      <alignment vertical="center" wrapText="1"/>
      <protection/>
    </xf>
    <xf numFmtId="0" fontId="1" fillId="0" borderId="0" xfId="34" applyFont="1" applyFill="1" quotePrefix="1">
      <alignment/>
      <protection/>
    </xf>
    <xf numFmtId="0" fontId="1" fillId="0" borderId="0" xfId="34" applyFont="1" applyFill="1" applyBorder="1" applyAlignment="1">
      <alignment horizontal="distributed" vertical="center"/>
      <protection/>
    </xf>
    <xf numFmtId="0" fontId="1" fillId="0" borderId="0" xfId="34" applyFont="1" applyFill="1" applyBorder="1" applyAlignment="1">
      <alignment horizontal="right"/>
      <protection/>
    </xf>
    <xf numFmtId="0" fontId="1" fillId="0" borderId="13" xfId="34" applyFont="1" applyFill="1" applyBorder="1" applyAlignment="1">
      <alignment horizontal="distributed" vertical="center" wrapText="1"/>
      <protection/>
    </xf>
    <xf numFmtId="0" fontId="1" fillId="0" borderId="13" xfId="34" applyFont="1" applyFill="1" applyBorder="1" applyAlignment="1">
      <alignment horizontal="distributed" vertical="center"/>
      <protection/>
    </xf>
    <xf numFmtId="0" fontId="7" fillId="0" borderId="0" xfId="34" applyFont="1" applyFill="1" applyAlignment="1">
      <alignment horizontal="center"/>
      <protection/>
    </xf>
    <xf numFmtId="0" fontId="7" fillId="0" borderId="1" xfId="34" applyFont="1" applyFill="1" applyBorder="1" applyAlignment="1">
      <alignment horizontal="center"/>
      <protection/>
    </xf>
    <xf numFmtId="0" fontId="7" fillId="0" borderId="8" xfId="34" applyFont="1" applyFill="1" applyBorder="1" applyAlignment="1">
      <alignment horizontal="distributed" vertical="center"/>
      <protection/>
    </xf>
    <xf numFmtId="0" fontId="7" fillId="0" borderId="0" xfId="34" applyFont="1" applyFill="1" applyBorder="1" applyAlignment="1">
      <alignment horizontal="distributed" vertical="center"/>
      <protection/>
    </xf>
    <xf numFmtId="41" fontId="14" fillId="0" borderId="0" xfId="18" applyNumberFormat="1" applyFont="1" applyFill="1" applyBorder="1" applyAlignment="1">
      <alignment horizontal="right" vertical="center"/>
    </xf>
    <xf numFmtId="0" fontId="14" fillId="0" borderId="0" xfId="18" applyNumberFormat="1" applyFont="1" applyFill="1" applyBorder="1" applyAlignment="1">
      <alignment horizontal="right" vertical="center"/>
    </xf>
    <xf numFmtId="41" fontId="14" fillId="0" borderId="8" xfId="18" applyNumberFormat="1" applyFont="1" applyFill="1" applyBorder="1" applyAlignment="1">
      <alignment horizontal="right" vertical="center"/>
    </xf>
    <xf numFmtId="0" fontId="7" fillId="0" borderId="0" xfId="34" applyFont="1" applyFill="1">
      <alignment/>
      <protection/>
    </xf>
    <xf numFmtId="0" fontId="5" fillId="0" borderId="0" xfId="34" applyFont="1" applyFill="1" applyAlignment="1">
      <alignment horizontal="center"/>
      <protection/>
    </xf>
    <xf numFmtId="0" fontId="0" fillId="0" borderId="8" xfId="34" applyFill="1" applyBorder="1" applyAlignment="1">
      <alignment horizontal="distributed"/>
      <protection/>
    </xf>
    <xf numFmtId="0" fontId="0" fillId="0" borderId="0" xfId="34" applyFill="1" applyBorder="1" applyAlignment="1">
      <alignment horizontal="distributed"/>
      <protection/>
    </xf>
    <xf numFmtId="177" fontId="5" fillId="0" borderId="0" xfId="18" applyNumberFormat="1" applyFont="1" applyFill="1" applyBorder="1" applyAlignment="1">
      <alignment horizontal="right" vertical="center"/>
    </xf>
    <xf numFmtId="177" fontId="5" fillId="0" borderId="8" xfId="18" applyNumberFormat="1" applyFont="1" applyFill="1" applyBorder="1" applyAlignment="1">
      <alignment horizontal="right" vertical="center"/>
    </xf>
    <xf numFmtId="0" fontId="5" fillId="0" borderId="0" xfId="34" applyFont="1" applyFill="1">
      <alignment/>
      <protection/>
    </xf>
    <xf numFmtId="0" fontId="5" fillId="0" borderId="1" xfId="34" applyFont="1" applyFill="1" applyBorder="1" applyAlignment="1">
      <alignment horizontal="center"/>
      <protection/>
    </xf>
    <xf numFmtId="0" fontId="0" fillId="0" borderId="26" xfId="28" applyFill="1" applyBorder="1" applyAlignment="1">
      <alignment horizontal="distributed" vertical="center"/>
      <protection/>
    </xf>
    <xf numFmtId="0" fontId="5" fillId="0" borderId="8" xfId="34" applyFont="1" applyFill="1" applyBorder="1" applyAlignment="1">
      <alignment horizontal="distributed" vertical="center"/>
      <protection/>
    </xf>
    <xf numFmtId="0" fontId="5" fillId="0" borderId="0" xfId="34" applyFont="1" applyFill="1" applyBorder="1" applyAlignment="1">
      <alignment horizontal="distributed" vertical="center"/>
      <protection/>
    </xf>
    <xf numFmtId="177" fontId="5" fillId="0" borderId="8" xfId="18" applyNumberFormat="1" applyFont="1" applyFill="1" applyBorder="1" applyAlignment="1">
      <alignment horizontal="right"/>
    </xf>
    <xf numFmtId="0" fontId="1" fillId="0" borderId="1" xfId="34" applyFont="1" applyFill="1" applyBorder="1" applyAlignment="1">
      <alignment horizontal="center"/>
      <protection/>
    </xf>
    <xf numFmtId="38" fontId="1" fillId="0" borderId="8" xfId="18" applyFont="1" applyFill="1" applyBorder="1" applyAlignment="1">
      <alignment horizontal="distributed" vertical="center"/>
    </xf>
    <xf numFmtId="38" fontId="1" fillId="0" borderId="0" xfId="18" applyFont="1" applyFill="1" applyBorder="1" applyAlignment="1">
      <alignment horizontal="distributed" vertical="center"/>
    </xf>
    <xf numFmtId="41" fontId="1" fillId="0" borderId="0" xfId="34" applyNumberFormat="1" applyFont="1" applyFill="1" applyBorder="1" applyAlignment="1">
      <alignment horizontal="right" vertical="center"/>
      <protection/>
    </xf>
    <xf numFmtId="41" fontId="1" fillId="0" borderId="8" xfId="34" applyNumberFormat="1" applyFont="1" applyFill="1" applyBorder="1" applyAlignment="1">
      <alignment horizontal="right" vertical="center"/>
      <protection/>
    </xf>
    <xf numFmtId="41" fontId="1" fillId="0" borderId="8" xfId="18" applyNumberFormat="1" applyFont="1" applyFill="1" applyBorder="1" applyAlignment="1">
      <alignment horizontal="right"/>
    </xf>
    <xf numFmtId="38" fontId="5" fillId="0" borderId="1" xfId="18" applyFont="1" applyFill="1" applyBorder="1" applyAlignment="1">
      <alignment horizontal="distributed" vertical="center"/>
    </xf>
    <xf numFmtId="41" fontId="5" fillId="0" borderId="0" xfId="34" applyNumberFormat="1" applyFont="1" applyFill="1" applyBorder="1" applyAlignment="1">
      <alignment horizontal="right" vertical="center"/>
      <protection/>
    </xf>
    <xf numFmtId="41" fontId="5" fillId="0" borderId="8" xfId="34" applyNumberFormat="1" applyFont="1" applyFill="1" applyBorder="1" applyAlignment="1">
      <alignment horizontal="right" vertical="center"/>
      <protection/>
    </xf>
    <xf numFmtId="0" fontId="5" fillId="0" borderId="0" xfId="34" applyFont="1" applyFill="1" applyAlignment="1">
      <alignment horizontal="center" vertical="center"/>
      <protection/>
    </xf>
    <xf numFmtId="0" fontId="5" fillId="0" borderId="0" xfId="34" applyFont="1" applyFill="1" applyAlignment="1">
      <alignment vertical="center"/>
      <protection/>
    </xf>
    <xf numFmtId="0" fontId="1" fillId="0" borderId="0" xfId="34" applyFont="1" applyFill="1" applyAlignment="1">
      <alignment horizontal="right"/>
      <protection/>
    </xf>
    <xf numFmtId="0" fontId="1" fillId="0" borderId="8" xfId="34" applyFont="1" applyFill="1" applyBorder="1" applyAlignment="1">
      <alignment horizontal="distributed"/>
      <protection/>
    </xf>
    <xf numFmtId="0" fontId="1" fillId="0" borderId="0" xfId="34" applyFont="1" applyFill="1" applyBorder="1" applyAlignment="1">
      <alignment horizontal="center"/>
      <protection/>
    </xf>
    <xf numFmtId="0" fontId="1" fillId="0" borderId="0" xfId="34" applyFont="1" applyFill="1" applyBorder="1" applyAlignment="1">
      <alignment vertical="center"/>
      <protection/>
    </xf>
    <xf numFmtId="0" fontId="1" fillId="0" borderId="10" xfId="34" applyFont="1" applyFill="1" applyBorder="1" applyAlignment="1">
      <alignment horizontal="center"/>
      <protection/>
    </xf>
    <xf numFmtId="38" fontId="1" fillId="0" borderId="12" xfId="18" applyFont="1" applyFill="1" applyBorder="1" applyAlignment="1">
      <alignment horizontal="distributed" vertical="center"/>
    </xf>
    <xf numFmtId="38" fontId="1" fillId="0" borderId="11" xfId="18" applyFont="1" applyFill="1" applyBorder="1" applyAlignment="1">
      <alignment horizontal="distributed" vertical="center"/>
    </xf>
    <xf numFmtId="41" fontId="1" fillId="0" borderId="11" xfId="34" applyNumberFormat="1" applyFont="1" applyFill="1" applyBorder="1" applyAlignment="1">
      <alignment horizontal="right" vertical="center"/>
      <protection/>
    </xf>
    <xf numFmtId="41" fontId="1" fillId="0" borderId="12" xfId="34" applyNumberFormat="1" applyFont="1" applyFill="1" applyBorder="1" applyAlignment="1">
      <alignment horizontal="right" vertical="center"/>
      <protection/>
    </xf>
    <xf numFmtId="0" fontId="1" fillId="0" borderId="0" xfId="34" applyFont="1" applyFill="1" applyBorder="1" applyAlignment="1">
      <alignment/>
      <protection/>
    </xf>
    <xf numFmtId="0" fontId="1" fillId="0" borderId="0" xfId="34" applyFont="1" applyFill="1" applyBorder="1">
      <alignment/>
      <protection/>
    </xf>
    <xf numFmtId="0" fontId="1" fillId="0" borderId="0" xfId="34" applyFont="1" applyFill="1" applyBorder="1" applyAlignment="1">
      <alignment horizontal="distributed"/>
      <protection/>
    </xf>
    <xf numFmtId="190" fontId="1" fillId="0" borderId="0" xfId="34" applyNumberFormat="1" applyFont="1" applyFill="1" applyBorder="1" applyAlignment="1">
      <alignment horizontal="center"/>
      <protection/>
    </xf>
    <xf numFmtId="41" fontId="1" fillId="0" borderId="0" xfId="34" applyNumberFormat="1" applyFont="1" applyFill="1" applyBorder="1" applyAlignment="1">
      <alignment horizontal="center"/>
      <protection/>
    </xf>
    <xf numFmtId="0" fontId="1" fillId="0" borderId="0" xfId="35" applyFont="1" applyFill="1" applyAlignment="1">
      <alignment horizontal="center"/>
      <protection/>
    </xf>
    <xf numFmtId="0" fontId="6" fillId="0" borderId="0" xfId="35" applyFont="1" applyFill="1">
      <alignment/>
      <protection/>
    </xf>
    <xf numFmtId="0" fontId="1" fillId="0" borderId="0" xfId="35" applyFont="1" applyFill="1">
      <alignment/>
      <protection/>
    </xf>
    <xf numFmtId="0" fontId="1" fillId="0" borderId="0" xfId="35" applyFont="1" applyFill="1" quotePrefix="1">
      <alignment/>
      <protection/>
    </xf>
    <xf numFmtId="0" fontId="1" fillId="0" borderId="0" xfId="35" applyFont="1" applyFill="1" applyBorder="1">
      <alignment/>
      <protection/>
    </xf>
    <xf numFmtId="0" fontId="1" fillId="0" borderId="0" xfId="35" applyFont="1" applyFill="1" applyAlignment="1">
      <alignment horizontal="right"/>
      <protection/>
    </xf>
    <xf numFmtId="0" fontId="1" fillId="0" borderId="1" xfId="35" applyFont="1" applyFill="1" applyBorder="1" applyAlignment="1">
      <alignment horizontal="distributed" vertical="center" wrapText="1"/>
      <protection/>
    </xf>
    <xf numFmtId="0" fontId="1" fillId="0" borderId="2" xfId="35" applyFont="1" applyFill="1" applyBorder="1" applyAlignment="1">
      <alignment horizontal="distributed" vertical="center" wrapText="1"/>
      <protection/>
    </xf>
    <xf numFmtId="0" fontId="1" fillId="0" borderId="0" xfId="35" applyFont="1" applyFill="1" applyBorder="1" applyAlignment="1">
      <alignment horizontal="distributed" vertical="center" wrapText="1"/>
      <protection/>
    </xf>
    <xf numFmtId="0" fontId="1" fillId="0" borderId="4" xfId="35" applyFont="1" applyFill="1" applyBorder="1" applyAlignment="1">
      <alignment horizontal="distributed" vertical="center" wrapText="1"/>
      <protection/>
    </xf>
    <xf numFmtId="0" fontId="15" fillId="0" borderId="0" xfId="35" applyFont="1" applyFill="1" applyBorder="1" applyAlignment="1">
      <alignment horizontal="right" vertical="center" wrapText="1"/>
      <protection/>
    </xf>
    <xf numFmtId="0" fontId="15" fillId="0" borderId="5" xfId="35" applyFont="1" applyFill="1" applyBorder="1" applyAlignment="1">
      <alignment horizontal="right"/>
      <protection/>
    </xf>
    <xf numFmtId="0" fontId="15" fillId="0" borderId="6" xfId="35" applyFont="1" applyFill="1" applyBorder="1" applyAlignment="1">
      <alignment horizontal="right"/>
      <protection/>
    </xf>
    <xf numFmtId="0" fontId="5" fillId="0" borderId="0" xfId="35" applyFont="1" applyFill="1" applyAlignment="1">
      <alignment horizontal="center"/>
      <protection/>
    </xf>
    <xf numFmtId="41" fontId="5" fillId="0" borderId="1" xfId="35" applyNumberFormat="1" applyFont="1" applyFill="1" applyBorder="1" applyAlignment="1">
      <alignment horizontal="right" vertical="center"/>
      <protection/>
    </xf>
    <xf numFmtId="41" fontId="5" fillId="0" borderId="0" xfId="35" applyNumberFormat="1" applyFont="1" applyFill="1" applyBorder="1" applyAlignment="1">
      <alignment horizontal="right" vertical="center"/>
      <protection/>
    </xf>
    <xf numFmtId="41" fontId="5" fillId="0" borderId="8" xfId="35" applyNumberFormat="1" applyFont="1" applyFill="1" applyBorder="1" applyAlignment="1">
      <alignment horizontal="right" vertical="center"/>
      <protection/>
    </xf>
    <xf numFmtId="0" fontId="5" fillId="0" borderId="0" xfId="35" applyFont="1" applyFill="1">
      <alignment/>
      <protection/>
    </xf>
    <xf numFmtId="0" fontId="5" fillId="0" borderId="1" xfId="35" applyFont="1" applyFill="1" applyBorder="1" applyAlignment="1">
      <alignment horizontal="center"/>
      <protection/>
    </xf>
    <xf numFmtId="0" fontId="5" fillId="0" borderId="0" xfId="35" applyFont="1" applyFill="1" applyBorder="1" applyAlignment="1">
      <alignment horizontal="center"/>
      <protection/>
    </xf>
    <xf numFmtId="41" fontId="1" fillId="0" borderId="1" xfId="35" applyNumberFormat="1" applyFont="1" applyFill="1" applyBorder="1" applyAlignment="1">
      <alignment horizontal="right" vertical="center"/>
      <protection/>
    </xf>
    <xf numFmtId="41" fontId="5" fillId="0" borderId="0" xfId="18" applyNumberFormat="1" applyFont="1" applyFill="1" applyBorder="1" applyAlignment="1">
      <alignment horizontal="right"/>
    </xf>
    <xf numFmtId="41" fontId="5" fillId="0" borderId="8" xfId="18" applyNumberFormat="1" applyFont="1" applyFill="1" applyBorder="1" applyAlignment="1">
      <alignment horizontal="right"/>
    </xf>
    <xf numFmtId="0" fontId="1" fillId="0" borderId="1" xfId="35" applyFont="1" applyFill="1" applyBorder="1">
      <alignment/>
      <protection/>
    </xf>
    <xf numFmtId="0" fontId="1" fillId="0" borderId="0" xfId="35" applyFont="1" applyFill="1" applyBorder="1" applyAlignment="1">
      <alignment horizontal="distributed"/>
      <protection/>
    </xf>
    <xf numFmtId="41" fontId="1" fillId="0" borderId="0" xfId="35" applyNumberFormat="1" applyFont="1" applyFill="1" applyBorder="1" applyAlignment="1">
      <alignment horizontal="right" vertical="center"/>
      <protection/>
    </xf>
    <xf numFmtId="41" fontId="1" fillId="0" borderId="8" xfId="35" applyNumberFormat="1" applyFont="1" applyFill="1" applyBorder="1" applyAlignment="1">
      <alignment horizontal="right" vertical="center"/>
      <protection/>
    </xf>
    <xf numFmtId="0" fontId="1" fillId="0" borderId="0" xfId="35" applyFont="1" applyFill="1" applyBorder="1" applyAlignment="1">
      <alignment horizontal="distributed" wrapText="1"/>
      <protection/>
    </xf>
    <xf numFmtId="0" fontId="5" fillId="0" borderId="0" xfId="35" applyFont="1" applyFill="1" applyAlignment="1">
      <alignment horizontal="center" vertical="center"/>
      <protection/>
    </xf>
    <xf numFmtId="0" fontId="1" fillId="0" borderId="1" xfId="35" applyFont="1" applyFill="1" applyBorder="1" applyAlignment="1">
      <alignment vertical="center"/>
      <protection/>
    </xf>
    <xf numFmtId="0" fontId="1" fillId="0" borderId="0" xfId="35" applyFont="1" applyFill="1" applyBorder="1" applyAlignment="1">
      <alignment horizontal="distributed" vertical="center" wrapText="1"/>
      <protection/>
    </xf>
    <xf numFmtId="0" fontId="5" fillId="0" borderId="0" xfId="35" applyFont="1" applyFill="1" applyAlignment="1">
      <alignment vertical="center"/>
      <protection/>
    </xf>
    <xf numFmtId="0" fontId="1" fillId="0" borderId="10" xfId="35" applyFont="1" applyFill="1" applyBorder="1" applyAlignment="1">
      <alignment horizontal="center"/>
      <protection/>
    </xf>
    <xf numFmtId="0" fontId="1" fillId="0" borderId="11" xfId="35" applyFont="1" applyFill="1" applyBorder="1" applyAlignment="1">
      <alignment horizontal="distributed"/>
      <protection/>
    </xf>
    <xf numFmtId="0" fontId="1" fillId="0" borderId="10" xfId="35" applyFont="1" applyFill="1" applyBorder="1" applyAlignment="1">
      <alignment horizontal="distributed"/>
      <protection/>
    </xf>
    <xf numFmtId="41" fontId="1" fillId="0" borderId="11" xfId="35" applyNumberFormat="1" applyFont="1" applyFill="1" applyBorder="1" applyAlignment="1">
      <alignment horizontal="right" vertical="center"/>
      <protection/>
    </xf>
    <xf numFmtId="41" fontId="1" fillId="0" borderId="12" xfId="35" applyNumberFormat="1" applyFont="1" applyFill="1" applyBorder="1" applyAlignment="1">
      <alignment horizontal="right" vertical="center"/>
      <protection/>
    </xf>
    <xf numFmtId="0" fontId="1" fillId="0" borderId="0" xfId="35" applyFont="1" applyFill="1" applyAlignment="1">
      <alignment/>
      <protection/>
    </xf>
    <xf numFmtId="190" fontId="1" fillId="0" borderId="0" xfId="35" applyNumberFormat="1" applyFont="1" applyFill="1" applyAlignment="1">
      <alignment horizontal="center"/>
      <protection/>
    </xf>
    <xf numFmtId="41" fontId="1" fillId="0" borderId="0" xfId="35" applyNumberFormat="1" applyFont="1" applyFill="1" applyAlignment="1">
      <alignment horizontal="center"/>
      <protection/>
    </xf>
    <xf numFmtId="0" fontId="1" fillId="0" borderId="0" xfId="36" applyFont="1" applyFill="1">
      <alignment/>
      <protection/>
    </xf>
    <xf numFmtId="0" fontId="6" fillId="0" borderId="0" xfId="36" applyFont="1" applyFill="1">
      <alignment/>
      <protection/>
    </xf>
    <xf numFmtId="0" fontId="1" fillId="0" borderId="13" xfId="36" applyFont="1" applyFill="1" applyBorder="1" applyAlignment="1">
      <alignment horizontal="center" vertical="center"/>
      <protection/>
    </xf>
    <xf numFmtId="0" fontId="0" fillId="0" borderId="1" xfId="36" applyFill="1" applyBorder="1" applyAlignment="1">
      <alignment horizontal="center" vertical="center"/>
      <protection/>
    </xf>
    <xf numFmtId="0" fontId="0" fillId="0" borderId="6" xfId="36" applyFill="1" applyBorder="1" applyAlignment="1">
      <alignment horizontal="center" vertical="center"/>
      <protection/>
    </xf>
    <xf numFmtId="0" fontId="1" fillId="0" borderId="0" xfId="36" applyFont="1" applyFill="1" applyBorder="1" applyAlignment="1">
      <alignment horizontal="right"/>
      <protection/>
    </xf>
    <xf numFmtId="0" fontId="1" fillId="0" borderId="8" xfId="36" applyFont="1" applyFill="1" applyBorder="1" applyAlignment="1">
      <alignment horizontal="right"/>
      <protection/>
    </xf>
    <xf numFmtId="0" fontId="1" fillId="0" borderId="1" xfId="36" applyFont="1" applyFill="1" applyBorder="1" applyAlignment="1">
      <alignment vertical="distributed" textRotation="255"/>
      <protection/>
    </xf>
    <xf numFmtId="0" fontId="1" fillId="0" borderId="8" xfId="36" applyFont="1" applyFill="1" applyBorder="1" applyAlignment="1">
      <alignment horizontal="distributed"/>
      <protection/>
    </xf>
    <xf numFmtId="41" fontId="1" fillId="0" borderId="0" xfId="36" applyNumberFormat="1" applyFont="1" applyFill="1" applyBorder="1" applyAlignment="1">
      <alignment vertical="center"/>
      <protection/>
    </xf>
    <xf numFmtId="201" fontId="1" fillId="0" borderId="8" xfId="36" applyNumberFormat="1" applyFont="1" applyFill="1" applyBorder="1" applyAlignment="1">
      <alignment vertical="center"/>
      <protection/>
    </xf>
    <xf numFmtId="0" fontId="1" fillId="0" borderId="1" xfId="36" applyFont="1" applyFill="1" applyBorder="1">
      <alignment/>
      <protection/>
    </xf>
    <xf numFmtId="41" fontId="5" fillId="0" borderId="11" xfId="36" applyNumberFormat="1" applyFont="1" applyFill="1" applyBorder="1" applyAlignment="1">
      <alignment vertical="center"/>
      <protection/>
    </xf>
    <xf numFmtId="201" fontId="1" fillId="0" borderId="12" xfId="36" applyNumberFormat="1" applyFont="1" applyFill="1" applyBorder="1" applyAlignment="1">
      <alignment vertical="center"/>
      <protection/>
    </xf>
    <xf numFmtId="0" fontId="1" fillId="0" borderId="0" xfId="36" applyFont="1" applyFill="1" applyAlignment="1">
      <alignment horizontal="right"/>
      <protection/>
    </xf>
    <xf numFmtId="0" fontId="1" fillId="0" borderId="0" xfId="37" applyFont="1" applyFill="1">
      <alignment/>
      <protection/>
    </xf>
    <xf numFmtId="0" fontId="6" fillId="0" borderId="0" xfId="37" applyFont="1" applyFill="1">
      <alignment/>
      <protection/>
    </xf>
    <xf numFmtId="0" fontId="1" fillId="0" borderId="2" xfId="37" applyFont="1" applyFill="1" applyBorder="1" applyAlignment="1">
      <alignment horizontal="center" vertical="center" wrapText="1"/>
      <protection/>
    </xf>
    <xf numFmtId="0" fontId="1" fillId="0" borderId="3" xfId="37" applyFont="1" applyFill="1" applyBorder="1">
      <alignment/>
      <protection/>
    </xf>
    <xf numFmtId="41" fontId="1" fillId="0" borderId="0" xfId="37" applyNumberFormat="1" applyFont="1" applyFill="1" applyBorder="1" applyAlignment="1">
      <alignment vertical="center"/>
      <protection/>
    </xf>
    <xf numFmtId="41" fontId="1" fillId="0" borderId="8" xfId="37" applyNumberFormat="1" applyFont="1" applyFill="1" applyBorder="1" applyAlignment="1">
      <alignment vertical="center"/>
      <protection/>
    </xf>
    <xf numFmtId="0" fontId="1" fillId="0" borderId="1" xfId="37" applyFont="1" applyFill="1" applyBorder="1" applyAlignment="1">
      <alignment horizontal="distributed" vertical="center"/>
      <protection/>
    </xf>
    <xf numFmtId="0" fontId="1" fillId="0" borderId="8" xfId="37" applyFont="1" applyFill="1" applyBorder="1" applyAlignment="1">
      <alignment horizontal="distributed" vertical="center"/>
      <protection/>
    </xf>
    <xf numFmtId="0" fontId="1" fillId="0" borderId="7" xfId="37" applyFont="1" applyFill="1" applyBorder="1" applyAlignment="1">
      <alignment horizontal="distributed"/>
      <protection/>
    </xf>
    <xf numFmtId="0" fontId="1" fillId="0" borderId="7" xfId="37" applyFont="1" applyFill="1" applyBorder="1" applyAlignment="1">
      <alignment horizontal="distributed" vertical="center"/>
      <protection/>
    </xf>
    <xf numFmtId="0" fontId="1" fillId="0" borderId="8" xfId="37" applyFont="1" applyFill="1" applyBorder="1" applyAlignment="1">
      <alignment horizontal="distributed" vertical="center" wrapText="1"/>
      <protection/>
    </xf>
    <xf numFmtId="201" fontId="1" fillId="0" borderId="8" xfId="37" applyNumberFormat="1" applyFont="1" applyFill="1" applyBorder="1" applyAlignment="1">
      <alignment vertical="center"/>
      <protection/>
    </xf>
    <xf numFmtId="49" fontId="1" fillId="0" borderId="7" xfId="37" applyNumberFormat="1" applyFont="1" applyFill="1" applyBorder="1" applyAlignment="1">
      <alignment horizontal="distributed"/>
      <protection/>
    </xf>
    <xf numFmtId="0" fontId="1" fillId="0" borderId="10" xfId="37" applyFont="1" applyFill="1" applyBorder="1" applyAlignment="1">
      <alignment horizontal="distributed" vertical="center"/>
      <protection/>
    </xf>
    <xf numFmtId="0" fontId="1" fillId="0" borderId="12" xfId="37" applyFont="1" applyFill="1" applyBorder="1" applyAlignment="1">
      <alignment horizontal="distributed" vertical="center" wrapText="1"/>
      <protection/>
    </xf>
    <xf numFmtId="49" fontId="1" fillId="0" borderId="9" xfId="37" applyNumberFormat="1" applyFont="1" applyFill="1" applyBorder="1" applyAlignment="1">
      <alignment horizontal="distributed"/>
      <protection/>
    </xf>
    <xf numFmtId="0" fontId="1" fillId="0" borderId="9" xfId="37" applyFont="1" applyFill="1" applyBorder="1" applyAlignment="1">
      <alignment horizontal="distributed" vertical="center"/>
      <protection/>
    </xf>
    <xf numFmtId="41" fontId="1" fillId="0" borderId="11" xfId="37" applyNumberFormat="1" applyFont="1" applyFill="1" applyBorder="1" applyAlignment="1">
      <alignment vertical="center"/>
      <protection/>
    </xf>
    <xf numFmtId="41" fontId="1" fillId="0" borderId="12" xfId="37" applyNumberFormat="1" applyFont="1" applyFill="1" applyBorder="1" applyAlignment="1">
      <alignment vertical="center"/>
      <protection/>
    </xf>
    <xf numFmtId="0" fontId="1" fillId="0" borderId="2" xfId="37" applyFont="1" applyFill="1" applyBorder="1" applyAlignment="1">
      <alignment horizontal="distributed" vertical="center" wrapText="1"/>
      <protection/>
    </xf>
    <xf numFmtId="41" fontId="1" fillId="0" borderId="4" xfId="37" applyNumberFormat="1" applyFont="1" applyFill="1" applyBorder="1" applyAlignment="1">
      <alignment vertical="center"/>
      <protection/>
    </xf>
    <xf numFmtId="41" fontId="1" fillId="0" borderId="5" xfId="37" applyNumberFormat="1" applyFont="1" applyFill="1" applyBorder="1" applyAlignment="1">
      <alignment vertical="center"/>
      <protection/>
    </xf>
    <xf numFmtId="41" fontId="1" fillId="0" borderId="6" xfId="37" applyNumberFormat="1" applyFont="1" applyFill="1" applyBorder="1" applyAlignment="1">
      <alignment vertical="center"/>
      <protection/>
    </xf>
    <xf numFmtId="41" fontId="1" fillId="0" borderId="1" xfId="37" applyNumberFormat="1" applyFont="1" applyFill="1" applyBorder="1" applyAlignment="1">
      <alignment vertical="center"/>
      <protection/>
    </xf>
    <xf numFmtId="0" fontId="1" fillId="0" borderId="7" xfId="37" applyFont="1" applyFill="1" applyBorder="1" applyAlignment="1">
      <alignment horizontal="distributed" vertical="center" wrapText="1"/>
      <protection/>
    </xf>
    <xf numFmtId="41" fontId="1" fillId="0" borderId="10" xfId="37" applyNumberFormat="1" applyFont="1" applyFill="1" applyBorder="1" applyAlignment="1">
      <alignment vertical="center"/>
      <protection/>
    </xf>
    <xf numFmtId="0" fontId="1" fillId="0" borderId="0" xfId="37" applyFont="1" applyFill="1" applyAlignment="1">
      <alignment horizontal="right"/>
      <protection/>
    </xf>
    <xf numFmtId="0" fontId="6" fillId="0" borderId="0" xfId="38" applyFont="1" applyFill="1" applyAlignment="1">
      <alignment vertical="center"/>
      <protection/>
    </xf>
    <xf numFmtId="0" fontId="6" fillId="0" borderId="0" xfId="38" applyNumberFormat="1" applyFont="1" applyFill="1" applyAlignment="1">
      <alignment vertical="center"/>
      <protection/>
    </xf>
    <xf numFmtId="0" fontId="1" fillId="0" borderId="0" xfId="38" applyFont="1" applyFill="1" applyAlignment="1">
      <alignment vertical="center"/>
      <protection/>
    </xf>
    <xf numFmtId="0" fontId="1" fillId="0" borderId="11" xfId="38" applyNumberFormat="1" applyFont="1" applyFill="1" applyBorder="1" applyAlignment="1">
      <alignment vertical="center"/>
      <protection/>
    </xf>
    <xf numFmtId="0" fontId="1" fillId="0" borderId="11" xfId="38" applyFont="1" applyFill="1" applyBorder="1" applyAlignment="1">
      <alignment vertical="center"/>
      <protection/>
    </xf>
    <xf numFmtId="0" fontId="1" fillId="0" borderId="11" xfId="38" applyFont="1" applyFill="1" applyBorder="1" applyAlignment="1">
      <alignment horizontal="right" vertical="center"/>
      <protection/>
    </xf>
    <xf numFmtId="0" fontId="1" fillId="0" borderId="3" xfId="38" applyNumberFormat="1" applyFont="1" applyFill="1" applyBorder="1" applyAlignment="1">
      <alignment horizontal="center" vertical="center" wrapText="1"/>
      <protection/>
    </xf>
    <xf numFmtId="0" fontId="16" fillId="0" borderId="5" xfId="38" applyFont="1" applyFill="1" applyBorder="1" applyAlignment="1">
      <alignment horizontal="right" vertical="center" wrapText="1"/>
      <protection/>
    </xf>
    <xf numFmtId="0" fontId="16" fillId="0" borderId="6" xfId="38" applyFont="1" applyFill="1" applyBorder="1" applyAlignment="1">
      <alignment horizontal="right" vertical="center" wrapText="1"/>
      <protection/>
    </xf>
    <xf numFmtId="41" fontId="5" fillId="0" borderId="0" xfId="38" applyNumberFormat="1" applyFont="1" applyFill="1" applyAlignment="1">
      <alignment horizontal="center" vertical="center"/>
      <protection/>
    </xf>
    <xf numFmtId="0" fontId="5" fillId="0" borderId="7" xfId="38" applyNumberFormat="1" applyFont="1" applyFill="1" applyBorder="1" applyAlignment="1">
      <alignment horizontal="distributed" vertical="center" wrapText="1"/>
      <protection/>
    </xf>
    <xf numFmtId="41" fontId="5" fillId="0" borderId="1" xfId="38" applyNumberFormat="1" applyFont="1" applyFill="1" applyBorder="1" applyAlignment="1">
      <alignment horizontal="center" vertical="center" wrapText="1"/>
      <protection/>
    </xf>
    <xf numFmtId="41" fontId="5" fillId="0" borderId="0" xfId="38" applyNumberFormat="1" applyFont="1" applyFill="1" applyBorder="1" applyAlignment="1">
      <alignment horizontal="center" vertical="center" wrapText="1"/>
      <protection/>
    </xf>
    <xf numFmtId="41" fontId="5" fillId="0" borderId="8" xfId="38" applyNumberFormat="1" applyFont="1" applyFill="1" applyBorder="1" applyAlignment="1">
      <alignment horizontal="center" vertical="center" wrapText="1"/>
      <protection/>
    </xf>
    <xf numFmtId="41" fontId="1" fillId="0" borderId="0" xfId="38" applyNumberFormat="1" applyFont="1" applyFill="1" applyAlignment="1">
      <alignment vertical="center"/>
      <protection/>
    </xf>
    <xf numFmtId="0" fontId="1" fillId="0" borderId="1" xfId="38" applyNumberFormat="1" applyFont="1" applyFill="1" applyBorder="1" applyAlignment="1">
      <alignment horizontal="distributed" vertical="center"/>
      <protection/>
    </xf>
    <xf numFmtId="41" fontId="1" fillId="0" borderId="1" xfId="38" applyNumberFormat="1" applyFont="1" applyFill="1" applyBorder="1" applyAlignment="1">
      <alignment horizontal="center" vertical="center"/>
      <protection/>
    </xf>
    <xf numFmtId="41" fontId="1" fillId="0" borderId="0" xfId="38" applyNumberFormat="1" applyFont="1" applyFill="1" applyBorder="1" applyAlignment="1">
      <alignment horizontal="center" vertical="center"/>
      <protection/>
    </xf>
    <xf numFmtId="12" fontId="1" fillId="0" borderId="0" xfId="38" applyNumberFormat="1" applyFont="1" applyFill="1" applyBorder="1" applyAlignment="1">
      <alignment horizontal="center" vertical="center" wrapText="1"/>
      <protection/>
    </xf>
    <xf numFmtId="41" fontId="1" fillId="0" borderId="8" xfId="38" applyNumberFormat="1" applyFont="1" applyFill="1" applyBorder="1" applyAlignment="1">
      <alignment horizontal="center" vertical="center"/>
      <protection/>
    </xf>
    <xf numFmtId="12" fontId="1" fillId="0" borderId="0" xfId="38" applyNumberFormat="1" applyFont="1" applyFill="1" applyBorder="1" applyAlignment="1">
      <alignment horizontal="center" vertical="center"/>
      <protection/>
    </xf>
    <xf numFmtId="41" fontId="1" fillId="0" borderId="1" xfId="38" applyNumberFormat="1" applyFont="1" applyFill="1" applyBorder="1" applyAlignment="1">
      <alignment horizontal="center" vertical="center"/>
      <protection/>
    </xf>
    <xf numFmtId="41" fontId="1" fillId="0" borderId="0" xfId="38" applyNumberFormat="1" applyFont="1" applyFill="1" applyBorder="1" applyAlignment="1">
      <alignment horizontal="center" vertical="center"/>
      <protection/>
    </xf>
    <xf numFmtId="41" fontId="1" fillId="0" borderId="8" xfId="38" applyNumberFormat="1" applyFont="1" applyFill="1" applyBorder="1" applyAlignment="1">
      <alignment horizontal="center" vertical="center"/>
      <protection/>
    </xf>
    <xf numFmtId="41" fontId="1" fillId="0" borderId="10" xfId="38" applyNumberFormat="1" applyFont="1" applyFill="1" applyBorder="1" applyAlignment="1">
      <alignment horizontal="center" vertical="center" wrapText="1"/>
      <protection/>
    </xf>
    <xf numFmtId="41" fontId="1" fillId="0" borderId="10" xfId="38" applyNumberFormat="1" applyFont="1" applyFill="1" applyBorder="1" applyAlignment="1">
      <alignment horizontal="center" vertical="center"/>
      <protection/>
    </xf>
    <xf numFmtId="41" fontId="1" fillId="0" borderId="11" xfId="38" applyNumberFormat="1" applyFont="1" applyFill="1" applyBorder="1" applyAlignment="1">
      <alignment horizontal="center" vertical="center"/>
      <protection/>
    </xf>
    <xf numFmtId="41" fontId="1" fillId="0" borderId="12" xfId="38" applyNumberFormat="1" applyFont="1" applyFill="1" applyBorder="1" applyAlignment="1">
      <alignment horizontal="center" vertical="center"/>
      <protection/>
    </xf>
    <xf numFmtId="0" fontId="1" fillId="0" borderId="0" xfId="38" applyNumberFormat="1" applyFont="1" applyFill="1" applyAlignment="1">
      <alignment vertical="center"/>
      <protection/>
    </xf>
    <xf numFmtId="12" fontId="1" fillId="0" borderId="0" xfId="38" applyNumberFormat="1" applyFont="1" applyFill="1" applyAlignment="1">
      <alignment vertical="center"/>
      <protection/>
    </xf>
    <xf numFmtId="0" fontId="1" fillId="0" borderId="0" xfId="39" applyFont="1" applyFill="1">
      <alignment/>
      <protection/>
    </xf>
    <xf numFmtId="0" fontId="6" fillId="0" borderId="0" xfId="39" applyFont="1" applyFill="1" applyAlignment="1">
      <alignment horizontal="left"/>
      <protection/>
    </xf>
    <xf numFmtId="0" fontId="1" fillId="0" borderId="0" xfId="39" applyFont="1" applyFill="1" applyAlignment="1">
      <alignment horizontal="distributed" vertical="center"/>
      <protection/>
    </xf>
    <xf numFmtId="0" fontId="1" fillId="0" borderId="11" xfId="39" applyFont="1" applyFill="1" applyBorder="1" applyAlignment="1">
      <alignment horizontal="left"/>
      <protection/>
    </xf>
    <xf numFmtId="0" fontId="1" fillId="0" borderId="11" xfId="39" applyFont="1" applyFill="1" applyBorder="1" applyAlignment="1">
      <alignment horizontal="distributed" vertical="center"/>
      <protection/>
    </xf>
    <xf numFmtId="0" fontId="1" fillId="0" borderId="11" xfId="39" applyFont="1" applyFill="1" applyBorder="1">
      <alignment/>
      <protection/>
    </xf>
    <xf numFmtId="0" fontId="1" fillId="0" borderId="2" xfId="39" applyFont="1" applyFill="1" applyBorder="1" applyAlignment="1">
      <alignment horizontal="center"/>
      <protection/>
    </xf>
    <xf numFmtId="0" fontId="1" fillId="0" borderId="3" xfId="39" applyFont="1" applyFill="1" applyBorder="1" applyAlignment="1">
      <alignment horizontal="left"/>
      <protection/>
    </xf>
    <xf numFmtId="0" fontId="1" fillId="0" borderId="4" xfId="39" applyFont="1" applyFill="1" applyBorder="1" applyAlignment="1">
      <alignment horizontal="distributed" vertical="center"/>
      <protection/>
    </xf>
    <xf numFmtId="0" fontId="1" fillId="0" borderId="5" xfId="39" applyFont="1" applyFill="1" applyBorder="1">
      <alignment/>
      <protection/>
    </xf>
    <xf numFmtId="0" fontId="1" fillId="0" borderId="6" xfId="39" applyFont="1" applyFill="1" applyBorder="1">
      <alignment/>
      <protection/>
    </xf>
    <xf numFmtId="0" fontId="1" fillId="0" borderId="7" xfId="39" applyFont="1" applyFill="1" applyBorder="1" applyAlignment="1">
      <alignment horizontal="left"/>
      <protection/>
    </xf>
    <xf numFmtId="41" fontId="1" fillId="0" borderId="1" xfId="39" applyNumberFormat="1" applyFont="1" applyFill="1" applyBorder="1" applyAlignment="1">
      <alignment horizontal="center" vertical="center"/>
      <protection/>
    </xf>
    <xf numFmtId="41" fontId="1" fillId="0" borderId="0" xfId="39" applyNumberFormat="1" applyFont="1" applyFill="1" applyBorder="1" applyAlignment="1">
      <alignment horizontal="center"/>
      <protection/>
    </xf>
    <xf numFmtId="41" fontId="1" fillId="0" borderId="8" xfId="39" applyNumberFormat="1" applyFont="1" applyFill="1" applyBorder="1" applyAlignment="1">
      <alignment horizontal="center"/>
      <protection/>
    </xf>
    <xf numFmtId="0" fontId="5" fillId="0" borderId="0" xfId="39" applyFont="1" applyFill="1">
      <alignment/>
      <protection/>
    </xf>
    <xf numFmtId="0" fontId="5" fillId="0" borderId="7" xfId="39" applyFont="1" applyFill="1" applyBorder="1" applyAlignment="1">
      <alignment horizontal="left"/>
      <protection/>
    </xf>
    <xf numFmtId="41" fontId="5" fillId="0" borderId="1" xfId="39" applyNumberFormat="1" applyFont="1" applyFill="1" applyBorder="1" applyAlignment="1">
      <alignment horizontal="center" vertical="center"/>
      <protection/>
    </xf>
    <xf numFmtId="41" fontId="5" fillId="0" borderId="0" xfId="39" applyNumberFormat="1" applyFont="1" applyFill="1" applyBorder="1" applyAlignment="1">
      <alignment horizontal="center"/>
      <protection/>
    </xf>
    <xf numFmtId="41" fontId="5" fillId="0" borderId="8" xfId="39" applyNumberFormat="1" applyFont="1" applyFill="1" applyBorder="1" applyAlignment="1">
      <alignment horizontal="center"/>
      <protection/>
    </xf>
    <xf numFmtId="41" fontId="1" fillId="0" borderId="0" xfId="39" applyNumberFormat="1" applyFont="1" applyFill="1" applyBorder="1" applyAlignment="1">
      <alignment horizontal="center" vertical="center"/>
      <protection/>
    </xf>
    <xf numFmtId="41" fontId="1" fillId="0" borderId="8" xfId="39" applyNumberFormat="1" applyFont="1" applyFill="1" applyBorder="1" applyAlignment="1">
      <alignment horizontal="center" vertical="center"/>
      <protection/>
    </xf>
    <xf numFmtId="0" fontId="1" fillId="0" borderId="7" xfId="39" applyFont="1" applyFill="1" applyBorder="1" applyAlignment="1">
      <alignment horizontal="distributed"/>
      <protection/>
    </xf>
    <xf numFmtId="0" fontId="1" fillId="0" borderId="9" xfId="39" applyFont="1" applyFill="1" applyBorder="1" applyAlignment="1">
      <alignment horizontal="distributed"/>
      <protection/>
    </xf>
    <xf numFmtId="41" fontId="1" fillId="0" borderId="10" xfId="39" applyNumberFormat="1" applyFont="1" applyFill="1" applyBorder="1" applyAlignment="1">
      <alignment horizontal="center" vertical="center"/>
      <protection/>
    </xf>
    <xf numFmtId="41" fontId="1" fillId="0" borderId="11" xfId="39" applyNumberFormat="1" applyFont="1" applyFill="1" applyBorder="1" applyAlignment="1">
      <alignment horizontal="center"/>
      <protection/>
    </xf>
    <xf numFmtId="41" fontId="1" fillId="0" borderId="12" xfId="39" applyNumberFormat="1" applyFont="1" applyFill="1" applyBorder="1" applyAlignment="1">
      <alignment horizontal="center"/>
      <protection/>
    </xf>
    <xf numFmtId="0" fontId="1" fillId="0" borderId="0" xfId="39" applyFont="1" applyFill="1" applyAlignment="1">
      <alignment horizontal="left"/>
      <protection/>
    </xf>
    <xf numFmtId="0" fontId="1" fillId="0" borderId="0" xfId="40" applyFont="1" applyFill="1" applyAlignment="1">
      <alignment vertical="center"/>
      <protection/>
    </xf>
    <xf numFmtId="49" fontId="6" fillId="0" borderId="0" xfId="40" applyNumberFormat="1" applyFont="1" applyFill="1" applyBorder="1" applyAlignment="1">
      <alignment vertical="center"/>
      <protection/>
    </xf>
    <xf numFmtId="0" fontId="1" fillId="0" borderId="0" xfId="40" applyFont="1" applyFill="1" applyAlignment="1">
      <alignment horizontal="center" vertical="center"/>
      <protection/>
    </xf>
    <xf numFmtId="0" fontId="1" fillId="0" borderId="0" xfId="40" applyFont="1" applyFill="1" applyBorder="1" applyAlignment="1">
      <alignment vertical="center"/>
      <protection/>
    </xf>
    <xf numFmtId="49" fontId="1" fillId="0" borderId="0" xfId="40" applyNumberFormat="1" applyFont="1" applyFill="1" applyBorder="1" applyAlignment="1">
      <alignment vertical="center"/>
      <protection/>
    </xf>
    <xf numFmtId="0" fontId="1" fillId="0" borderId="11" xfId="40" applyFont="1" applyFill="1" applyBorder="1" applyAlignment="1">
      <alignment horizontal="center" vertical="center"/>
      <protection/>
    </xf>
    <xf numFmtId="0" fontId="1" fillId="0" borderId="11" xfId="40" applyFont="1" applyFill="1" applyBorder="1" applyAlignment="1">
      <alignment vertical="center"/>
      <protection/>
    </xf>
    <xf numFmtId="49" fontId="1" fillId="0" borderId="11" xfId="40" applyNumberFormat="1" applyFont="1" applyFill="1" applyBorder="1" applyAlignment="1">
      <alignment vertical="center"/>
      <protection/>
    </xf>
    <xf numFmtId="0" fontId="1" fillId="0" borderId="22" xfId="40" applyFont="1" applyFill="1" applyBorder="1" applyAlignment="1">
      <alignment horizontal="distributed" vertical="center"/>
      <protection/>
    </xf>
    <xf numFmtId="0" fontId="1" fillId="0" borderId="27" xfId="40" applyFont="1" applyFill="1" applyBorder="1" applyAlignment="1">
      <alignment horizontal="distributed" vertical="center" wrapText="1"/>
      <protection/>
    </xf>
    <xf numFmtId="0" fontId="1" fillId="0" borderId="2" xfId="40" applyFont="1" applyFill="1" applyBorder="1" applyAlignment="1">
      <alignment horizontal="distributed" vertical="center"/>
      <protection/>
    </xf>
    <xf numFmtId="49" fontId="1" fillId="0" borderId="1" xfId="40" applyNumberFormat="1" applyFont="1" applyFill="1" applyBorder="1" applyAlignment="1">
      <alignment horizontal="distributed" vertical="center"/>
      <protection/>
    </xf>
    <xf numFmtId="49" fontId="1" fillId="0" borderId="8" xfId="40" applyNumberFormat="1" applyFont="1" applyFill="1" applyBorder="1" applyAlignment="1">
      <alignment horizontal="distributed" vertical="center"/>
      <protection/>
    </xf>
    <xf numFmtId="0" fontId="1" fillId="0" borderId="3" xfId="40" applyFont="1" applyFill="1" applyBorder="1" applyAlignment="1">
      <alignment horizontal="center" vertical="center"/>
      <protection/>
    </xf>
    <xf numFmtId="41" fontId="1" fillId="0" borderId="5" xfId="40" applyNumberFormat="1" applyFont="1" applyFill="1" applyBorder="1" applyAlignment="1">
      <alignment vertical="center"/>
      <protection/>
    </xf>
    <xf numFmtId="41" fontId="1" fillId="0" borderId="5" xfId="40" applyNumberFormat="1" applyFont="1" applyFill="1" applyBorder="1" applyAlignment="1">
      <alignment horizontal="right" vertical="center"/>
      <protection/>
    </xf>
    <xf numFmtId="41" fontId="1" fillId="0" borderId="4" xfId="40" applyNumberFormat="1" applyFont="1" applyFill="1" applyBorder="1" applyAlignment="1">
      <alignment horizontal="right" vertical="center"/>
      <protection/>
    </xf>
    <xf numFmtId="49" fontId="1" fillId="0" borderId="6" xfId="40" applyNumberFormat="1" applyFont="1" applyFill="1" applyBorder="1" applyAlignment="1">
      <alignment vertical="center"/>
      <protection/>
    </xf>
    <xf numFmtId="0" fontId="5" fillId="0" borderId="0" xfId="40" applyFont="1" applyFill="1" applyBorder="1" applyAlignment="1">
      <alignment vertical="center"/>
      <protection/>
    </xf>
    <xf numFmtId="49" fontId="5" fillId="0" borderId="1" xfId="40" applyNumberFormat="1" applyFont="1" applyFill="1" applyBorder="1" applyAlignment="1">
      <alignment horizontal="distributed" vertical="center"/>
      <protection/>
    </xf>
    <xf numFmtId="49" fontId="5" fillId="0" borderId="8" xfId="40" applyNumberFormat="1" applyFont="1" applyFill="1" applyBorder="1" applyAlignment="1">
      <alignment horizontal="distributed" vertical="center"/>
      <protection/>
    </xf>
    <xf numFmtId="0" fontId="5" fillId="0" borderId="7" xfId="40" applyFont="1" applyFill="1" applyBorder="1" applyAlignment="1">
      <alignment horizontal="center" vertical="center"/>
      <protection/>
    </xf>
    <xf numFmtId="41" fontId="5" fillId="0" borderId="0" xfId="40" applyNumberFormat="1" applyFont="1" applyFill="1" applyBorder="1" applyAlignment="1">
      <alignment vertical="center"/>
      <protection/>
    </xf>
    <xf numFmtId="41" fontId="5" fillId="0" borderId="1" xfId="40" applyNumberFormat="1" applyFont="1" applyFill="1" applyBorder="1" applyAlignment="1">
      <alignment vertical="center"/>
      <protection/>
    </xf>
    <xf numFmtId="49" fontId="7" fillId="0" borderId="8" xfId="40" applyNumberFormat="1" applyFont="1" applyFill="1" applyBorder="1" applyAlignment="1">
      <alignment vertical="center"/>
      <protection/>
    </xf>
    <xf numFmtId="49" fontId="5" fillId="0" borderId="1" xfId="40" applyNumberFormat="1" applyFont="1" applyFill="1" applyBorder="1" applyAlignment="1">
      <alignment horizontal="distributed" vertical="center"/>
      <protection/>
    </xf>
    <xf numFmtId="49" fontId="5" fillId="0" borderId="8" xfId="40" applyNumberFormat="1" applyFont="1" applyFill="1" applyBorder="1" applyAlignment="1">
      <alignment horizontal="distributed" vertical="center"/>
      <protection/>
    </xf>
    <xf numFmtId="49" fontId="1" fillId="0" borderId="1" xfId="40" applyNumberFormat="1" applyFont="1" applyFill="1" applyBorder="1" applyAlignment="1">
      <alignment horizontal="distributed" vertical="center"/>
      <protection/>
    </xf>
    <xf numFmtId="49" fontId="1" fillId="0" borderId="8" xfId="40" applyNumberFormat="1" applyFont="1" applyFill="1" applyBorder="1" applyAlignment="1">
      <alignment horizontal="distributed" vertical="center"/>
      <protection/>
    </xf>
    <xf numFmtId="0" fontId="1" fillId="0" borderId="7" xfId="40" applyFont="1" applyFill="1" applyBorder="1" applyAlignment="1">
      <alignment horizontal="center" vertical="center"/>
      <protection/>
    </xf>
    <xf numFmtId="41" fontId="1" fillId="0" borderId="0" xfId="40" applyNumberFormat="1" applyFont="1" applyFill="1" applyBorder="1" applyAlignment="1">
      <alignment vertical="center"/>
      <protection/>
    </xf>
    <xf numFmtId="41" fontId="1" fillId="0" borderId="1" xfId="40" applyNumberFormat="1" applyFont="1" applyFill="1" applyBorder="1" applyAlignment="1">
      <alignment vertical="center"/>
      <protection/>
    </xf>
    <xf numFmtId="49" fontId="1" fillId="0" borderId="8" xfId="40" applyNumberFormat="1" applyFont="1" applyFill="1" applyBorder="1" applyAlignment="1">
      <alignment vertical="center"/>
      <protection/>
    </xf>
    <xf numFmtId="41" fontId="1" fillId="0" borderId="0" xfId="40" applyNumberFormat="1" applyFont="1" applyFill="1" applyBorder="1" applyAlignment="1">
      <alignment horizontal="right" vertical="center"/>
      <protection/>
    </xf>
    <xf numFmtId="49" fontId="1" fillId="0" borderId="1" xfId="40" applyNumberFormat="1" applyFont="1" applyFill="1" applyBorder="1" applyAlignment="1">
      <alignment vertical="center"/>
      <protection/>
    </xf>
    <xf numFmtId="209" fontId="1" fillId="0" borderId="0" xfId="40" applyNumberFormat="1" applyFont="1" applyFill="1" applyBorder="1" applyAlignment="1">
      <alignment vertical="center"/>
      <protection/>
    </xf>
    <xf numFmtId="201" fontId="1" fillId="0" borderId="0" xfId="40" applyNumberFormat="1" applyFont="1" applyFill="1" applyBorder="1" applyAlignment="1">
      <alignment vertical="center"/>
      <protection/>
    </xf>
    <xf numFmtId="49" fontId="1" fillId="0" borderId="0" xfId="40" applyNumberFormat="1" applyFont="1" applyFill="1" applyBorder="1" applyAlignment="1">
      <alignment horizontal="right" vertical="center"/>
      <protection/>
    </xf>
    <xf numFmtId="187" fontId="1" fillId="0" borderId="0" xfId="40" applyNumberFormat="1" applyFont="1" applyFill="1" applyBorder="1" applyAlignment="1">
      <alignment vertical="center"/>
      <protection/>
    </xf>
    <xf numFmtId="49" fontId="5" fillId="0" borderId="10" xfId="40" applyNumberFormat="1" applyFont="1" applyFill="1" applyBorder="1" applyAlignment="1">
      <alignment horizontal="distributed" vertical="center"/>
      <protection/>
    </xf>
    <xf numFmtId="49" fontId="5" fillId="0" borderId="12" xfId="40" applyNumberFormat="1" applyFont="1" applyFill="1" applyBorder="1" applyAlignment="1">
      <alignment horizontal="distributed" vertical="center"/>
      <protection/>
    </xf>
    <xf numFmtId="0" fontId="5" fillId="0" borderId="9" xfId="40" applyFont="1" applyFill="1" applyBorder="1" applyAlignment="1">
      <alignment horizontal="center" vertical="center"/>
      <protection/>
    </xf>
    <xf numFmtId="41" fontId="5" fillId="0" borderId="11" xfId="18" applyNumberFormat="1" applyFont="1" applyFill="1" applyBorder="1" applyAlignment="1">
      <alignment vertical="center"/>
    </xf>
    <xf numFmtId="41" fontId="5" fillId="0" borderId="10" xfId="18" applyNumberFormat="1" applyFont="1" applyFill="1" applyBorder="1" applyAlignment="1">
      <alignment vertical="center"/>
    </xf>
    <xf numFmtId="49" fontId="7" fillId="0" borderId="12" xfId="18" applyNumberFormat="1" applyFont="1" applyFill="1" applyBorder="1" applyAlignment="1">
      <alignment vertical="center"/>
    </xf>
    <xf numFmtId="188" fontId="1" fillId="0" borderId="0" xfId="40" applyNumberFormat="1" applyFont="1" applyFill="1" applyBorder="1" applyAlignment="1">
      <alignment vertical="center"/>
      <protection/>
    </xf>
    <xf numFmtId="188" fontId="1" fillId="0" borderId="0" xfId="40" applyNumberFormat="1" applyFont="1" applyFill="1" applyAlignment="1">
      <alignment vertical="center"/>
      <protection/>
    </xf>
    <xf numFmtId="38" fontId="1" fillId="0" borderId="0" xfId="18" applyFont="1" applyFill="1" applyAlignment="1">
      <alignment vertical="center"/>
    </xf>
    <xf numFmtId="49" fontId="6" fillId="0" borderId="0" xfId="18" applyNumberFormat="1" applyFont="1" applyFill="1" applyAlignment="1">
      <alignment vertical="center"/>
    </xf>
    <xf numFmtId="0" fontId="0" fillId="0" borderId="0" xfId="41" applyFill="1">
      <alignment/>
      <protection/>
    </xf>
    <xf numFmtId="38" fontId="1" fillId="0" borderId="0" xfId="18" applyFont="1" applyFill="1" applyBorder="1" applyAlignment="1">
      <alignment vertical="center"/>
    </xf>
    <xf numFmtId="49" fontId="1" fillId="0" borderId="11" xfId="18" applyNumberFormat="1" applyFont="1" applyFill="1" applyBorder="1" applyAlignment="1">
      <alignment vertical="center"/>
    </xf>
    <xf numFmtId="38" fontId="1" fillId="0" borderId="0" xfId="18" applyFont="1" applyFill="1" applyBorder="1" applyAlignment="1">
      <alignment horizontal="center" vertical="center"/>
    </xf>
    <xf numFmtId="49" fontId="1" fillId="0" borderId="0" xfId="18" applyNumberFormat="1" applyFont="1" applyFill="1" applyBorder="1" applyAlignment="1">
      <alignment vertical="center"/>
    </xf>
    <xf numFmtId="49" fontId="1" fillId="0" borderId="13" xfId="18" applyNumberFormat="1" applyFont="1" applyFill="1" applyBorder="1" applyAlignment="1">
      <alignment horizontal="distributed" vertical="center"/>
    </xf>
    <xf numFmtId="49" fontId="1" fillId="0" borderId="28" xfId="18" applyNumberFormat="1" applyFont="1" applyFill="1" applyBorder="1" applyAlignment="1">
      <alignment horizontal="center" vertical="center"/>
    </xf>
    <xf numFmtId="49" fontId="1" fillId="0" borderId="13" xfId="18" applyNumberFormat="1" applyFont="1" applyFill="1" applyBorder="1" applyAlignment="1">
      <alignment horizontal="center" vertical="center"/>
    </xf>
    <xf numFmtId="49" fontId="1" fillId="0" borderId="13" xfId="18" applyNumberFormat="1" applyFont="1" applyFill="1" applyBorder="1" applyAlignment="1">
      <alignment vertical="center" wrapText="1"/>
    </xf>
    <xf numFmtId="49" fontId="1" fillId="0" borderId="13" xfId="18" applyNumberFormat="1" applyFont="1" applyFill="1" applyBorder="1" applyAlignment="1">
      <alignment horizontal="center" vertical="center" wrapText="1"/>
    </xf>
    <xf numFmtId="49" fontId="1" fillId="0" borderId="13" xfId="18" applyNumberFormat="1" applyFont="1" applyFill="1" applyBorder="1" applyAlignment="1">
      <alignment horizontal="center" vertical="center" wrapText="1"/>
    </xf>
    <xf numFmtId="49" fontId="1" fillId="0" borderId="7" xfId="18" applyNumberFormat="1" applyFont="1" applyFill="1" applyBorder="1" applyAlignment="1">
      <alignment horizontal="right" vertical="center"/>
    </xf>
    <xf numFmtId="41" fontId="1" fillId="0" borderId="4" xfId="18" applyNumberFormat="1" applyFont="1" applyFill="1" applyBorder="1" applyAlignment="1">
      <alignment vertical="center"/>
    </xf>
    <xf numFmtId="41" fontId="1" fillId="0" borderId="0" xfId="18" applyNumberFormat="1" applyFont="1" applyFill="1" applyBorder="1" applyAlignment="1">
      <alignment vertical="center"/>
    </xf>
    <xf numFmtId="41" fontId="1" fillId="0" borderId="6" xfId="18" applyNumberFormat="1" applyFont="1" applyFill="1" applyBorder="1" applyAlignment="1">
      <alignment vertical="center"/>
    </xf>
    <xf numFmtId="41" fontId="1" fillId="0" borderId="1" xfId="18" applyNumberFormat="1" applyFont="1" applyFill="1" applyBorder="1" applyAlignment="1">
      <alignment vertical="center"/>
    </xf>
    <xf numFmtId="41" fontId="1" fillId="0" borderId="8" xfId="18" applyNumberFormat="1" applyFont="1" applyFill="1" applyBorder="1" applyAlignment="1">
      <alignment vertical="center"/>
    </xf>
    <xf numFmtId="41" fontId="1" fillId="0" borderId="0" xfId="41" applyNumberFormat="1" applyFont="1" applyFill="1" applyBorder="1" applyAlignment="1">
      <alignment vertical="center"/>
      <protection/>
    </xf>
    <xf numFmtId="49" fontId="1" fillId="0" borderId="9" xfId="18" applyNumberFormat="1" applyFont="1" applyFill="1" applyBorder="1" applyAlignment="1">
      <alignment horizontal="right" vertical="center"/>
    </xf>
    <xf numFmtId="41" fontId="1" fillId="0" borderId="10" xfId="18" applyNumberFormat="1" applyFont="1" applyFill="1" applyBorder="1" applyAlignment="1">
      <alignment vertical="center"/>
    </xf>
    <xf numFmtId="41" fontId="1" fillId="0" borderId="11" xfId="18" applyNumberFormat="1" applyFont="1" applyFill="1" applyBorder="1" applyAlignment="1">
      <alignment vertical="center"/>
    </xf>
    <xf numFmtId="41" fontId="1" fillId="0" borderId="12" xfId="18" applyNumberFormat="1" applyFont="1" applyFill="1" applyBorder="1" applyAlignment="1">
      <alignment vertical="center"/>
    </xf>
    <xf numFmtId="49" fontId="1" fillId="0" borderId="0" xfId="18" applyNumberFormat="1" applyFont="1" applyFill="1" applyAlignment="1">
      <alignment vertical="center"/>
    </xf>
    <xf numFmtId="0" fontId="6" fillId="0" borderId="0" xfId="42" applyFont="1" applyFill="1">
      <alignment/>
      <protection/>
    </xf>
    <xf numFmtId="0" fontId="1" fillId="0" borderId="0" xfId="42" applyFont="1" applyFill="1">
      <alignment/>
      <protection/>
    </xf>
    <xf numFmtId="0" fontId="1" fillId="0" borderId="0" xfId="42" applyFont="1" applyFill="1" applyBorder="1">
      <alignment/>
      <protection/>
    </xf>
    <xf numFmtId="0" fontId="1" fillId="0" borderId="11" xfId="42" applyFont="1" applyFill="1" applyBorder="1">
      <alignment/>
      <protection/>
    </xf>
    <xf numFmtId="49" fontId="1" fillId="0" borderId="7" xfId="42" applyNumberFormat="1" applyFont="1" applyFill="1" applyBorder="1" applyAlignment="1">
      <alignment horizontal="center" vertical="center" wrapText="1"/>
      <protection/>
    </xf>
    <xf numFmtId="0" fontId="1" fillId="0" borderId="7" xfId="42" applyFont="1" applyFill="1" applyBorder="1" applyAlignment="1">
      <alignment horizontal="center" vertical="center" wrapText="1"/>
      <protection/>
    </xf>
    <xf numFmtId="0" fontId="1" fillId="0" borderId="4" xfId="42" applyFont="1" applyFill="1" applyBorder="1" applyAlignment="1">
      <alignment horizontal="distributed" vertical="center"/>
      <protection/>
    </xf>
    <xf numFmtId="0" fontId="1" fillId="0" borderId="5" xfId="42" applyFont="1" applyFill="1" applyBorder="1" applyAlignment="1">
      <alignment horizontal="distributed" vertical="center"/>
      <protection/>
    </xf>
    <xf numFmtId="0" fontId="1" fillId="0" borderId="6" xfId="42" applyFont="1" applyFill="1" applyBorder="1" applyAlignment="1">
      <alignment horizontal="distributed" vertical="center"/>
      <protection/>
    </xf>
    <xf numFmtId="0" fontId="16" fillId="0" borderId="5" xfId="42" applyFont="1" applyFill="1" applyBorder="1" applyAlignment="1">
      <alignment horizontal="right" vertical="center" wrapText="1"/>
      <protection/>
    </xf>
    <xf numFmtId="0" fontId="16" fillId="0" borderId="6" xfId="42" applyFont="1" applyFill="1" applyBorder="1" applyAlignment="1">
      <alignment horizontal="right" vertical="center" wrapText="1"/>
      <protection/>
    </xf>
    <xf numFmtId="0" fontId="1" fillId="0" borderId="1" xfId="42" applyFont="1" applyFill="1" applyBorder="1" applyAlignment="1">
      <alignment horizontal="distributed" vertical="center"/>
      <protection/>
    </xf>
    <xf numFmtId="0" fontId="1" fillId="0" borderId="0" xfId="42" applyFont="1" applyFill="1" applyBorder="1" applyAlignment="1">
      <alignment horizontal="distributed" vertical="center"/>
      <protection/>
    </xf>
    <xf numFmtId="0" fontId="1" fillId="0" borderId="8" xfId="42" applyFont="1" applyFill="1" applyBorder="1" applyAlignment="1">
      <alignment horizontal="distributed" vertical="center"/>
      <protection/>
    </xf>
    <xf numFmtId="2" fontId="1" fillId="0" borderId="0" xfId="42" applyNumberFormat="1" applyFont="1" applyFill="1" applyBorder="1" applyAlignment="1">
      <alignment vertical="center"/>
      <protection/>
    </xf>
    <xf numFmtId="2" fontId="1" fillId="0" borderId="8" xfId="42" applyNumberFormat="1" applyFont="1" applyFill="1" applyBorder="1" applyAlignment="1">
      <alignment vertical="center"/>
      <protection/>
    </xf>
    <xf numFmtId="2" fontId="16" fillId="0" borderId="0" xfId="42" applyNumberFormat="1" applyFont="1" applyFill="1" applyBorder="1" applyAlignment="1">
      <alignment horizontal="right" vertical="center"/>
      <protection/>
    </xf>
    <xf numFmtId="2" fontId="16" fillId="0" borderId="8" xfId="42" applyNumberFormat="1" applyFont="1" applyFill="1" applyBorder="1" applyAlignment="1">
      <alignment horizontal="right" vertical="center"/>
      <protection/>
    </xf>
    <xf numFmtId="41" fontId="1" fillId="0" borderId="0" xfId="42" applyNumberFormat="1" applyFont="1" applyFill="1" applyBorder="1" applyAlignment="1">
      <alignment vertical="center"/>
      <protection/>
    </xf>
    <xf numFmtId="41" fontId="1" fillId="0" borderId="8" xfId="42" applyNumberFormat="1" applyFont="1" applyFill="1" applyBorder="1" applyAlignment="1">
      <alignment vertical="center"/>
      <protection/>
    </xf>
    <xf numFmtId="0" fontId="1" fillId="0" borderId="1" xfId="42" applyFont="1" applyFill="1" applyBorder="1">
      <alignment/>
      <protection/>
    </xf>
    <xf numFmtId="0" fontId="12" fillId="0" borderId="0" xfId="42" applyFont="1" applyFill="1" applyBorder="1" applyAlignment="1">
      <alignment horizontal="distributed" vertical="center"/>
      <protection/>
    </xf>
    <xf numFmtId="0" fontId="12" fillId="0" borderId="8" xfId="42" applyFont="1" applyFill="1" applyBorder="1" applyAlignment="1">
      <alignment horizontal="distributed" vertical="center"/>
      <protection/>
    </xf>
    <xf numFmtId="41" fontId="12" fillId="0" borderId="0" xfId="42" applyNumberFormat="1" applyFont="1" applyFill="1" applyBorder="1" applyAlignment="1">
      <alignment vertical="center"/>
      <protection/>
    </xf>
    <xf numFmtId="41" fontId="12" fillId="0" borderId="8" xfId="42" applyNumberFormat="1" applyFont="1" applyFill="1" applyBorder="1" applyAlignment="1">
      <alignment vertical="center"/>
      <protection/>
    </xf>
    <xf numFmtId="0" fontId="1" fillId="0" borderId="1" xfId="42" applyFont="1" applyFill="1" applyBorder="1" applyAlignment="1">
      <alignment vertical="center"/>
      <protection/>
    </xf>
    <xf numFmtId="0" fontId="1" fillId="0" borderId="0" xfId="42" applyFont="1" applyFill="1" applyBorder="1" applyAlignment="1">
      <alignment vertical="center"/>
      <protection/>
    </xf>
    <xf numFmtId="0" fontId="1" fillId="0" borderId="10" xfId="42" applyFont="1" applyFill="1" applyBorder="1">
      <alignment/>
      <protection/>
    </xf>
    <xf numFmtId="0" fontId="1" fillId="0" borderId="12" xfId="42" applyFont="1" applyFill="1" applyBorder="1">
      <alignment/>
      <protection/>
    </xf>
    <xf numFmtId="0" fontId="1" fillId="0" borderId="0" xfId="42" applyFont="1" applyFill="1" applyAlignment="1">
      <alignment vertical="center"/>
      <protection/>
    </xf>
    <xf numFmtId="49" fontId="1" fillId="0" borderId="0" xfId="43" applyNumberFormat="1" applyFont="1" applyFill="1" applyAlignment="1">
      <alignment vertical="center"/>
      <protection/>
    </xf>
    <xf numFmtId="49" fontId="6" fillId="0" borderId="0" xfId="43" applyNumberFormat="1" applyFont="1" applyFill="1" applyAlignment="1">
      <alignment vertical="center"/>
      <protection/>
    </xf>
    <xf numFmtId="49" fontId="1" fillId="0" borderId="11" xfId="43" applyNumberFormat="1" applyFont="1" applyFill="1" applyBorder="1" applyAlignment="1">
      <alignment vertical="center"/>
      <protection/>
    </xf>
    <xf numFmtId="49" fontId="1" fillId="0" borderId="2" xfId="43" applyNumberFormat="1" applyFont="1" applyFill="1" applyBorder="1" applyAlignment="1">
      <alignment horizontal="distributed" vertical="center"/>
      <protection/>
    </xf>
    <xf numFmtId="49" fontId="1" fillId="0" borderId="1" xfId="43" applyNumberFormat="1" applyFont="1" applyFill="1" applyBorder="1" applyAlignment="1">
      <alignment horizontal="distributed" vertical="center"/>
      <protection/>
    </xf>
    <xf numFmtId="49" fontId="1" fillId="0" borderId="5" xfId="43" applyNumberFormat="1" applyFont="1" applyFill="1" applyBorder="1" applyAlignment="1">
      <alignment horizontal="distributed" vertical="center"/>
      <protection/>
    </xf>
    <xf numFmtId="49" fontId="1" fillId="0" borderId="6" xfId="43" applyNumberFormat="1" applyFont="1" applyFill="1" applyBorder="1" applyAlignment="1">
      <alignment horizontal="distributed" vertical="center"/>
      <protection/>
    </xf>
    <xf numFmtId="49" fontId="1" fillId="0" borderId="8" xfId="43" applyNumberFormat="1" applyFont="1" applyFill="1" applyBorder="1" applyAlignment="1">
      <alignment horizontal="distributed" vertical="center"/>
      <protection/>
    </xf>
    <xf numFmtId="49" fontId="1" fillId="0" borderId="0" xfId="43" applyNumberFormat="1" applyFont="1" applyFill="1" applyBorder="1" applyAlignment="1">
      <alignment horizontal="distributed" vertical="center"/>
      <protection/>
    </xf>
    <xf numFmtId="49" fontId="1" fillId="0" borderId="7" xfId="43" applyNumberFormat="1" applyFont="1" applyFill="1" applyBorder="1" applyAlignment="1">
      <alignment horizontal="distributed" vertical="center"/>
      <protection/>
    </xf>
    <xf numFmtId="49" fontId="1" fillId="0" borderId="0" xfId="43" applyNumberFormat="1" applyFont="1" applyFill="1" applyBorder="1" applyAlignment="1">
      <alignment horizontal="right" vertical="center"/>
      <protection/>
    </xf>
    <xf numFmtId="49" fontId="1" fillId="0" borderId="8" xfId="43" applyNumberFormat="1" applyFont="1" applyFill="1" applyBorder="1" applyAlignment="1">
      <alignment horizontal="right" vertical="center"/>
      <protection/>
    </xf>
    <xf numFmtId="49" fontId="1" fillId="0" borderId="7" xfId="43" applyNumberFormat="1" applyFont="1" applyFill="1" applyBorder="1" applyAlignment="1">
      <alignment horizontal="distributed" vertical="center"/>
      <protection/>
    </xf>
    <xf numFmtId="41" fontId="1" fillId="0" borderId="0" xfId="43" applyNumberFormat="1" applyFont="1" applyFill="1" applyBorder="1" applyAlignment="1">
      <alignment vertical="center"/>
      <protection/>
    </xf>
    <xf numFmtId="41" fontId="1" fillId="0" borderId="8" xfId="43" applyNumberFormat="1" applyFont="1" applyFill="1" applyBorder="1" applyAlignment="1">
      <alignment vertical="center"/>
      <protection/>
    </xf>
    <xf numFmtId="49" fontId="5" fillId="0" borderId="7" xfId="43" applyNumberFormat="1" applyFont="1" applyFill="1" applyBorder="1" applyAlignment="1">
      <alignment horizontal="distributed" vertical="center"/>
      <protection/>
    </xf>
    <xf numFmtId="41" fontId="5" fillId="0" borderId="0" xfId="43" applyNumberFormat="1" applyFont="1" applyFill="1" applyBorder="1" applyAlignment="1">
      <alignment vertical="center"/>
      <protection/>
    </xf>
    <xf numFmtId="49" fontId="5" fillId="0" borderId="7" xfId="43" applyNumberFormat="1" applyFont="1" applyFill="1" applyBorder="1" applyAlignment="1">
      <alignment horizontal="distributed" vertical="center"/>
      <protection/>
    </xf>
    <xf numFmtId="41" fontId="5" fillId="0" borderId="8" xfId="43" applyNumberFormat="1" applyFont="1" applyFill="1" applyBorder="1" applyAlignment="1">
      <alignment vertical="center"/>
      <protection/>
    </xf>
    <xf numFmtId="49" fontId="1" fillId="0" borderId="1" xfId="43" applyNumberFormat="1" applyFont="1" applyFill="1" applyBorder="1" applyAlignment="1">
      <alignment horizontal="distributed" vertical="center"/>
      <protection/>
    </xf>
    <xf numFmtId="49" fontId="5" fillId="0" borderId="0" xfId="43" applyNumberFormat="1" applyFont="1" applyFill="1" applyBorder="1" applyAlignment="1">
      <alignment horizontal="distributed" vertical="center"/>
      <protection/>
    </xf>
    <xf numFmtId="0" fontId="1" fillId="0" borderId="0" xfId="43" applyFont="1" applyFill="1" applyAlignment="1">
      <alignment vertical="center"/>
      <protection/>
    </xf>
    <xf numFmtId="49" fontId="1" fillId="0" borderId="9" xfId="43" applyNumberFormat="1" applyFont="1" applyFill="1" applyBorder="1" applyAlignment="1">
      <alignment horizontal="distributed" vertical="center"/>
      <protection/>
    </xf>
    <xf numFmtId="49" fontId="5" fillId="0" borderId="9" xfId="43" applyNumberFormat="1" applyFont="1" applyFill="1" applyBorder="1" applyAlignment="1">
      <alignment horizontal="distributed" vertical="center"/>
      <protection/>
    </xf>
    <xf numFmtId="41" fontId="5" fillId="0" borderId="12" xfId="43" applyNumberFormat="1" applyFont="1" applyFill="1" applyBorder="1" applyAlignment="1">
      <alignment vertical="center"/>
      <protection/>
    </xf>
    <xf numFmtId="49" fontId="1" fillId="0" borderId="11" xfId="18" applyNumberFormat="1" applyFont="1" applyFill="1" applyBorder="1" applyAlignment="1">
      <alignment horizontal="centerContinuous" vertical="center"/>
    </xf>
    <xf numFmtId="49" fontId="1" fillId="0" borderId="2" xfId="18" applyNumberFormat="1" applyFont="1" applyFill="1" applyBorder="1" applyAlignment="1">
      <alignment horizontal="distributed" vertical="center"/>
    </xf>
    <xf numFmtId="49" fontId="1" fillId="0" borderId="2" xfId="18" applyNumberFormat="1" applyFont="1" applyFill="1" applyBorder="1" applyAlignment="1">
      <alignment horizontal="center" vertical="center"/>
    </xf>
    <xf numFmtId="49" fontId="1" fillId="0" borderId="29" xfId="18" applyNumberFormat="1" applyFont="1" applyFill="1" applyBorder="1" applyAlignment="1">
      <alignment horizontal="center" vertical="center"/>
    </xf>
    <xf numFmtId="49" fontId="1" fillId="0" borderId="1" xfId="18" applyNumberFormat="1" applyFont="1" applyFill="1" applyBorder="1" applyAlignment="1">
      <alignment horizontal="center" vertical="center"/>
    </xf>
    <xf numFmtId="49" fontId="1" fillId="0" borderId="0" xfId="18" applyNumberFormat="1" applyFont="1" applyFill="1" applyBorder="1" applyAlignment="1">
      <alignment horizontal="center" vertical="center"/>
    </xf>
    <xf numFmtId="49" fontId="1" fillId="0" borderId="6" xfId="18" applyNumberFormat="1" applyFont="1" applyFill="1" applyBorder="1" applyAlignment="1">
      <alignment horizontal="center" vertical="center"/>
    </xf>
    <xf numFmtId="0" fontId="0" fillId="0" borderId="30" xfId="28" applyFill="1" applyBorder="1" applyAlignment="1">
      <alignment horizontal="distributed" vertical="center"/>
      <protection/>
    </xf>
    <xf numFmtId="41" fontId="1" fillId="0" borderId="5" xfId="18" applyNumberFormat="1" applyFont="1" applyFill="1" applyBorder="1" applyAlignment="1">
      <alignment vertical="center"/>
    </xf>
    <xf numFmtId="41" fontId="1" fillId="0" borderId="31" xfId="18" applyNumberFormat="1" applyFont="1" applyFill="1" applyBorder="1" applyAlignment="1">
      <alignment vertical="center"/>
    </xf>
    <xf numFmtId="49" fontId="1" fillId="0" borderId="5" xfId="18" applyNumberFormat="1" applyFont="1" applyFill="1" applyBorder="1" applyAlignment="1">
      <alignment horizontal="center" vertical="center"/>
    </xf>
    <xf numFmtId="49" fontId="5" fillId="0" borderId="0" xfId="18" applyNumberFormat="1" applyFont="1" applyFill="1" applyAlignment="1">
      <alignment vertical="center"/>
    </xf>
    <xf numFmtId="49" fontId="5" fillId="0" borderId="1" xfId="18" applyNumberFormat="1" applyFont="1" applyFill="1" applyBorder="1" applyAlignment="1">
      <alignment horizontal="center" vertical="center"/>
    </xf>
    <xf numFmtId="49" fontId="5" fillId="0" borderId="0" xfId="18" applyNumberFormat="1" applyFont="1" applyFill="1" applyBorder="1" applyAlignment="1">
      <alignment horizontal="distributed" vertical="center"/>
    </xf>
    <xf numFmtId="49" fontId="5" fillId="0" borderId="8" xfId="18" applyNumberFormat="1" applyFont="1" applyFill="1" applyBorder="1" applyAlignment="1">
      <alignment horizontal="center" vertical="center"/>
    </xf>
    <xf numFmtId="41" fontId="5" fillId="0" borderId="0" xfId="18" applyNumberFormat="1" applyFont="1" applyFill="1" applyBorder="1" applyAlignment="1">
      <alignment vertical="center"/>
    </xf>
    <xf numFmtId="41" fontId="5" fillId="0" borderId="32" xfId="18" applyNumberFormat="1" applyFont="1" applyFill="1" applyBorder="1" applyAlignment="1">
      <alignment vertical="center"/>
    </xf>
    <xf numFmtId="49" fontId="5" fillId="0" borderId="0" xfId="18" applyNumberFormat="1" applyFont="1" applyFill="1" applyBorder="1" applyAlignment="1">
      <alignment horizontal="center" vertical="center"/>
    </xf>
    <xf numFmtId="41" fontId="5" fillId="0" borderId="8" xfId="18" applyNumberFormat="1" applyFont="1" applyFill="1" applyBorder="1" applyAlignment="1">
      <alignment vertical="center"/>
    </xf>
    <xf numFmtId="41" fontId="1" fillId="0" borderId="32" xfId="18" applyNumberFormat="1" applyFont="1" applyFill="1" applyBorder="1" applyAlignment="1">
      <alignment vertical="center"/>
    </xf>
    <xf numFmtId="49" fontId="1" fillId="0" borderId="1" xfId="18" applyNumberFormat="1" applyFont="1" applyFill="1" applyBorder="1" applyAlignment="1">
      <alignment vertical="center"/>
    </xf>
    <xf numFmtId="49" fontId="1" fillId="0" borderId="0" xfId="18" applyNumberFormat="1" applyFont="1" applyFill="1" applyBorder="1" applyAlignment="1">
      <alignment horizontal="distributed" vertical="center"/>
    </xf>
    <xf numFmtId="49" fontId="1" fillId="0" borderId="8" xfId="18" applyNumberFormat="1" applyFont="1" applyFill="1" applyBorder="1" applyAlignment="1">
      <alignment vertical="center"/>
    </xf>
    <xf numFmtId="38" fontId="1" fillId="0" borderId="8" xfId="18" applyFont="1" applyFill="1" applyBorder="1" applyAlignment="1">
      <alignment vertical="center"/>
    </xf>
    <xf numFmtId="49" fontId="1" fillId="0" borderId="0" xfId="18" applyNumberFormat="1" applyFont="1" applyFill="1" applyBorder="1" applyAlignment="1">
      <alignment horizontal="distributed" vertical="center" wrapText="1"/>
    </xf>
    <xf numFmtId="49" fontId="1" fillId="0" borderId="0" xfId="18" applyNumberFormat="1" applyFont="1" applyFill="1" applyAlignment="1">
      <alignment horizontal="distributed" vertical="center"/>
    </xf>
    <xf numFmtId="38" fontId="1" fillId="0" borderId="32" xfId="18" applyFont="1" applyFill="1" applyBorder="1" applyAlignment="1">
      <alignment vertical="center"/>
    </xf>
    <xf numFmtId="49" fontId="5" fillId="0" borderId="1" xfId="18" applyNumberFormat="1" applyFont="1" applyFill="1" applyBorder="1" applyAlignment="1">
      <alignment vertical="center"/>
    </xf>
    <xf numFmtId="38" fontId="5" fillId="0" borderId="0" xfId="18" applyFont="1" applyFill="1" applyAlignment="1">
      <alignment vertical="center"/>
    </xf>
    <xf numFmtId="38" fontId="5" fillId="0" borderId="8" xfId="18" applyFont="1" applyFill="1" applyBorder="1" applyAlignment="1">
      <alignment vertical="center"/>
    </xf>
    <xf numFmtId="38" fontId="5" fillId="0" borderId="0" xfId="18" applyFont="1" applyFill="1" applyBorder="1" applyAlignment="1">
      <alignment vertical="center"/>
    </xf>
    <xf numFmtId="41" fontId="5" fillId="0" borderId="1" xfId="18" applyNumberFormat="1" applyFont="1" applyFill="1" applyBorder="1" applyAlignment="1">
      <alignment vertical="center"/>
    </xf>
    <xf numFmtId="49" fontId="1" fillId="0" borderId="1" xfId="18" applyNumberFormat="1" applyFont="1" applyFill="1" applyBorder="1" applyAlignment="1">
      <alignment horizontal="distributed" vertical="center"/>
    </xf>
    <xf numFmtId="49" fontId="5" fillId="0" borderId="0" xfId="18" applyNumberFormat="1" applyFont="1" applyFill="1" applyBorder="1" applyAlignment="1">
      <alignment vertical="center"/>
    </xf>
    <xf numFmtId="49" fontId="1" fillId="0" borderId="10" xfId="18" applyNumberFormat="1" applyFont="1" applyFill="1" applyBorder="1" applyAlignment="1">
      <alignment vertical="center"/>
    </xf>
    <xf numFmtId="38" fontId="1" fillId="0" borderId="12" xfId="18" applyFont="1" applyFill="1" applyBorder="1" applyAlignment="1">
      <alignment vertical="center"/>
    </xf>
    <xf numFmtId="41" fontId="1" fillId="0" borderId="33" xfId="18" applyNumberFormat="1" applyFont="1" applyFill="1" applyBorder="1" applyAlignment="1">
      <alignment vertical="center"/>
    </xf>
    <xf numFmtId="0" fontId="1" fillId="0" borderId="0" xfId="44" applyFont="1" applyFill="1" applyAlignment="1">
      <alignment vertical="center"/>
      <protection/>
    </xf>
    <xf numFmtId="0" fontId="1" fillId="0" borderId="34" xfId="28" applyFont="1" applyFill="1" applyBorder="1" applyAlignment="1">
      <alignment horizontal="distributed" vertical="center"/>
      <protection/>
    </xf>
    <xf numFmtId="0" fontId="6" fillId="0" borderId="0" xfId="44" applyFont="1" applyFill="1" applyAlignment="1">
      <alignment vertical="center"/>
      <protection/>
    </xf>
    <xf numFmtId="0" fontId="1" fillId="0" borderId="11" xfId="44" applyFont="1" applyFill="1" applyBorder="1" applyAlignment="1">
      <alignment vertical="center"/>
      <protection/>
    </xf>
    <xf numFmtId="0" fontId="1" fillId="0" borderId="15" xfId="44" applyFont="1" applyFill="1" applyBorder="1" applyAlignment="1">
      <alignment horizontal="center" vertical="center"/>
      <protection/>
    </xf>
    <xf numFmtId="0" fontId="1" fillId="0" borderId="4" xfId="44" applyFont="1" applyFill="1" applyBorder="1" applyAlignment="1">
      <alignment vertical="center"/>
      <protection/>
    </xf>
    <xf numFmtId="0" fontId="1" fillId="0" borderId="5" xfId="44" applyFont="1" applyFill="1" applyBorder="1" applyAlignment="1">
      <alignment vertical="center"/>
      <protection/>
    </xf>
    <xf numFmtId="0" fontId="1" fillId="0" borderId="6" xfId="44" applyFont="1" applyFill="1" applyBorder="1" applyAlignment="1">
      <alignment vertical="center"/>
      <protection/>
    </xf>
    <xf numFmtId="41" fontId="1" fillId="0" borderId="4" xfId="44" applyNumberFormat="1" applyFont="1" applyFill="1" applyBorder="1" applyAlignment="1">
      <alignment vertical="center"/>
      <protection/>
    </xf>
    <xf numFmtId="41" fontId="1" fillId="0" borderId="5" xfId="44" applyNumberFormat="1" applyFont="1" applyFill="1" applyBorder="1" applyAlignment="1">
      <alignment vertical="center"/>
      <protection/>
    </xf>
    <xf numFmtId="41" fontId="1" fillId="0" borderId="6" xfId="44" applyNumberFormat="1" applyFont="1" applyFill="1" applyBorder="1" applyAlignment="1">
      <alignment vertical="center"/>
      <protection/>
    </xf>
    <xf numFmtId="0" fontId="1" fillId="0" borderId="1" xfId="44" applyFont="1" applyFill="1" applyBorder="1" applyAlignment="1">
      <alignment horizontal="distributed" vertical="center"/>
      <protection/>
    </xf>
    <xf numFmtId="0" fontId="1" fillId="0" borderId="0" xfId="44" applyFont="1" applyFill="1" applyBorder="1" applyAlignment="1">
      <alignment horizontal="center" vertical="center"/>
      <protection/>
    </xf>
    <xf numFmtId="0" fontId="1" fillId="0" borderId="8" xfId="44" applyFont="1" applyFill="1" applyBorder="1" applyAlignment="1">
      <alignment horizontal="center" vertical="center"/>
      <protection/>
    </xf>
    <xf numFmtId="41" fontId="1" fillId="0" borderId="1" xfId="44" applyNumberFormat="1" applyFont="1" applyFill="1" applyBorder="1" applyAlignment="1">
      <alignment vertical="center"/>
      <protection/>
    </xf>
    <xf numFmtId="41" fontId="1" fillId="0" borderId="0" xfId="44" applyNumberFormat="1" applyFont="1" applyFill="1" applyBorder="1" applyAlignment="1">
      <alignment vertical="center"/>
      <protection/>
    </xf>
    <xf numFmtId="41" fontId="1" fillId="0" borderId="8" xfId="44" applyNumberFormat="1" applyFont="1" applyFill="1" applyBorder="1" applyAlignment="1">
      <alignment vertical="center"/>
      <protection/>
    </xf>
    <xf numFmtId="0" fontId="5" fillId="0" borderId="0" xfId="44" applyFont="1" applyFill="1" applyAlignment="1">
      <alignment vertical="center"/>
      <protection/>
    </xf>
    <xf numFmtId="0" fontId="5" fillId="0" borderId="1" xfId="44" applyFont="1" applyFill="1" applyBorder="1" applyAlignment="1">
      <alignment horizontal="distributed" vertical="center"/>
      <protection/>
    </xf>
    <xf numFmtId="0" fontId="5" fillId="0" borderId="0" xfId="44" applyFont="1" applyFill="1" applyBorder="1" applyAlignment="1">
      <alignment horizontal="center" vertical="center"/>
      <protection/>
    </xf>
    <xf numFmtId="0" fontId="5" fillId="0" borderId="8" xfId="44" applyFont="1" applyFill="1" applyBorder="1" applyAlignment="1">
      <alignment horizontal="center" vertical="center"/>
      <protection/>
    </xf>
    <xf numFmtId="41" fontId="5" fillId="0" borderId="1" xfId="44" applyNumberFormat="1" applyFont="1" applyFill="1" applyBorder="1" applyAlignment="1">
      <alignment vertical="center"/>
      <protection/>
    </xf>
    <xf numFmtId="41" fontId="5" fillId="0" borderId="0" xfId="44" applyNumberFormat="1" applyFont="1" applyFill="1" applyBorder="1" applyAlignment="1">
      <alignment vertical="center"/>
      <protection/>
    </xf>
    <xf numFmtId="41" fontId="5" fillId="0" borderId="8" xfId="44" applyNumberFormat="1" applyFont="1" applyFill="1" applyBorder="1" applyAlignment="1">
      <alignment vertical="center"/>
      <protection/>
    </xf>
    <xf numFmtId="0" fontId="1" fillId="0" borderId="1" xfId="44" applyFont="1" applyFill="1" applyBorder="1" applyAlignment="1">
      <alignment horizontal="center" vertical="center"/>
      <protection/>
    </xf>
    <xf numFmtId="0" fontId="1" fillId="0" borderId="10" xfId="44" applyFont="1" applyFill="1" applyBorder="1" applyAlignment="1">
      <alignment vertical="center"/>
      <protection/>
    </xf>
    <xf numFmtId="0" fontId="1" fillId="0" borderId="12" xfId="44" applyFont="1" applyFill="1" applyBorder="1" applyAlignment="1">
      <alignment vertical="center"/>
      <protection/>
    </xf>
    <xf numFmtId="41" fontId="1" fillId="0" borderId="10" xfId="44" applyNumberFormat="1" applyFont="1" applyFill="1" applyBorder="1" applyAlignment="1">
      <alignment vertical="center"/>
      <protection/>
    </xf>
    <xf numFmtId="41" fontId="1" fillId="0" borderId="11" xfId="44" applyNumberFormat="1" applyFont="1" applyFill="1" applyBorder="1" applyAlignment="1">
      <alignment vertical="center"/>
      <protection/>
    </xf>
    <xf numFmtId="41" fontId="1" fillId="0" borderId="12" xfId="44" applyNumberFormat="1" applyFont="1" applyFill="1" applyBorder="1" applyAlignment="1">
      <alignment vertical="center"/>
      <protection/>
    </xf>
    <xf numFmtId="0" fontId="6" fillId="0" borderId="0" xfId="45" applyFont="1" applyFill="1" applyAlignment="1">
      <alignment vertical="center"/>
      <protection/>
    </xf>
    <xf numFmtId="0" fontId="1" fillId="0" borderId="0" xfId="45" applyFont="1" applyFill="1" applyAlignment="1">
      <alignment vertical="center"/>
      <protection/>
    </xf>
    <xf numFmtId="38" fontId="1" fillId="0" borderId="0" xfId="18" applyFont="1" applyFill="1" applyAlignment="1">
      <alignment horizontal="right" vertical="center"/>
    </xf>
    <xf numFmtId="38" fontId="1" fillId="0" borderId="15" xfId="18" applyFont="1" applyFill="1" applyBorder="1" applyAlignment="1">
      <alignment horizontal="center" vertical="center"/>
    </xf>
    <xf numFmtId="38" fontId="1" fillId="0" borderId="2" xfId="18" applyFont="1" applyFill="1" applyBorder="1" applyAlignment="1">
      <alignment horizontal="center" vertical="center"/>
    </xf>
    <xf numFmtId="0" fontId="1" fillId="0" borderId="2" xfId="45" applyFont="1" applyFill="1" applyBorder="1" applyAlignment="1">
      <alignment horizontal="distributed" vertical="center"/>
      <protection/>
    </xf>
    <xf numFmtId="38" fontId="1" fillId="0" borderId="3" xfId="18" applyFont="1" applyFill="1" applyBorder="1" applyAlignment="1">
      <alignment horizontal="distributed" vertical="center"/>
    </xf>
    <xf numFmtId="38" fontId="1" fillId="0" borderId="7" xfId="18" applyFont="1" applyFill="1" applyBorder="1" applyAlignment="1">
      <alignment horizontal="distributed" vertical="center"/>
    </xf>
    <xf numFmtId="38" fontId="1" fillId="0" borderId="1" xfId="18" applyFont="1" applyFill="1" applyBorder="1" applyAlignment="1">
      <alignment horizontal="distributed" vertical="center"/>
    </xf>
    <xf numFmtId="41" fontId="7" fillId="0" borderId="1" xfId="18" applyNumberFormat="1" applyFont="1" applyFill="1" applyBorder="1" applyAlignment="1">
      <alignment vertical="center"/>
    </xf>
    <xf numFmtId="38" fontId="5" fillId="0" borderId="7" xfId="18" applyFont="1" applyFill="1" applyBorder="1" applyAlignment="1">
      <alignment horizontal="distributed" vertical="center"/>
    </xf>
    <xf numFmtId="38" fontId="12" fillId="0" borderId="0" xfId="18" applyFont="1" applyFill="1" applyAlignment="1">
      <alignment vertical="center"/>
    </xf>
    <xf numFmtId="41" fontId="1" fillId="0" borderId="0" xfId="18" applyNumberFormat="1" applyFont="1" applyFill="1" applyBorder="1" applyAlignment="1">
      <alignment horizontal="center" vertical="center"/>
    </xf>
    <xf numFmtId="38" fontId="1" fillId="0" borderId="9" xfId="18" applyFont="1" applyFill="1" applyBorder="1" applyAlignment="1">
      <alignment vertical="center"/>
    </xf>
    <xf numFmtId="41" fontId="1" fillId="0" borderId="0" xfId="18" applyNumberFormat="1" applyFont="1" applyFill="1" applyAlignment="1">
      <alignment vertical="center"/>
    </xf>
    <xf numFmtId="0" fontId="1" fillId="0" borderId="0" xfId="46" applyFont="1" applyFill="1">
      <alignment/>
      <protection/>
    </xf>
    <xf numFmtId="0" fontId="6" fillId="0" borderId="0" xfId="46" applyFont="1" applyFill="1">
      <alignment/>
      <protection/>
    </xf>
    <xf numFmtId="0" fontId="1" fillId="0" borderId="0" xfId="46" applyFont="1" applyFill="1" applyAlignment="1">
      <alignment horizontal="right"/>
      <protection/>
    </xf>
    <xf numFmtId="0" fontId="0" fillId="0" borderId="3" xfId="46" applyFill="1" applyBorder="1" applyAlignment="1">
      <alignment/>
      <protection/>
    </xf>
    <xf numFmtId="0" fontId="0" fillId="0" borderId="0" xfId="46" applyFill="1" applyBorder="1" applyAlignment="1">
      <alignment horizontal="distributed" vertical="center"/>
      <protection/>
    </xf>
    <xf numFmtId="0" fontId="0" fillId="0" borderId="6" xfId="46" applyFill="1" applyBorder="1" applyAlignment="1">
      <alignment horizontal="distributed" vertical="center"/>
      <protection/>
    </xf>
    <xf numFmtId="0" fontId="0" fillId="0" borderId="0" xfId="46" applyNumberFormat="1" applyFill="1" applyBorder="1" applyAlignment="1">
      <alignment horizontal="distributed" vertical="center" wrapText="1"/>
      <protection/>
    </xf>
    <xf numFmtId="0" fontId="1" fillId="0" borderId="0" xfId="46" applyFont="1" applyFill="1" applyBorder="1" applyAlignment="1">
      <alignment horizontal="distributed" vertical="center" wrapText="1"/>
      <protection/>
    </xf>
    <xf numFmtId="0" fontId="1" fillId="0" borderId="8" xfId="46" applyFont="1" applyFill="1" applyBorder="1" applyAlignment="1">
      <alignment horizontal="distributed" vertical="center" wrapText="1"/>
      <protection/>
    </xf>
    <xf numFmtId="0" fontId="1" fillId="0" borderId="7" xfId="46" applyFont="1" applyFill="1" applyBorder="1" applyAlignment="1">
      <alignment horizontal="distributed"/>
      <protection/>
    </xf>
    <xf numFmtId="41" fontId="1" fillId="0" borderId="0" xfId="46" applyNumberFormat="1" applyFont="1" applyFill="1" applyBorder="1" applyAlignment="1">
      <alignment horizontal="center"/>
      <protection/>
    </xf>
    <xf numFmtId="41" fontId="1" fillId="0" borderId="0" xfId="46" applyNumberFormat="1" applyFont="1" applyFill="1" applyBorder="1" applyAlignment="1">
      <alignment horizontal="right"/>
      <protection/>
    </xf>
    <xf numFmtId="41" fontId="1" fillId="0" borderId="8" xfId="46" applyNumberFormat="1" applyFont="1" applyFill="1" applyBorder="1" applyAlignment="1">
      <alignment horizontal="right"/>
      <protection/>
    </xf>
    <xf numFmtId="41" fontId="1" fillId="0" borderId="0" xfId="46" applyNumberFormat="1" applyFont="1" applyFill="1" applyBorder="1">
      <alignment/>
      <protection/>
    </xf>
    <xf numFmtId="41" fontId="1" fillId="0" borderId="8" xfId="46" applyNumberFormat="1" applyFont="1" applyFill="1" applyBorder="1">
      <alignment/>
      <protection/>
    </xf>
    <xf numFmtId="0" fontId="5" fillId="0" borderId="0" xfId="46" applyFont="1" applyFill="1">
      <alignment/>
      <protection/>
    </xf>
    <xf numFmtId="0" fontId="5" fillId="0" borderId="7" xfId="46" applyFont="1" applyFill="1" applyBorder="1" applyAlignment="1">
      <alignment horizontal="distributed"/>
      <protection/>
    </xf>
    <xf numFmtId="41" fontId="5" fillId="0" borderId="0" xfId="46" applyNumberFormat="1" applyFont="1" applyFill="1" applyBorder="1">
      <alignment/>
      <protection/>
    </xf>
    <xf numFmtId="41" fontId="5" fillId="0" borderId="8" xfId="46" applyNumberFormat="1" applyFont="1" applyFill="1" applyBorder="1">
      <alignment/>
      <protection/>
    </xf>
    <xf numFmtId="0" fontId="5" fillId="0" borderId="0" xfId="46" applyFont="1" applyFill="1" applyBorder="1">
      <alignment/>
      <protection/>
    </xf>
    <xf numFmtId="0" fontId="5" fillId="0" borderId="8" xfId="46" applyFont="1" applyFill="1" applyBorder="1">
      <alignment/>
      <protection/>
    </xf>
    <xf numFmtId="0" fontId="1" fillId="0" borderId="9" xfId="46" applyFont="1" applyFill="1" applyBorder="1" applyAlignment="1">
      <alignment horizontal="distributed"/>
      <protection/>
    </xf>
    <xf numFmtId="41" fontId="1" fillId="0" borderId="11" xfId="46" applyNumberFormat="1" applyFont="1" applyFill="1" applyBorder="1">
      <alignment/>
      <protection/>
    </xf>
    <xf numFmtId="41" fontId="1" fillId="0" borderId="12" xfId="46" applyNumberFormat="1" applyFont="1" applyFill="1" applyBorder="1">
      <alignment/>
      <protection/>
    </xf>
    <xf numFmtId="0" fontId="1" fillId="0" borderId="11" xfId="46" applyFont="1" applyFill="1" applyBorder="1">
      <alignment/>
      <protection/>
    </xf>
    <xf numFmtId="0" fontId="1" fillId="0" borderId="12" xfId="46" applyFont="1" applyFill="1" applyBorder="1">
      <alignment/>
      <protection/>
    </xf>
    <xf numFmtId="0" fontId="1" fillId="0" borderId="0" xfId="46" applyFont="1" applyFill="1" applyBorder="1">
      <alignment/>
      <protection/>
    </xf>
    <xf numFmtId="0" fontId="1" fillId="0" borderId="0" xfId="46" applyFont="1" applyFill="1" applyBorder="1" applyAlignment="1">
      <alignment horizontal="distributed"/>
      <protection/>
    </xf>
    <xf numFmtId="38" fontId="6" fillId="0" borderId="0" xfId="18" applyFont="1" applyFill="1" applyAlignment="1">
      <alignment vertical="center"/>
    </xf>
    <xf numFmtId="0" fontId="1" fillId="0" borderId="0" xfId="47" applyFont="1" applyFill="1" applyAlignment="1">
      <alignment horizontal="right"/>
      <protection/>
    </xf>
    <xf numFmtId="0" fontId="1" fillId="0" borderId="35" xfId="18" applyNumberFormat="1" applyFont="1" applyFill="1" applyBorder="1" applyAlignment="1">
      <alignment horizontal="distributed" vertical="center"/>
    </xf>
    <xf numFmtId="0" fontId="1" fillId="0" borderId="2" xfId="18" applyNumberFormat="1" applyFont="1" applyFill="1" applyBorder="1" applyAlignment="1">
      <alignment horizontal="distributed" vertical="center"/>
    </xf>
    <xf numFmtId="41" fontId="1" fillId="0" borderId="0" xfId="18" applyNumberFormat="1" applyFont="1" applyFill="1" applyBorder="1" applyAlignment="1">
      <alignment horizontal="right" vertical="center"/>
    </xf>
    <xf numFmtId="38" fontId="1" fillId="0" borderId="9" xfId="18" applyFont="1" applyFill="1" applyBorder="1" applyAlignment="1">
      <alignment horizontal="distributed" vertical="center"/>
    </xf>
    <xf numFmtId="183" fontId="1" fillId="0" borderId="0" xfId="18" applyNumberFormat="1" applyFont="1" applyFill="1" applyBorder="1" applyAlignment="1">
      <alignment vertical="center"/>
    </xf>
    <xf numFmtId="0" fontId="1" fillId="0" borderId="0" xfId="48" applyFont="1" applyFill="1" applyAlignment="1">
      <alignment horizontal="right"/>
      <protection/>
    </xf>
    <xf numFmtId="0" fontId="1" fillId="0" borderId="0" xfId="48" applyFont="1" applyFill="1" applyAlignment="1">
      <alignment horizontal="left"/>
      <protection/>
    </xf>
    <xf numFmtId="38" fontId="1" fillId="0" borderId="2" xfId="18" applyFont="1" applyFill="1" applyBorder="1" applyAlignment="1">
      <alignment horizontal="distributed" vertical="center"/>
    </xf>
    <xf numFmtId="38" fontId="1" fillId="0" borderId="2" xfId="18" applyFont="1" applyFill="1" applyBorder="1" applyAlignment="1">
      <alignment horizontal="distributed" vertical="center"/>
    </xf>
    <xf numFmtId="38" fontId="1" fillId="0" borderId="35" xfId="18" applyFont="1" applyFill="1" applyBorder="1" applyAlignment="1">
      <alignment horizontal="distributed" vertical="center"/>
    </xf>
    <xf numFmtId="38" fontId="1" fillId="0" borderId="6" xfId="18" applyFont="1" applyFill="1" applyBorder="1" applyAlignment="1">
      <alignment vertical="center"/>
    </xf>
    <xf numFmtId="38" fontId="5" fillId="0" borderId="7" xfId="18" applyFont="1" applyFill="1" applyBorder="1" applyAlignment="1">
      <alignment vertical="center"/>
    </xf>
    <xf numFmtId="38" fontId="5" fillId="0" borderId="1" xfId="18" applyFont="1" applyFill="1" applyBorder="1" applyAlignment="1">
      <alignment vertical="center"/>
    </xf>
    <xf numFmtId="216" fontId="5" fillId="0" borderId="1" xfId="18" applyNumberFormat="1" applyFont="1" applyFill="1" applyBorder="1" applyAlignment="1">
      <alignment vertical="center"/>
    </xf>
    <xf numFmtId="216" fontId="5" fillId="0" borderId="0" xfId="18" applyNumberFormat="1" applyFont="1" applyFill="1" applyBorder="1" applyAlignment="1">
      <alignment vertical="center"/>
    </xf>
    <xf numFmtId="216" fontId="5" fillId="0" borderId="8" xfId="18" applyNumberFormat="1" applyFont="1" applyFill="1" applyBorder="1" applyAlignment="1">
      <alignment vertical="center"/>
    </xf>
    <xf numFmtId="216" fontId="1" fillId="0" borderId="1" xfId="18" applyNumberFormat="1" applyFont="1" applyFill="1" applyBorder="1" applyAlignment="1">
      <alignment vertical="center"/>
    </xf>
    <xf numFmtId="216" fontId="1" fillId="0" borderId="0" xfId="18" applyNumberFormat="1" applyFont="1" applyFill="1" applyBorder="1" applyAlignment="1">
      <alignment vertical="center"/>
    </xf>
    <xf numFmtId="216" fontId="1" fillId="0" borderId="8" xfId="18" applyNumberFormat="1" applyFont="1" applyFill="1" applyBorder="1" applyAlignment="1">
      <alignment vertical="center"/>
    </xf>
    <xf numFmtId="38" fontId="1" fillId="0" borderId="1" xfId="18" applyFont="1" applyFill="1" applyBorder="1" applyAlignment="1">
      <alignment vertical="center"/>
    </xf>
    <xf numFmtId="38" fontId="5" fillId="0" borderId="9" xfId="18" applyFont="1" applyFill="1" applyBorder="1" applyAlignment="1">
      <alignment horizontal="distributed" vertical="center"/>
    </xf>
    <xf numFmtId="38" fontId="5" fillId="0" borderId="11" xfId="18" applyFont="1" applyFill="1" applyBorder="1" applyAlignment="1">
      <alignment horizontal="center" vertical="center"/>
    </xf>
    <xf numFmtId="0" fontId="8" fillId="0" borderId="11" xfId="48" applyFont="1" applyFill="1" applyBorder="1" applyAlignment="1">
      <alignment horizontal="center" vertical="center"/>
      <protection/>
    </xf>
    <xf numFmtId="38" fontId="5" fillId="0" borderId="11" xfId="18" applyFont="1" applyFill="1" applyBorder="1" applyAlignment="1">
      <alignment vertical="center"/>
    </xf>
    <xf numFmtId="38" fontId="5" fillId="0" borderId="12" xfId="18" applyFont="1" applyFill="1" applyBorder="1" applyAlignment="1">
      <alignment vertical="center"/>
    </xf>
    <xf numFmtId="38" fontId="5" fillId="0" borderId="10" xfId="18" applyFont="1" applyFill="1" applyBorder="1" applyAlignment="1">
      <alignment vertical="center"/>
    </xf>
    <xf numFmtId="38" fontId="1" fillId="0" borderId="4" xfId="18" applyFont="1" applyFill="1" applyBorder="1" applyAlignment="1">
      <alignment vertical="center"/>
    </xf>
    <xf numFmtId="38" fontId="1" fillId="0" borderId="8" xfId="18" applyFont="1" applyFill="1" applyBorder="1" applyAlignment="1">
      <alignment horizontal="left" vertical="center" indent="2"/>
    </xf>
    <xf numFmtId="38" fontId="1" fillId="0" borderId="12" xfId="18" applyFont="1" applyFill="1" applyBorder="1" applyAlignment="1">
      <alignment horizontal="left" vertical="center" indent="2"/>
    </xf>
    <xf numFmtId="0" fontId="1" fillId="0" borderId="0" xfId="49" applyFont="1" applyFill="1" applyBorder="1" applyAlignment="1">
      <alignment vertical="center"/>
      <protection/>
    </xf>
    <xf numFmtId="0" fontId="6" fillId="0" borderId="0" xfId="49" applyFont="1" applyFill="1">
      <alignment/>
      <protection/>
    </xf>
    <xf numFmtId="0" fontId="1" fillId="0" borderId="0" xfId="49" applyFont="1" applyFill="1" applyAlignment="1">
      <alignment vertical="center"/>
      <protection/>
    </xf>
    <xf numFmtId="0" fontId="1" fillId="0" borderId="2" xfId="49" applyFont="1" applyFill="1" applyBorder="1" applyAlignment="1">
      <alignment horizontal="distributed" vertical="center"/>
      <protection/>
    </xf>
    <xf numFmtId="0" fontId="1" fillId="0" borderId="3" xfId="49" applyFont="1" applyFill="1" applyBorder="1" applyAlignment="1">
      <alignment vertical="center"/>
      <protection/>
    </xf>
    <xf numFmtId="0" fontId="1" fillId="0" borderId="4" xfId="49" applyFont="1" applyFill="1" applyBorder="1" applyAlignment="1">
      <alignment vertical="center"/>
      <protection/>
    </xf>
    <xf numFmtId="0" fontId="1" fillId="0" borderId="5" xfId="49" applyFont="1" applyFill="1" applyBorder="1" applyAlignment="1">
      <alignment vertical="center"/>
      <protection/>
    </xf>
    <xf numFmtId="0" fontId="1" fillId="0" borderId="6" xfId="49" applyFont="1" applyFill="1" applyBorder="1" applyAlignment="1">
      <alignment horizontal="right" vertical="center"/>
      <protection/>
    </xf>
    <xf numFmtId="0" fontId="1" fillId="0" borderId="7" xfId="49" applyFont="1" applyFill="1" applyBorder="1" applyAlignment="1">
      <alignment horizontal="distributed" vertical="center"/>
      <protection/>
    </xf>
    <xf numFmtId="41" fontId="1" fillId="0" borderId="1" xfId="49" applyNumberFormat="1" applyFont="1" applyFill="1" applyBorder="1" applyAlignment="1">
      <alignment vertical="center"/>
      <protection/>
    </xf>
    <xf numFmtId="41" fontId="1" fillId="0" borderId="0" xfId="49" applyNumberFormat="1" applyFont="1" applyFill="1" applyBorder="1" applyAlignment="1">
      <alignment vertical="center"/>
      <protection/>
    </xf>
    <xf numFmtId="189" fontId="1" fillId="0" borderId="0" xfId="49" applyNumberFormat="1" applyFont="1" applyFill="1" applyBorder="1" applyAlignment="1">
      <alignment vertical="center"/>
      <protection/>
    </xf>
    <xf numFmtId="201" fontId="1" fillId="0" borderId="0" xfId="49" applyNumberFormat="1" applyFont="1" applyFill="1" applyBorder="1" applyAlignment="1">
      <alignment vertical="center"/>
      <protection/>
    </xf>
    <xf numFmtId="41" fontId="1" fillId="0" borderId="8" xfId="49" applyNumberFormat="1" applyFont="1" applyFill="1" applyBorder="1" applyAlignment="1">
      <alignment vertical="center"/>
      <protection/>
    </xf>
    <xf numFmtId="0" fontId="5" fillId="0" borderId="0" xfId="49" applyFont="1" applyFill="1" applyBorder="1" applyAlignment="1">
      <alignment vertical="center"/>
      <protection/>
    </xf>
    <xf numFmtId="0" fontId="5" fillId="0" borderId="7" xfId="49" applyFont="1" applyFill="1" applyBorder="1" applyAlignment="1">
      <alignment horizontal="right" vertical="center"/>
      <protection/>
    </xf>
    <xf numFmtId="41" fontId="5" fillId="0" borderId="0" xfId="49" applyNumberFormat="1" applyFont="1" applyFill="1" applyBorder="1" applyAlignment="1">
      <alignment vertical="center"/>
      <protection/>
    </xf>
    <xf numFmtId="43" fontId="5" fillId="0" borderId="0" xfId="49" applyNumberFormat="1" applyFont="1" applyFill="1" applyBorder="1" applyAlignment="1">
      <alignment vertical="center"/>
      <protection/>
    </xf>
    <xf numFmtId="201" fontId="5" fillId="0" borderId="0" xfId="49" applyNumberFormat="1" applyFont="1" applyFill="1" applyBorder="1" applyAlignment="1">
      <alignment vertical="center"/>
      <protection/>
    </xf>
    <xf numFmtId="41" fontId="5" fillId="0" borderId="8" xfId="49" applyNumberFormat="1" applyFont="1" applyFill="1" applyBorder="1" applyAlignment="1">
      <alignment vertical="center"/>
      <protection/>
    </xf>
    <xf numFmtId="0" fontId="5" fillId="0" borderId="0" xfId="49" applyFont="1" applyFill="1" applyAlignment="1">
      <alignment vertical="center"/>
      <protection/>
    </xf>
    <xf numFmtId="0" fontId="1" fillId="0" borderId="7" xfId="49" applyFont="1" applyFill="1" applyBorder="1" applyAlignment="1">
      <alignment vertical="center"/>
      <protection/>
    </xf>
    <xf numFmtId="0" fontId="1" fillId="0" borderId="7" xfId="49" applyFont="1" applyFill="1" applyBorder="1" applyAlignment="1">
      <alignment horizontal="right" vertical="center"/>
      <protection/>
    </xf>
    <xf numFmtId="0" fontId="1" fillId="0" borderId="9" xfId="49" applyFont="1" applyFill="1" applyBorder="1" applyAlignment="1">
      <alignment vertical="center"/>
      <protection/>
    </xf>
    <xf numFmtId="0" fontId="1" fillId="0" borderId="10" xfId="49" applyFont="1" applyFill="1" applyBorder="1" applyAlignment="1">
      <alignment vertical="center"/>
      <protection/>
    </xf>
    <xf numFmtId="0" fontId="1" fillId="0" borderId="11" xfId="49" applyFont="1" applyFill="1" applyBorder="1" applyAlignment="1">
      <alignment vertical="center"/>
      <protection/>
    </xf>
    <xf numFmtId="189" fontId="1" fillId="0" borderId="11" xfId="49" applyNumberFormat="1" applyFont="1" applyFill="1" applyBorder="1" applyAlignment="1">
      <alignment vertical="center"/>
      <protection/>
    </xf>
    <xf numFmtId="201" fontId="1" fillId="0" borderId="11" xfId="49" applyNumberFormat="1" applyFont="1" applyFill="1" applyBorder="1" applyAlignment="1">
      <alignment vertical="center"/>
      <protection/>
    </xf>
    <xf numFmtId="0" fontId="1" fillId="0" borderId="12" xfId="49" applyFont="1" applyFill="1" applyBorder="1" applyAlignment="1">
      <alignment vertical="center"/>
      <protection/>
    </xf>
    <xf numFmtId="0" fontId="13" fillId="0" borderId="0" xfId="50" applyFont="1" applyFill="1" applyBorder="1">
      <alignment/>
      <protection/>
    </xf>
    <xf numFmtId="0" fontId="18" fillId="0" borderId="0" xfId="50" applyFont="1" applyFill="1" applyBorder="1">
      <alignment/>
      <protection/>
    </xf>
    <xf numFmtId="0" fontId="6" fillId="0" borderId="0" xfId="50" applyFont="1" applyFill="1" applyBorder="1">
      <alignment/>
      <protection/>
    </xf>
    <xf numFmtId="0" fontId="12" fillId="0" borderId="0" xfId="50" applyFont="1" applyFill="1" applyBorder="1">
      <alignment/>
      <protection/>
    </xf>
    <xf numFmtId="0" fontId="1" fillId="0" borderId="0" xfId="50" applyFont="1" applyFill="1" applyBorder="1">
      <alignment/>
      <protection/>
    </xf>
    <xf numFmtId="0" fontId="1" fillId="0" borderId="0" xfId="50" applyFont="1" applyFill="1" applyBorder="1" applyAlignment="1">
      <alignment horizontal="right"/>
      <protection/>
    </xf>
    <xf numFmtId="0" fontId="12" fillId="0" borderId="2" xfId="50" applyFont="1" applyFill="1" applyBorder="1" applyAlignment="1">
      <alignment horizontal="center" vertical="distributed" textRotation="255"/>
      <protection/>
    </xf>
    <xf numFmtId="0" fontId="1" fillId="0" borderId="2" xfId="50" applyFont="1" applyFill="1" applyBorder="1" applyAlignment="1">
      <alignment horizontal="center" vertical="distributed" textRotation="255"/>
      <protection/>
    </xf>
    <xf numFmtId="0" fontId="1" fillId="0" borderId="0" xfId="50" applyFont="1" applyFill="1" applyBorder="1" applyAlignment="1">
      <alignment horizontal="right" vertical="distributed" wrapText="1"/>
      <protection/>
    </xf>
    <xf numFmtId="0" fontId="1" fillId="0" borderId="8" xfId="50" applyFont="1" applyFill="1" applyBorder="1" applyAlignment="1">
      <alignment horizontal="distributed" vertical="distributed"/>
      <protection/>
    </xf>
    <xf numFmtId="41" fontId="1" fillId="0" borderId="0" xfId="50" applyNumberFormat="1" applyFont="1" applyFill="1" applyBorder="1" applyAlignment="1">
      <alignment vertical="distributed"/>
      <protection/>
    </xf>
    <xf numFmtId="41" fontId="1" fillId="0" borderId="0" xfId="50" applyNumberFormat="1" applyFont="1" applyFill="1" applyBorder="1" applyAlignment="1">
      <alignment/>
      <protection/>
    </xf>
    <xf numFmtId="41" fontId="1" fillId="0" borderId="8" xfId="50" applyNumberFormat="1" applyFont="1" applyFill="1" applyBorder="1" applyAlignment="1">
      <alignment/>
      <protection/>
    </xf>
    <xf numFmtId="41" fontId="12" fillId="0" borderId="0" xfId="50" applyNumberFormat="1" applyFont="1" applyFill="1" applyBorder="1" applyAlignment="1">
      <alignment vertical="distributed"/>
      <protection/>
    </xf>
    <xf numFmtId="0" fontId="1" fillId="0" borderId="0" xfId="50" applyFont="1" applyFill="1" applyBorder="1" applyAlignment="1">
      <alignment horizontal="distributed" vertical="distributed"/>
      <protection/>
    </xf>
    <xf numFmtId="0" fontId="1" fillId="0" borderId="10" xfId="50" applyFont="1" applyFill="1" applyBorder="1">
      <alignment/>
      <protection/>
    </xf>
    <xf numFmtId="0" fontId="1" fillId="0" borderId="11" xfId="50" applyFont="1" applyFill="1" applyBorder="1" applyAlignment="1">
      <alignment horizontal="center" vertical="distributed"/>
      <protection/>
    </xf>
    <xf numFmtId="41" fontId="1" fillId="0" borderId="11" xfId="50" applyNumberFormat="1" applyFont="1" applyFill="1" applyBorder="1" applyAlignment="1">
      <alignment horizontal="right" vertical="distributed"/>
      <protection/>
    </xf>
    <xf numFmtId="41" fontId="1" fillId="0" borderId="11" xfId="50" applyNumberFormat="1" applyFont="1" applyFill="1" applyBorder="1" applyAlignment="1">
      <alignment horizontal="center"/>
      <protection/>
    </xf>
    <xf numFmtId="41" fontId="1" fillId="0" borderId="12" xfId="50" applyNumberFormat="1" applyFont="1" applyFill="1" applyBorder="1" applyAlignment="1">
      <alignment horizontal="center"/>
      <protection/>
    </xf>
    <xf numFmtId="0" fontId="1" fillId="0" borderId="0" xfId="50" applyFont="1" applyFill="1" applyBorder="1" applyAlignment="1">
      <alignment/>
      <protection/>
    </xf>
    <xf numFmtId="0" fontId="12" fillId="0" borderId="0" xfId="50" applyFont="1" applyFill="1" applyBorder="1" applyAlignment="1">
      <alignment/>
      <protection/>
    </xf>
    <xf numFmtId="0" fontId="1" fillId="0" borderId="0" xfId="50" applyFont="1" applyFill="1" applyBorder="1" applyAlignment="1">
      <alignment horizontal="distributed"/>
      <protection/>
    </xf>
    <xf numFmtId="0" fontId="12" fillId="0" borderId="0" xfId="50" applyFont="1" applyFill="1" applyBorder="1" applyAlignment="1">
      <alignment horizontal="distributed"/>
      <protection/>
    </xf>
    <xf numFmtId="0" fontId="0" fillId="0" borderId="15" xfId="28" applyFill="1" applyBorder="1" applyAlignment="1">
      <alignment horizontal="center" vertical="center" wrapText="1"/>
      <protection/>
    </xf>
    <xf numFmtId="0" fontId="1" fillId="0" borderId="30" xfId="28" applyFont="1" applyFill="1" applyBorder="1" applyAlignment="1">
      <alignment horizontal="distributed" vertical="center"/>
      <protection/>
    </xf>
    <xf numFmtId="0" fontId="1" fillId="0" borderId="22" xfId="28" applyFont="1" applyFill="1" applyBorder="1" applyAlignment="1">
      <alignment horizontal="distributed" vertical="center"/>
      <protection/>
    </xf>
    <xf numFmtId="0" fontId="1" fillId="0" borderId="1" xfId="28" applyFont="1" applyFill="1" applyBorder="1" applyAlignment="1">
      <alignment horizontal="distributed"/>
      <protection/>
    </xf>
    <xf numFmtId="0" fontId="1" fillId="0" borderId="8" xfId="28" applyFont="1" applyFill="1" applyBorder="1" applyAlignment="1">
      <alignment horizontal="distributed"/>
      <protection/>
    </xf>
    <xf numFmtId="49" fontId="5" fillId="0" borderId="1" xfId="22" applyFont="1" applyFill="1" applyBorder="1" applyAlignment="1">
      <alignment horizontal="distributed" vertical="center"/>
      <protection/>
    </xf>
    <xf numFmtId="49" fontId="5" fillId="0" borderId="8" xfId="22" applyFont="1" applyFill="1" applyBorder="1" applyAlignment="1">
      <alignment horizontal="distributed" vertical="center"/>
      <protection/>
    </xf>
    <xf numFmtId="0" fontId="1" fillId="0" borderId="2" xfId="27" applyFont="1" applyFill="1" applyBorder="1" applyAlignment="1">
      <alignment horizontal="center" vertical="center"/>
      <protection/>
    </xf>
    <xf numFmtId="0" fontId="1" fillId="0" borderId="13" xfId="27" applyFont="1" applyFill="1" applyBorder="1" applyAlignment="1">
      <alignment horizontal="distributed" vertical="center" wrapText="1"/>
      <protection/>
    </xf>
    <xf numFmtId="0" fontId="1" fillId="0" borderId="2" xfId="27" applyFont="1" applyFill="1" applyBorder="1" applyAlignment="1">
      <alignment horizontal="distributed" vertical="center" wrapText="1"/>
      <protection/>
    </xf>
    <xf numFmtId="0" fontId="1" fillId="0" borderId="0" xfId="27" applyFont="1" applyFill="1" applyAlignment="1">
      <alignment horizontal="center" vertical="center"/>
      <protection/>
    </xf>
    <xf numFmtId="49" fontId="1" fillId="0" borderId="1" xfId="20" applyFont="1" applyFill="1" applyBorder="1" applyAlignment="1">
      <alignment horizontal="distributed" vertical="center"/>
      <protection/>
    </xf>
    <xf numFmtId="49" fontId="1" fillId="0" borderId="8" xfId="20" applyFont="1" applyFill="1" applyBorder="1" applyAlignment="1">
      <alignment horizontal="distributed" vertical="center"/>
      <protection/>
    </xf>
    <xf numFmtId="49" fontId="5" fillId="0" borderId="1" xfId="20" applyFont="1" applyFill="1" applyBorder="1" applyAlignment="1">
      <alignment horizontal="distributed" vertical="center"/>
      <protection/>
    </xf>
    <xf numFmtId="49" fontId="5" fillId="0" borderId="8" xfId="20" applyFont="1" applyFill="1" applyBorder="1" applyAlignment="1">
      <alignment horizontal="distributed" vertical="center"/>
      <protection/>
    </xf>
    <xf numFmtId="49" fontId="1" fillId="0" borderId="1" xfId="22" applyFont="1" applyFill="1" applyBorder="1" applyAlignment="1">
      <alignment horizontal="distributed" vertical="center"/>
      <protection/>
    </xf>
    <xf numFmtId="0" fontId="11" fillId="0" borderId="8" xfId="28" applyFont="1" applyFill="1" applyBorder="1" applyAlignment="1">
      <alignment horizontal="distributed" vertical="center"/>
      <protection/>
    </xf>
    <xf numFmtId="0" fontId="1" fillId="0" borderId="14" xfId="28" applyFont="1" applyFill="1" applyBorder="1" applyAlignment="1">
      <alignment horizontal="center" vertical="center" wrapText="1"/>
      <protection/>
    </xf>
    <xf numFmtId="0" fontId="1" fillId="0" borderId="36" xfId="26" applyNumberFormat="1" applyFont="1" applyFill="1" applyBorder="1" applyAlignment="1">
      <alignment horizontal="distributed" vertical="center"/>
      <protection/>
    </xf>
    <xf numFmtId="0" fontId="1" fillId="0" borderId="28" xfId="26" applyNumberFormat="1" applyFont="1" applyFill="1" applyBorder="1" applyAlignment="1">
      <alignment horizontal="distributed" vertical="center"/>
      <protection/>
    </xf>
    <xf numFmtId="0" fontId="5" fillId="0" borderId="1" xfId="26" applyNumberFormat="1" applyFont="1" applyFill="1" applyBorder="1" applyAlignment="1">
      <alignment horizontal="distributed" vertical="center"/>
      <protection/>
    </xf>
    <xf numFmtId="0" fontId="8" fillId="0" borderId="1" xfId="26" applyFont="1" applyFill="1" applyBorder="1" applyAlignment="1">
      <alignment horizontal="distributed" vertical="center"/>
      <protection/>
    </xf>
    <xf numFmtId="0" fontId="1" fillId="0" borderId="13" xfId="27" applyFont="1" applyFill="1" applyBorder="1" applyAlignment="1">
      <alignment horizontal="center" vertical="center"/>
      <protection/>
    </xf>
    <xf numFmtId="0" fontId="1" fillId="0" borderId="10" xfId="26" applyNumberFormat="1" applyFont="1" applyFill="1" applyBorder="1" applyAlignment="1">
      <alignment horizontal="distributed" vertical="center"/>
      <protection/>
    </xf>
    <xf numFmtId="0" fontId="0" fillId="0" borderId="8" xfId="25" applyFill="1" applyBorder="1" applyAlignment="1">
      <alignment vertical="center"/>
      <protection/>
    </xf>
    <xf numFmtId="0" fontId="1" fillId="0" borderId="13" xfId="25" applyFont="1" applyFill="1" applyBorder="1" applyAlignment="1">
      <alignment horizontal="center" vertical="center"/>
      <protection/>
    </xf>
    <xf numFmtId="0" fontId="0" fillId="0" borderId="2" xfId="25" applyFill="1" applyBorder="1" applyAlignment="1">
      <alignment horizontal="center" vertical="center"/>
      <protection/>
    </xf>
    <xf numFmtId="0" fontId="1" fillId="0" borderId="13" xfId="25" applyFont="1" applyFill="1" applyBorder="1" applyAlignment="1">
      <alignment horizontal="distributed" vertical="center" wrapText="1"/>
      <protection/>
    </xf>
    <xf numFmtId="0" fontId="0" fillId="0" borderId="2" xfId="25" applyFill="1" applyBorder="1" applyAlignment="1">
      <alignment vertical="center"/>
      <protection/>
    </xf>
    <xf numFmtId="0" fontId="1" fillId="0" borderId="2" xfId="25" applyFont="1" applyFill="1" applyBorder="1" applyAlignment="1">
      <alignment horizontal="distributed" vertical="center"/>
      <protection/>
    </xf>
    <xf numFmtId="0" fontId="1" fillId="0" borderId="13" xfId="25" applyFont="1" applyFill="1" applyBorder="1" applyAlignment="1">
      <alignment horizontal="distributed" vertical="center"/>
      <protection/>
    </xf>
    <xf numFmtId="0" fontId="0" fillId="0" borderId="13" xfId="25" applyFill="1" applyBorder="1" applyAlignment="1">
      <alignment horizontal="distributed" vertical="center"/>
      <protection/>
    </xf>
    <xf numFmtId="0" fontId="1" fillId="0" borderId="2" xfId="25" applyFont="1" applyFill="1" applyBorder="1" applyAlignment="1">
      <alignment horizontal="center" vertical="top" wrapText="1"/>
      <protection/>
    </xf>
    <xf numFmtId="0" fontId="0" fillId="0" borderId="2" xfId="25" applyFill="1" applyBorder="1" applyAlignment="1">
      <alignment horizontal="center" vertical="top"/>
      <protection/>
    </xf>
    <xf numFmtId="0" fontId="1" fillId="0" borderId="1" xfId="26" applyNumberFormat="1" applyFont="1" applyFill="1" applyBorder="1" applyAlignment="1">
      <alignment horizontal="distributed" vertical="center"/>
      <protection/>
    </xf>
    <xf numFmtId="0" fontId="0" fillId="0" borderId="22" xfId="25" applyFill="1" applyBorder="1" applyAlignment="1">
      <alignment horizontal="distributed" vertical="center"/>
      <protection/>
    </xf>
    <xf numFmtId="195" fontId="1" fillId="0" borderId="34" xfId="25" applyNumberFormat="1" applyFont="1" applyFill="1" applyBorder="1" applyAlignment="1">
      <alignment horizontal="distributed" vertical="center" wrapText="1"/>
      <protection/>
    </xf>
    <xf numFmtId="0" fontId="1" fillId="0" borderId="34" xfId="25" applyFont="1" applyFill="1" applyBorder="1" applyAlignment="1">
      <alignment horizontal="distributed" vertical="center" wrapText="1"/>
      <protection/>
    </xf>
    <xf numFmtId="0" fontId="0" fillId="0" borderId="30" xfId="25" applyFill="1" applyBorder="1" applyAlignment="1">
      <alignment horizontal="distributed" vertical="center"/>
      <protection/>
    </xf>
    <xf numFmtId="0" fontId="0" fillId="0" borderId="1" xfId="25" applyFill="1" applyBorder="1" applyAlignment="1">
      <alignment horizontal="distributed" vertical="center"/>
      <protection/>
    </xf>
    <xf numFmtId="0" fontId="0" fillId="0" borderId="8" xfId="25" applyFill="1" applyBorder="1" applyAlignment="1">
      <alignment horizontal="distributed" vertical="center"/>
      <protection/>
    </xf>
    <xf numFmtId="0" fontId="0" fillId="0" borderId="26" xfId="25" applyFill="1" applyBorder="1" applyAlignment="1">
      <alignment horizontal="distributed" vertical="center"/>
      <protection/>
    </xf>
    <xf numFmtId="41" fontId="5" fillId="0" borderId="0" xfId="25" applyNumberFormat="1" applyFont="1" applyFill="1" applyBorder="1" applyAlignment="1">
      <alignment vertical="center"/>
      <protection/>
    </xf>
    <xf numFmtId="0" fontId="0" fillId="0" borderId="0" xfId="25" applyFill="1" applyAlignment="1">
      <alignment vertical="center"/>
      <protection/>
    </xf>
    <xf numFmtId="0" fontId="0" fillId="0" borderId="11" xfId="29" applyFill="1" applyBorder="1" applyAlignment="1">
      <alignment/>
      <protection/>
    </xf>
    <xf numFmtId="0" fontId="11" fillId="0" borderId="8" xfId="29" applyFont="1" applyFill="1" applyBorder="1" applyAlignment="1">
      <alignment horizontal="distributed" vertical="center"/>
      <protection/>
    </xf>
    <xf numFmtId="0" fontId="0" fillId="0" borderId="8" xfId="29" applyFill="1" applyBorder="1" applyAlignment="1">
      <alignment horizontal="distributed" vertical="center"/>
      <protection/>
    </xf>
    <xf numFmtId="0" fontId="1" fillId="0" borderId="2" xfId="29" applyFont="1" applyFill="1" applyBorder="1" applyAlignment="1">
      <alignment horizontal="center" vertical="center"/>
      <protection/>
    </xf>
    <xf numFmtId="0" fontId="1" fillId="0" borderId="13" xfId="29" applyFont="1" applyFill="1" applyBorder="1" applyAlignment="1">
      <alignment horizontal="center"/>
      <protection/>
    </xf>
    <xf numFmtId="0" fontId="1" fillId="0" borderId="1" xfId="29" applyFont="1" applyFill="1" applyBorder="1" applyAlignment="1">
      <alignment horizontal="distributed"/>
      <protection/>
    </xf>
    <xf numFmtId="0" fontId="1" fillId="0" borderId="8" xfId="29" applyFont="1" applyFill="1" applyBorder="1" applyAlignment="1">
      <alignment horizontal="distributed"/>
      <protection/>
    </xf>
    <xf numFmtId="0" fontId="1" fillId="0" borderId="13" xfId="29" applyFont="1" applyFill="1" applyBorder="1" applyAlignment="1">
      <alignment horizontal="distributed" vertical="center"/>
      <protection/>
    </xf>
    <xf numFmtId="0" fontId="0" fillId="0" borderId="13" xfId="29" applyFill="1" applyBorder="1" applyAlignment="1">
      <alignment/>
      <protection/>
    </xf>
    <xf numFmtId="0" fontId="0" fillId="0" borderId="2" xfId="29" applyFill="1" applyBorder="1" applyAlignment="1">
      <alignment/>
      <protection/>
    </xf>
    <xf numFmtId="0" fontId="13" fillId="0" borderId="8" xfId="30" applyFont="1" applyFill="1" applyBorder="1" applyAlignment="1">
      <alignment horizontal="distributed" vertical="center"/>
      <protection/>
    </xf>
    <xf numFmtId="0" fontId="1" fillId="0" borderId="1" xfId="30" applyFont="1" applyFill="1" applyBorder="1" applyAlignment="1">
      <alignment horizontal="distributed" vertical="center"/>
      <protection/>
    </xf>
    <xf numFmtId="0" fontId="1" fillId="0" borderId="8" xfId="30" applyFont="1" applyFill="1" applyBorder="1" applyAlignment="1">
      <alignment horizontal="distributed" vertical="center"/>
      <protection/>
    </xf>
    <xf numFmtId="0" fontId="5" fillId="0" borderId="8" xfId="30" applyFont="1" applyFill="1" applyBorder="1" applyAlignment="1">
      <alignment horizontal="distributed" vertical="center"/>
      <protection/>
    </xf>
    <xf numFmtId="0" fontId="1" fillId="0" borderId="13" xfId="30" applyFont="1" applyFill="1" applyBorder="1" applyAlignment="1">
      <alignment horizontal="distributed"/>
      <protection/>
    </xf>
    <xf numFmtId="49" fontId="1" fillId="0" borderId="1" xfId="30" applyNumberFormat="1" applyFont="1" applyFill="1" applyBorder="1" applyAlignment="1">
      <alignment horizontal="center"/>
      <protection/>
    </xf>
    <xf numFmtId="49" fontId="1" fillId="0" borderId="8" xfId="30" applyNumberFormat="1" applyFont="1" applyFill="1" applyBorder="1" applyAlignment="1">
      <alignment horizontal="center"/>
      <protection/>
    </xf>
    <xf numFmtId="49" fontId="5" fillId="0" borderId="1" xfId="30" applyNumberFormat="1" applyFont="1" applyFill="1" applyBorder="1" applyAlignment="1">
      <alignment horizontal="center"/>
      <protection/>
    </xf>
    <xf numFmtId="49" fontId="5" fillId="0" borderId="8" xfId="30" applyNumberFormat="1" applyFont="1" applyFill="1" applyBorder="1" applyAlignment="1">
      <alignment horizontal="center"/>
      <protection/>
    </xf>
    <xf numFmtId="0" fontId="1" fillId="0" borderId="8" xfId="30" applyFont="1" applyFill="1" applyBorder="1" applyAlignment="1">
      <alignment horizontal="distributed"/>
      <protection/>
    </xf>
    <xf numFmtId="58" fontId="1" fillId="0" borderId="0" xfId="30" applyNumberFormat="1" applyFont="1" applyFill="1" applyAlignment="1">
      <alignment horizontal="center"/>
      <protection/>
    </xf>
    <xf numFmtId="0" fontId="13" fillId="0" borderId="8" xfId="30" applyFont="1" applyFill="1" applyBorder="1" applyAlignment="1">
      <alignment horizontal="distributed"/>
      <protection/>
    </xf>
    <xf numFmtId="0" fontId="5" fillId="0" borderId="1" xfId="30" applyFont="1" applyFill="1" applyBorder="1" applyAlignment="1">
      <alignment horizontal="distributed" vertical="center"/>
      <protection/>
    </xf>
    <xf numFmtId="0" fontId="5" fillId="0" borderId="8" xfId="30" applyFont="1" applyFill="1" applyBorder="1" applyAlignment="1">
      <alignment horizontal="distributed"/>
      <protection/>
    </xf>
    <xf numFmtId="0" fontId="1" fillId="0" borderId="36" xfId="30" applyFont="1" applyFill="1" applyBorder="1" applyAlignment="1">
      <alignment horizontal="center" vertical="center"/>
      <protection/>
    </xf>
    <xf numFmtId="0" fontId="1" fillId="0" borderId="28" xfId="30" applyFont="1" applyFill="1" applyBorder="1" applyAlignment="1">
      <alignment horizontal="center" vertical="center"/>
      <protection/>
    </xf>
    <xf numFmtId="0" fontId="1" fillId="0" borderId="16" xfId="30" applyFont="1" applyFill="1" applyBorder="1" applyAlignment="1">
      <alignment horizontal="center" vertical="center"/>
      <protection/>
    </xf>
    <xf numFmtId="49" fontId="1" fillId="0" borderId="13" xfId="30" applyNumberFormat="1" applyFont="1" applyFill="1" applyBorder="1" applyAlignment="1">
      <alignment horizontal="distributed"/>
      <protection/>
    </xf>
    <xf numFmtId="49" fontId="1" fillId="0" borderId="2" xfId="30" applyNumberFormat="1" applyFont="1" applyFill="1" applyBorder="1" applyAlignment="1">
      <alignment horizontal="distributed"/>
      <protection/>
    </xf>
    <xf numFmtId="0" fontId="1" fillId="0" borderId="13" xfId="31" applyFont="1" applyFill="1" applyBorder="1" applyAlignment="1">
      <alignment horizontal="distributed" vertical="center"/>
      <protection/>
    </xf>
    <xf numFmtId="0" fontId="11" fillId="0" borderId="8" xfId="31" applyFont="1" applyFill="1" applyBorder="1" applyAlignment="1">
      <alignment horizontal="distributed" vertical="center"/>
      <protection/>
    </xf>
    <xf numFmtId="58" fontId="1" fillId="0" borderId="11" xfId="32" applyNumberFormat="1" applyFont="1" applyFill="1" applyBorder="1" applyAlignment="1">
      <alignment horizontal="right"/>
      <protection/>
    </xf>
    <xf numFmtId="0" fontId="1" fillId="0" borderId="11" xfId="32" applyFont="1" applyFill="1" applyBorder="1" applyAlignment="1">
      <alignment horizontal="right"/>
      <protection/>
    </xf>
    <xf numFmtId="0" fontId="1" fillId="0" borderId="0" xfId="32" applyNumberFormat="1" applyFont="1" applyFill="1" applyAlignment="1">
      <alignment horizontal="distributed" vertical="center"/>
      <protection/>
    </xf>
    <xf numFmtId="0" fontId="0" fillId="0" borderId="0" xfId="32" applyFill="1" applyAlignment="1">
      <alignment horizontal="distributed" vertical="center"/>
      <protection/>
    </xf>
    <xf numFmtId="0" fontId="1" fillId="0" borderId="5" xfId="32" applyNumberFormat="1" applyFont="1" applyFill="1" applyBorder="1" applyAlignment="1">
      <alignment horizontal="distributed" vertical="center"/>
      <protection/>
    </xf>
    <xf numFmtId="0" fontId="0" fillId="0" borderId="5" xfId="32" applyFill="1" applyBorder="1" applyAlignment="1">
      <alignment horizontal="distributed" vertical="center"/>
      <protection/>
    </xf>
    <xf numFmtId="0" fontId="1" fillId="0" borderId="1" xfId="33" applyFont="1" applyFill="1" applyBorder="1" applyAlignment="1">
      <alignment horizontal="distributed" vertical="top"/>
      <protection/>
    </xf>
    <xf numFmtId="0" fontId="1" fillId="0" borderId="0" xfId="33" applyFont="1" applyFill="1" applyBorder="1" applyAlignment="1">
      <alignment horizontal="distributed" vertical="top"/>
      <protection/>
    </xf>
    <xf numFmtId="0" fontId="1" fillId="0" borderId="8" xfId="33" applyFont="1" applyFill="1" applyBorder="1" applyAlignment="1">
      <alignment horizontal="distributed" vertical="top"/>
      <protection/>
    </xf>
    <xf numFmtId="0" fontId="1" fillId="0" borderId="13" xfId="33" applyFont="1" applyFill="1" applyBorder="1" applyAlignment="1">
      <alignment horizontal="distributed" vertical="top"/>
      <protection/>
    </xf>
    <xf numFmtId="0" fontId="5" fillId="0" borderId="37" xfId="33" applyFont="1" applyFill="1" applyBorder="1" applyAlignment="1">
      <alignment horizontal="distributed" vertical="center"/>
      <protection/>
    </xf>
    <xf numFmtId="0" fontId="1" fillId="0" borderId="1" xfId="33" applyFont="1" applyFill="1" applyBorder="1" applyAlignment="1">
      <alignment horizontal="center" vertical="distributed" textRotation="255"/>
      <protection/>
    </xf>
    <xf numFmtId="0" fontId="1" fillId="0" borderId="21" xfId="33" applyFont="1" applyFill="1" applyBorder="1" applyAlignment="1">
      <alignment horizontal="distributed" vertical="top"/>
      <protection/>
    </xf>
    <xf numFmtId="0" fontId="5" fillId="0" borderId="1" xfId="33" applyFont="1" applyFill="1" applyBorder="1" applyAlignment="1">
      <alignment horizontal="distributed" vertical="top"/>
      <protection/>
    </xf>
    <xf numFmtId="0" fontId="5" fillId="0" borderId="0" xfId="33" applyFont="1" applyFill="1" applyBorder="1" applyAlignment="1">
      <alignment horizontal="distributed" vertical="top"/>
      <protection/>
    </xf>
    <xf numFmtId="0" fontId="5" fillId="0" borderId="8" xfId="33" applyFont="1" applyFill="1" applyBorder="1" applyAlignment="1">
      <alignment horizontal="distributed" vertical="top"/>
      <protection/>
    </xf>
    <xf numFmtId="0" fontId="5" fillId="0" borderId="3" xfId="33" applyFont="1" applyFill="1" applyBorder="1" applyAlignment="1">
      <alignment horizontal="distributed" vertical="top"/>
      <protection/>
    </xf>
    <xf numFmtId="0" fontId="1" fillId="0" borderId="36" xfId="33" applyFont="1" applyFill="1" applyBorder="1" applyAlignment="1">
      <alignment horizontal="distributed" vertical="top"/>
      <protection/>
    </xf>
    <xf numFmtId="0" fontId="1" fillId="0" borderId="17" xfId="33" applyFont="1" applyFill="1" applyBorder="1" applyAlignment="1">
      <alignment horizontal="distributed" vertical="top"/>
      <protection/>
    </xf>
    <xf numFmtId="0" fontId="1" fillId="0" borderId="28" xfId="33" applyFont="1" applyFill="1" applyBorder="1" applyAlignment="1">
      <alignment horizontal="distributed" vertical="top"/>
      <protection/>
    </xf>
    <xf numFmtId="0" fontId="6" fillId="0" borderId="0" xfId="33" applyFont="1" applyFill="1" applyAlignment="1">
      <alignment/>
      <protection/>
    </xf>
    <xf numFmtId="0" fontId="0" fillId="0" borderId="0" xfId="33" applyAlignment="1">
      <alignment/>
      <protection/>
    </xf>
    <xf numFmtId="38" fontId="5" fillId="0" borderId="1" xfId="18" applyFont="1" applyFill="1" applyBorder="1" applyAlignment="1">
      <alignment horizontal="distributed" vertical="center"/>
    </xf>
    <xf numFmtId="0" fontId="0" fillId="0" borderId="8" xfId="34" applyFill="1" applyBorder="1" applyAlignment="1">
      <alignment horizontal="distributed"/>
      <protection/>
    </xf>
    <xf numFmtId="0" fontId="1" fillId="0" borderId="13" xfId="34" applyFont="1" applyFill="1" applyBorder="1" applyAlignment="1">
      <alignment horizontal="distributed" vertical="center" wrapText="1"/>
      <protection/>
    </xf>
    <xf numFmtId="0" fontId="5" fillId="0" borderId="1" xfId="34" applyFont="1" applyFill="1" applyBorder="1" applyAlignment="1">
      <alignment horizontal="distributed" vertical="center"/>
      <protection/>
    </xf>
    <xf numFmtId="0" fontId="1" fillId="0" borderId="36" xfId="34" applyFont="1" applyFill="1" applyBorder="1" applyAlignment="1">
      <alignment horizontal="distributed" vertical="center"/>
      <protection/>
    </xf>
    <xf numFmtId="0" fontId="1" fillId="0" borderId="28" xfId="34" applyFont="1" applyFill="1" applyBorder="1" applyAlignment="1">
      <alignment horizontal="distributed" vertical="center"/>
      <protection/>
    </xf>
    <xf numFmtId="0" fontId="1" fillId="0" borderId="36" xfId="35" applyFont="1" applyFill="1" applyBorder="1" applyAlignment="1">
      <alignment horizontal="center" vertical="center"/>
      <protection/>
    </xf>
    <xf numFmtId="0" fontId="1" fillId="0" borderId="17" xfId="35" applyFont="1" applyFill="1" applyBorder="1" applyAlignment="1">
      <alignment horizontal="center" vertical="center"/>
      <protection/>
    </xf>
    <xf numFmtId="0" fontId="1" fillId="0" borderId="28" xfId="35" applyFont="1" applyFill="1" applyBorder="1" applyAlignment="1">
      <alignment horizontal="center" vertical="center"/>
      <protection/>
    </xf>
    <xf numFmtId="0" fontId="1" fillId="0" borderId="17" xfId="35" applyFont="1" applyFill="1" applyBorder="1" applyAlignment="1">
      <alignment horizontal="distributed" vertical="center"/>
      <protection/>
    </xf>
    <xf numFmtId="0" fontId="1" fillId="0" borderId="28" xfId="35" applyFont="1" applyFill="1" applyBorder="1" applyAlignment="1">
      <alignment horizontal="distributed" vertical="center"/>
      <protection/>
    </xf>
    <xf numFmtId="0" fontId="1" fillId="0" borderId="3" xfId="35" applyFont="1" applyFill="1" applyBorder="1" applyAlignment="1">
      <alignment horizontal="center" vertical="center" wrapText="1"/>
      <protection/>
    </xf>
    <xf numFmtId="0" fontId="1" fillId="0" borderId="15" xfId="35" applyFont="1" applyFill="1" applyBorder="1" applyAlignment="1">
      <alignment horizontal="center" vertical="center" wrapText="1"/>
      <protection/>
    </xf>
    <xf numFmtId="0" fontId="5" fillId="0" borderId="1" xfId="35" applyFont="1" applyFill="1" applyBorder="1" applyAlignment="1">
      <alignment horizontal="distributed" vertical="center" wrapText="1"/>
      <protection/>
    </xf>
    <xf numFmtId="0" fontId="5" fillId="0" borderId="0" xfId="35" applyFont="1" applyFill="1" applyBorder="1" applyAlignment="1">
      <alignment horizontal="distributed" vertical="center" wrapText="1"/>
      <protection/>
    </xf>
    <xf numFmtId="0" fontId="1" fillId="0" borderId="34" xfId="35" applyFont="1" applyFill="1" applyBorder="1" applyAlignment="1">
      <alignment horizontal="distributed" vertical="center" wrapText="1"/>
      <protection/>
    </xf>
    <xf numFmtId="0" fontId="1" fillId="0" borderId="30" xfId="35" applyFont="1" applyFill="1" applyBorder="1" applyAlignment="1">
      <alignment horizontal="distributed" vertical="center" wrapText="1"/>
      <protection/>
    </xf>
    <xf numFmtId="0" fontId="1" fillId="0" borderId="1" xfId="35" applyFont="1" applyFill="1" applyBorder="1" applyAlignment="1">
      <alignment horizontal="distributed" vertical="center" wrapText="1"/>
      <protection/>
    </xf>
    <xf numFmtId="0" fontId="1" fillId="0" borderId="8" xfId="35" applyFont="1" applyFill="1" applyBorder="1" applyAlignment="1">
      <alignment horizontal="distributed" vertical="center" wrapText="1"/>
      <protection/>
    </xf>
    <xf numFmtId="0" fontId="1" fillId="0" borderId="26" xfId="35" applyFont="1" applyFill="1" applyBorder="1" applyAlignment="1">
      <alignment horizontal="distributed" vertical="center" wrapText="1"/>
      <protection/>
    </xf>
    <xf numFmtId="0" fontId="1" fillId="0" borderId="22" xfId="35" applyFont="1" applyFill="1" applyBorder="1" applyAlignment="1">
      <alignment horizontal="distributed" vertical="center" wrapText="1"/>
      <protection/>
    </xf>
    <xf numFmtId="0" fontId="1" fillId="0" borderId="27" xfId="35" applyFont="1" applyFill="1" applyBorder="1" applyAlignment="1">
      <alignment horizontal="center" vertical="center" wrapText="1"/>
      <protection/>
    </xf>
    <xf numFmtId="0" fontId="1" fillId="0" borderId="38" xfId="35" applyFont="1" applyFill="1" applyBorder="1" applyAlignment="1">
      <alignment horizontal="center" vertical="center" wrapText="1"/>
      <protection/>
    </xf>
    <xf numFmtId="0" fontId="1" fillId="0" borderId="35" xfId="35" applyFont="1" applyFill="1" applyBorder="1" applyAlignment="1">
      <alignment horizontal="center" vertical="center" wrapText="1"/>
      <protection/>
    </xf>
    <xf numFmtId="0" fontId="1" fillId="0" borderId="14" xfId="35" applyFont="1" applyFill="1" applyBorder="1" applyAlignment="1">
      <alignment horizontal="center" vertical="center" wrapText="1"/>
      <protection/>
    </xf>
    <xf numFmtId="0" fontId="1" fillId="0" borderId="7" xfId="35" applyFont="1" applyFill="1" applyBorder="1" applyAlignment="1">
      <alignment horizontal="center" vertical="center" wrapText="1"/>
      <protection/>
    </xf>
    <xf numFmtId="0" fontId="1" fillId="0" borderId="10" xfId="36" applyFont="1" applyFill="1" applyBorder="1" applyAlignment="1">
      <alignment horizontal="distributed" vertical="distributed"/>
      <protection/>
    </xf>
    <xf numFmtId="0" fontId="0" fillId="0" borderId="12" xfId="36" applyFill="1" applyBorder="1" applyAlignment="1">
      <alignment horizontal="distributed"/>
      <protection/>
    </xf>
    <xf numFmtId="0" fontId="1" fillId="0" borderId="16" xfId="36" applyFont="1" applyFill="1" applyBorder="1" applyAlignment="1">
      <alignment/>
      <protection/>
    </xf>
    <xf numFmtId="0" fontId="1" fillId="0" borderId="13" xfId="36" applyFont="1" applyFill="1" applyBorder="1" applyAlignment="1">
      <alignment horizontal="center" vertical="center"/>
      <protection/>
    </xf>
    <xf numFmtId="0" fontId="0" fillId="0" borderId="13" xfId="36" applyFill="1" applyBorder="1" applyAlignment="1">
      <alignment horizontal="center" vertical="center"/>
      <protection/>
    </xf>
    <xf numFmtId="0" fontId="1" fillId="0" borderId="1" xfId="36" applyFont="1" applyFill="1" applyBorder="1" applyAlignment="1">
      <alignment vertical="distributed" textRotation="255"/>
      <protection/>
    </xf>
    <xf numFmtId="0" fontId="1" fillId="0" borderId="1" xfId="37" applyFont="1" applyFill="1" applyBorder="1" applyAlignment="1">
      <alignment horizontal="distributed" vertical="center"/>
      <protection/>
    </xf>
    <xf numFmtId="0" fontId="1" fillId="0" borderId="8" xfId="37" applyFont="1" applyFill="1" applyBorder="1" applyAlignment="1">
      <alignment horizontal="distributed" vertical="center"/>
      <protection/>
    </xf>
    <xf numFmtId="0" fontId="1" fillId="0" borderId="13" xfId="37" applyFont="1" applyFill="1" applyBorder="1" applyAlignment="1">
      <alignment horizontal="center" vertical="center" wrapText="1"/>
      <protection/>
    </xf>
    <xf numFmtId="0" fontId="1" fillId="0" borderId="13" xfId="37" applyFont="1" applyFill="1" applyBorder="1" applyAlignment="1">
      <alignment wrapText="1"/>
      <protection/>
    </xf>
    <xf numFmtId="0" fontId="1" fillId="0" borderId="2" xfId="37" applyFont="1" applyFill="1" applyBorder="1" applyAlignment="1">
      <alignment wrapText="1"/>
      <protection/>
    </xf>
    <xf numFmtId="0" fontId="1" fillId="0" borderId="4" xfId="37" applyFont="1" applyFill="1" applyBorder="1" applyAlignment="1">
      <alignment horizontal="distributed" vertical="center"/>
      <protection/>
    </xf>
    <xf numFmtId="0" fontId="1" fillId="0" borderId="6" xfId="37" applyFont="1" applyFill="1" applyBorder="1" applyAlignment="1">
      <alignment horizontal="distributed" vertical="center"/>
      <protection/>
    </xf>
    <xf numFmtId="0" fontId="1" fillId="0" borderId="36" xfId="37" applyFont="1" applyFill="1" applyBorder="1" applyAlignment="1">
      <alignment vertical="center" wrapText="1"/>
      <protection/>
    </xf>
    <xf numFmtId="0" fontId="1" fillId="0" borderId="28" xfId="37" applyFont="1" applyFill="1" applyBorder="1" applyAlignment="1">
      <alignment vertical="center" wrapText="1"/>
      <protection/>
    </xf>
    <xf numFmtId="0" fontId="1" fillId="0" borderId="13" xfId="37" applyFont="1" applyFill="1" applyBorder="1" applyAlignment="1">
      <alignment horizontal="center" vertical="top" textRotation="255" wrapText="1"/>
      <protection/>
    </xf>
    <xf numFmtId="0" fontId="1" fillId="0" borderId="2" xfId="37" applyFont="1" applyFill="1" applyBorder="1" applyAlignment="1">
      <alignment horizontal="center" vertical="top" textRotation="255" wrapText="1"/>
      <protection/>
    </xf>
    <xf numFmtId="0" fontId="1" fillId="0" borderId="16" xfId="37" applyFont="1" applyFill="1" applyBorder="1" applyAlignment="1">
      <alignment/>
      <protection/>
    </xf>
    <xf numFmtId="0" fontId="1" fillId="0" borderId="3" xfId="37" applyFont="1" applyFill="1" applyBorder="1" applyAlignment="1">
      <alignment horizontal="distributed" vertical="center"/>
      <protection/>
    </xf>
    <xf numFmtId="0" fontId="1" fillId="0" borderId="13" xfId="37" applyFont="1" applyFill="1" applyBorder="1" applyAlignment="1">
      <alignment horizontal="center" vertical="distributed" textRotation="255"/>
      <protection/>
    </xf>
    <xf numFmtId="0" fontId="1" fillId="0" borderId="2" xfId="37" applyFont="1" applyFill="1" applyBorder="1" applyAlignment="1">
      <alignment horizontal="center" vertical="distributed" textRotation="255"/>
      <protection/>
    </xf>
    <xf numFmtId="0" fontId="1" fillId="0" borderId="13" xfId="37" applyFont="1" applyFill="1" applyBorder="1" applyAlignment="1">
      <alignment horizontal="center" vertical="center"/>
      <protection/>
    </xf>
    <xf numFmtId="0" fontId="1" fillId="0" borderId="2" xfId="37" applyFont="1" applyFill="1" applyBorder="1" applyAlignment="1">
      <alignment horizontal="center" vertical="center"/>
      <protection/>
    </xf>
    <xf numFmtId="0" fontId="1" fillId="0" borderId="13" xfId="37" applyFont="1" applyFill="1" applyBorder="1" applyAlignment="1">
      <alignment horizontal="center"/>
      <protection/>
    </xf>
    <xf numFmtId="0" fontId="1" fillId="0" borderId="2" xfId="37" applyFont="1" applyFill="1" applyBorder="1" applyAlignment="1">
      <alignment horizontal="center"/>
      <protection/>
    </xf>
    <xf numFmtId="0" fontId="1" fillId="0" borderId="2" xfId="37" applyFont="1" applyFill="1" applyBorder="1" applyAlignment="1">
      <alignment horizontal="distributed" vertical="center"/>
      <protection/>
    </xf>
    <xf numFmtId="0" fontId="1" fillId="0" borderId="2" xfId="37" applyFont="1" applyFill="1" applyBorder="1" applyAlignment="1">
      <alignment horizontal="distributed" vertical="center" wrapText="1"/>
      <protection/>
    </xf>
    <xf numFmtId="0" fontId="1" fillId="0" borderId="3" xfId="38" applyFont="1" applyFill="1" applyBorder="1" applyAlignment="1">
      <alignment horizontal="distributed" vertical="center" wrapText="1"/>
      <protection/>
    </xf>
    <xf numFmtId="0" fontId="1" fillId="0" borderId="15" xfId="38" applyFont="1" applyFill="1" applyBorder="1" applyAlignment="1">
      <alignment horizontal="distributed" vertical="center" wrapText="1"/>
      <protection/>
    </xf>
    <xf numFmtId="0" fontId="1" fillId="0" borderId="3" xfId="38" applyFont="1" applyFill="1" applyBorder="1" applyAlignment="1">
      <alignment horizontal="center" vertical="center"/>
      <protection/>
    </xf>
    <xf numFmtId="0" fontId="1" fillId="0" borderId="15" xfId="38" applyFont="1" applyFill="1" applyBorder="1" applyAlignment="1">
      <alignment horizontal="center" vertical="center"/>
      <protection/>
    </xf>
    <xf numFmtId="0" fontId="1" fillId="0" borderId="6" xfId="38" applyFont="1" applyFill="1" applyBorder="1" applyAlignment="1">
      <alignment horizontal="center" vertical="center" wrapText="1"/>
      <protection/>
    </xf>
    <xf numFmtId="0" fontId="1" fillId="0" borderId="22" xfId="38" applyFont="1" applyFill="1" applyBorder="1" applyAlignment="1">
      <alignment horizontal="center" vertical="center" wrapText="1"/>
      <protection/>
    </xf>
    <xf numFmtId="0" fontId="1" fillId="0" borderId="2" xfId="38" applyFont="1" applyFill="1" applyBorder="1" applyAlignment="1">
      <alignment horizontal="distributed" vertical="center" wrapText="1"/>
      <protection/>
    </xf>
    <xf numFmtId="0" fontId="1" fillId="0" borderId="26" xfId="38" applyFont="1" applyFill="1" applyBorder="1" applyAlignment="1">
      <alignment horizontal="center" vertical="center"/>
      <protection/>
    </xf>
    <xf numFmtId="0" fontId="1" fillId="0" borderId="39" xfId="38" applyFont="1" applyFill="1" applyBorder="1" applyAlignment="1">
      <alignment horizontal="center" vertical="center"/>
      <protection/>
    </xf>
    <xf numFmtId="0" fontId="1" fillId="0" borderId="22" xfId="38" applyFont="1" applyFill="1" applyBorder="1" applyAlignment="1">
      <alignment horizontal="center" vertical="center"/>
      <protection/>
    </xf>
    <xf numFmtId="0" fontId="1" fillId="0" borderId="27" xfId="38" applyFont="1" applyFill="1" applyBorder="1" applyAlignment="1">
      <alignment horizontal="center" vertical="center" wrapText="1"/>
      <protection/>
    </xf>
    <xf numFmtId="0" fontId="1" fillId="0" borderId="38" xfId="38" applyFont="1" applyFill="1" applyBorder="1" applyAlignment="1">
      <alignment horizontal="center" vertical="center" wrapText="1"/>
      <protection/>
    </xf>
    <xf numFmtId="0" fontId="1" fillId="0" borderId="35" xfId="38" applyFont="1" applyFill="1" applyBorder="1" applyAlignment="1">
      <alignment horizontal="center" vertical="center" wrapText="1"/>
      <protection/>
    </xf>
    <xf numFmtId="0" fontId="1" fillId="0" borderId="39" xfId="38" applyFont="1" applyFill="1" applyBorder="1" applyAlignment="1">
      <alignment horizontal="center" vertical="center" wrapText="1"/>
      <protection/>
    </xf>
    <xf numFmtId="0" fontId="1" fillId="0" borderId="27" xfId="38" applyFont="1" applyFill="1" applyBorder="1" applyAlignment="1">
      <alignment horizontal="center" vertical="center" wrapText="1"/>
      <protection/>
    </xf>
    <xf numFmtId="0" fontId="1" fillId="0" borderId="35" xfId="38" applyFont="1" applyFill="1" applyBorder="1" applyAlignment="1">
      <alignment horizontal="center" vertical="center" wrapText="1"/>
      <protection/>
    </xf>
    <xf numFmtId="0" fontId="1" fillId="0" borderId="2" xfId="38" applyFont="1" applyFill="1" applyBorder="1" applyAlignment="1">
      <alignment horizontal="center" vertical="center"/>
      <protection/>
    </xf>
    <xf numFmtId="0" fontId="1" fillId="0" borderId="7" xfId="38" applyNumberFormat="1" applyFont="1" applyFill="1" applyBorder="1" applyAlignment="1">
      <alignment horizontal="center" vertical="center" wrapText="1"/>
      <protection/>
    </xf>
    <xf numFmtId="0" fontId="1" fillId="0" borderId="15" xfId="38" applyNumberFormat="1" applyFont="1" applyFill="1" applyBorder="1" applyAlignment="1">
      <alignment horizontal="center" vertical="center" wrapText="1"/>
      <protection/>
    </xf>
    <xf numFmtId="0" fontId="1" fillId="0" borderId="7" xfId="38" applyFont="1" applyFill="1" applyBorder="1" applyAlignment="1">
      <alignment horizontal="center" vertical="center"/>
      <protection/>
    </xf>
    <xf numFmtId="0" fontId="1" fillId="0" borderId="15" xfId="38" applyFont="1" applyFill="1" applyBorder="1" applyAlignment="1">
      <alignment horizontal="center" vertical="center"/>
      <protection/>
    </xf>
    <xf numFmtId="0" fontId="1" fillId="0" borderId="7" xfId="38" applyFont="1" applyFill="1" applyBorder="1" applyAlignment="1">
      <alignment horizontal="center" vertical="center" wrapText="1"/>
      <protection/>
    </xf>
    <xf numFmtId="0" fontId="0" fillId="0" borderId="7" xfId="38" applyFill="1" applyBorder="1" applyAlignment="1">
      <alignment horizontal="center" vertical="center" wrapText="1"/>
      <protection/>
    </xf>
    <xf numFmtId="0" fontId="0" fillId="0" borderId="15" xfId="38" applyFill="1" applyBorder="1" applyAlignment="1">
      <alignment horizontal="center" vertical="center" wrapText="1"/>
      <protection/>
    </xf>
    <xf numFmtId="0" fontId="1" fillId="0" borderId="26" xfId="38" applyFont="1" applyFill="1" applyBorder="1" applyAlignment="1">
      <alignment horizontal="center" vertical="center" wrapText="1"/>
      <protection/>
    </xf>
    <xf numFmtId="0" fontId="1" fillId="0" borderId="39" xfId="38" applyFont="1" applyFill="1" applyBorder="1" applyAlignment="1">
      <alignment horizontal="center" vertical="center" wrapText="1"/>
      <protection/>
    </xf>
    <xf numFmtId="0" fontId="1" fillId="0" borderId="22" xfId="38" applyFont="1" applyFill="1" applyBorder="1" applyAlignment="1">
      <alignment horizontal="center" vertical="center" wrapText="1"/>
      <protection/>
    </xf>
    <xf numFmtId="0" fontId="1" fillId="0" borderId="4" xfId="38" applyFont="1" applyFill="1" applyBorder="1" applyAlignment="1">
      <alignment horizontal="center" vertical="center"/>
      <protection/>
    </xf>
    <xf numFmtId="0" fontId="1" fillId="0" borderId="6" xfId="38" applyFont="1" applyFill="1" applyBorder="1" applyAlignment="1">
      <alignment horizontal="center" vertical="center"/>
      <protection/>
    </xf>
    <xf numFmtId="0" fontId="1" fillId="0" borderId="26" xfId="38" applyFont="1" applyFill="1" applyBorder="1" applyAlignment="1">
      <alignment horizontal="center" vertical="center"/>
      <protection/>
    </xf>
    <xf numFmtId="0" fontId="1" fillId="0" borderId="22" xfId="38" applyFont="1" applyFill="1" applyBorder="1" applyAlignment="1">
      <alignment horizontal="center" vertical="center"/>
      <protection/>
    </xf>
    <xf numFmtId="0" fontId="1" fillId="0" borderId="2" xfId="39" applyFont="1" applyFill="1" applyBorder="1" applyAlignment="1">
      <alignment horizontal="distributed" vertical="center"/>
      <protection/>
    </xf>
    <xf numFmtId="0" fontId="1" fillId="0" borderId="15" xfId="39" applyFont="1" applyFill="1" applyBorder="1" applyAlignment="1">
      <alignment horizontal="distributed" vertical="center"/>
      <protection/>
    </xf>
    <xf numFmtId="0" fontId="1" fillId="0" borderId="26" xfId="39" applyFont="1" applyFill="1" applyBorder="1" applyAlignment="1">
      <alignment horizontal="center" vertical="center"/>
      <protection/>
    </xf>
    <xf numFmtId="0" fontId="1" fillId="0" borderId="39" xfId="39" applyFont="1" applyFill="1" applyBorder="1" applyAlignment="1">
      <alignment horizontal="center" vertical="center"/>
      <protection/>
    </xf>
    <xf numFmtId="0" fontId="1" fillId="0" borderId="22" xfId="39" applyFont="1" applyFill="1" applyBorder="1" applyAlignment="1">
      <alignment horizontal="center" vertical="center"/>
      <protection/>
    </xf>
    <xf numFmtId="0" fontId="1" fillId="0" borderId="15" xfId="39" applyFont="1" applyFill="1" applyBorder="1" applyAlignment="1">
      <alignment horizontal="distributed" vertical="center" wrapText="1"/>
      <protection/>
    </xf>
    <xf numFmtId="0" fontId="1" fillId="0" borderId="4" xfId="39" applyFont="1" applyFill="1" applyBorder="1" applyAlignment="1">
      <alignment horizontal="distributed" vertical="center"/>
      <protection/>
    </xf>
    <xf numFmtId="0" fontId="1" fillId="0" borderId="26" xfId="39" applyFont="1" applyFill="1" applyBorder="1" applyAlignment="1">
      <alignment horizontal="distributed" vertical="center"/>
      <protection/>
    </xf>
    <xf numFmtId="0" fontId="1" fillId="0" borderId="3" xfId="39" applyFont="1" applyFill="1" applyBorder="1" applyAlignment="1">
      <alignment horizontal="distributed" vertical="center"/>
      <protection/>
    </xf>
    <xf numFmtId="0" fontId="1" fillId="0" borderId="3" xfId="39" applyFont="1" applyFill="1" applyBorder="1" applyAlignment="1">
      <alignment horizontal="center" vertical="center"/>
      <protection/>
    </xf>
    <xf numFmtId="0" fontId="1" fillId="0" borderId="15" xfId="39" applyFont="1" applyFill="1" applyBorder="1" applyAlignment="1">
      <alignment horizontal="center" vertical="center"/>
      <protection/>
    </xf>
    <xf numFmtId="0" fontId="1" fillId="0" borderId="22" xfId="39" applyFont="1" applyFill="1" applyBorder="1" applyAlignment="1">
      <alignment horizontal="distributed" vertical="center"/>
      <protection/>
    </xf>
    <xf numFmtId="0" fontId="1" fillId="0" borderId="35" xfId="39" applyFont="1" applyFill="1" applyBorder="1" applyAlignment="1">
      <alignment horizontal="distributed" vertical="center"/>
      <protection/>
    </xf>
    <xf numFmtId="0" fontId="1" fillId="0" borderId="2" xfId="39" applyFont="1" applyFill="1" applyBorder="1" applyAlignment="1">
      <alignment horizontal="distributed"/>
      <protection/>
    </xf>
    <xf numFmtId="0" fontId="1" fillId="0" borderId="22" xfId="39" applyFont="1" applyFill="1" applyBorder="1" applyAlignment="1">
      <alignment vertical="center"/>
      <protection/>
    </xf>
    <xf numFmtId="41" fontId="1" fillId="0" borderId="0" xfId="40" applyNumberFormat="1" applyFont="1" applyFill="1" applyBorder="1" applyAlignment="1">
      <alignment horizontal="right" vertical="center"/>
      <protection/>
    </xf>
    <xf numFmtId="41" fontId="1" fillId="0" borderId="0" xfId="40" applyNumberFormat="1" applyFont="1" applyFill="1" applyBorder="1" applyAlignment="1">
      <alignment horizontal="fill" vertical="center"/>
      <protection/>
    </xf>
    <xf numFmtId="0" fontId="1" fillId="0" borderId="0" xfId="40" applyFont="1" applyFill="1" applyBorder="1" applyAlignment="1">
      <alignment horizontal="right" vertical="center"/>
      <protection/>
    </xf>
    <xf numFmtId="49" fontId="1" fillId="0" borderId="34" xfId="40" applyNumberFormat="1" applyFont="1" applyFill="1" applyBorder="1" applyAlignment="1">
      <alignment horizontal="distributed" vertical="center"/>
      <protection/>
    </xf>
    <xf numFmtId="0" fontId="0" fillId="0" borderId="30" xfId="40" applyFill="1" applyBorder="1" applyAlignment="1">
      <alignment horizontal="distributed" vertical="center"/>
      <protection/>
    </xf>
    <xf numFmtId="0" fontId="0" fillId="0" borderId="26" xfId="40" applyFill="1" applyBorder="1" applyAlignment="1">
      <alignment horizontal="distributed" vertical="center"/>
      <protection/>
    </xf>
    <xf numFmtId="0" fontId="0" fillId="0" borderId="22" xfId="40" applyFill="1" applyBorder="1" applyAlignment="1">
      <alignment horizontal="distributed" vertical="center"/>
      <protection/>
    </xf>
    <xf numFmtId="49" fontId="1" fillId="0" borderId="8" xfId="40" applyNumberFormat="1" applyFont="1" applyFill="1" applyBorder="1" applyAlignment="1">
      <alignment horizontal="left" vertical="center"/>
      <protection/>
    </xf>
    <xf numFmtId="0" fontId="1" fillId="0" borderId="26" xfId="40" applyFont="1" applyFill="1" applyBorder="1" applyAlignment="1">
      <alignment horizontal="distributed" vertical="center"/>
      <protection/>
    </xf>
    <xf numFmtId="0" fontId="1" fillId="0" borderId="39" xfId="40" applyFont="1" applyFill="1" applyBorder="1" applyAlignment="1">
      <alignment horizontal="distributed" vertical="center"/>
      <protection/>
    </xf>
    <xf numFmtId="49" fontId="1" fillId="0" borderId="1" xfId="40" applyNumberFormat="1" applyFont="1" applyFill="1" applyBorder="1" applyAlignment="1">
      <alignment horizontal="distributed" vertical="center"/>
      <protection/>
    </xf>
    <xf numFmtId="0" fontId="0" fillId="0" borderId="1" xfId="40" applyFill="1" applyBorder="1" applyAlignment="1">
      <alignment horizontal="distributed" vertical="center"/>
      <protection/>
    </xf>
    <xf numFmtId="0" fontId="1" fillId="0" borderId="22" xfId="40" applyFont="1" applyFill="1" applyBorder="1" applyAlignment="1">
      <alignment horizontal="distributed" vertical="center"/>
      <protection/>
    </xf>
    <xf numFmtId="49" fontId="1" fillId="0" borderId="26" xfId="40" applyNumberFormat="1" applyFont="1" applyFill="1" applyBorder="1" applyAlignment="1">
      <alignment horizontal="distributed" vertical="center"/>
      <protection/>
    </xf>
    <xf numFmtId="0" fontId="1" fillId="0" borderId="14" xfId="40" applyFont="1" applyFill="1" applyBorder="1" applyAlignment="1">
      <alignment horizontal="center" vertical="center"/>
      <protection/>
    </xf>
    <xf numFmtId="0" fontId="1" fillId="0" borderId="15" xfId="40" applyFont="1" applyFill="1" applyBorder="1" applyAlignment="1">
      <alignment horizontal="center" vertical="center"/>
      <protection/>
    </xf>
    <xf numFmtId="0" fontId="1" fillId="0" borderId="0" xfId="42" applyFont="1" applyFill="1" applyBorder="1" applyAlignment="1">
      <alignment horizontal="distributed" vertical="center"/>
      <protection/>
    </xf>
    <xf numFmtId="0" fontId="1" fillId="0" borderId="8" xfId="42" applyFont="1" applyFill="1" applyBorder="1" applyAlignment="1">
      <alignment horizontal="distributed" vertical="center"/>
      <protection/>
    </xf>
    <xf numFmtId="0" fontId="1" fillId="0" borderId="1" xfId="42" applyFont="1" applyFill="1" applyBorder="1" applyAlignment="1">
      <alignment horizontal="distributed" vertical="center"/>
      <protection/>
    </xf>
    <xf numFmtId="0" fontId="1" fillId="0" borderId="36" xfId="42" applyFont="1" applyFill="1" applyBorder="1" applyAlignment="1">
      <alignment horizontal="center" vertical="center"/>
      <protection/>
    </xf>
    <xf numFmtId="0" fontId="1" fillId="0" borderId="17" xfId="42" applyFont="1" applyFill="1" applyBorder="1" applyAlignment="1">
      <alignment horizontal="center" vertical="center"/>
      <protection/>
    </xf>
    <xf numFmtId="0" fontId="1" fillId="0" borderId="28" xfId="42" applyFont="1" applyFill="1" applyBorder="1" applyAlignment="1">
      <alignment horizontal="center" vertical="center"/>
      <protection/>
    </xf>
    <xf numFmtId="0" fontId="12" fillId="0" borderId="0" xfId="42" applyFont="1" applyFill="1" applyBorder="1" applyAlignment="1">
      <alignment horizontal="distributed" vertical="center"/>
      <protection/>
    </xf>
    <xf numFmtId="0" fontId="12" fillId="0" borderId="8" xfId="42" applyFont="1" applyFill="1" applyBorder="1" applyAlignment="1">
      <alignment horizontal="distributed" vertical="center"/>
      <protection/>
    </xf>
    <xf numFmtId="49" fontId="13" fillId="0" borderId="0" xfId="43" applyNumberFormat="1" applyFont="1" applyFill="1" applyBorder="1" applyAlignment="1">
      <alignment horizontal="distributed" vertical="center"/>
      <protection/>
    </xf>
    <xf numFmtId="49" fontId="1" fillId="0" borderId="15" xfId="43" applyNumberFormat="1" applyFont="1" applyFill="1" applyBorder="1" applyAlignment="1">
      <alignment horizontal="distributed" vertical="center"/>
      <protection/>
    </xf>
    <xf numFmtId="49" fontId="1" fillId="0" borderId="16" xfId="18" applyNumberFormat="1" applyFont="1" applyFill="1" applyBorder="1" applyAlignment="1">
      <alignment horizontal="distributed" vertical="center"/>
    </xf>
    <xf numFmtId="49" fontId="1" fillId="0" borderId="30" xfId="18" applyNumberFormat="1" applyFont="1" applyFill="1" applyBorder="1" applyAlignment="1">
      <alignment horizontal="distributed" vertical="center"/>
    </xf>
    <xf numFmtId="49" fontId="1" fillId="0" borderId="39" xfId="18" applyNumberFormat="1" applyFont="1" applyFill="1" applyBorder="1" applyAlignment="1">
      <alignment horizontal="distributed" vertical="center"/>
    </xf>
    <xf numFmtId="49" fontId="1" fillId="0" borderId="22" xfId="18" applyNumberFormat="1" applyFont="1" applyFill="1" applyBorder="1" applyAlignment="1">
      <alignment horizontal="distributed" vertical="center"/>
    </xf>
    <xf numFmtId="49" fontId="1" fillId="0" borderId="0" xfId="18" applyNumberFormat="1" applyFont="1" applyFill="1" applyBorder="1" applyAlignment="1">
      <alignment horizontal="distributed" vertical="center"/>
    </xf>
    <xf numFmtId="49" fontId="1" fillId="0" borderId="8" xfId="18" applyNumberFormat="1" applyFont="1" applyFill="1" applyBorder="1" applyAlignment="1">
      <alignment horizontal="distributed" vertical="center"/>
    </xf>
    <xf numFmtId="49" fontId="1" fillId="0" borderId="0" xfId="18" applyNumberFormat="1" applyFont="1" applyFill="1" applyBorder="1" applyAlignment="1">
      <alignment horizontal="center" vertical="center"/>
    </xf>
    <xf numFmtId="49" fontId="1" fillId="0" borderId="13" xfId="18" applyNumberFormat="1" applyFont="1" applyFill="1" applyBorder="1" applyAlignment="1">
      <alignment horizontal="distributed" vertical="center"/>
    </xf>
    <xf numFmtId="49" fontId="1" fillId="0" borderId="34" xfId="18" applyNumberFormat="1" applyFont="1" applyFill="1" applyBorder="1" applyAlignment="1">
      <alignment horizontal="distributed" vertical="center"/>
    </xf>
    <xf numFmtId="49" fontId="1" fillId="0" borderId="26" xfId="18" applyNumberFormat="1" applyFont="1" applyFill="1" applyBorder="1" applyAlignment="1">
      <alignment horizontal="distributed" vertical="center"/>
    </xf>
    <xf numFmtId="49" fontId="1" fillId="0" borderId="1" xfId="18" applyNumberFormat="1" applyFont="1" applyFill="1" applyBorder="1" applyAlignment="1">
      <alignment horizontal="distributed" vertical="center"/>
    </xf>
    <xf numFmtId="49" fontId="1" fillId="0" borderId="40" xfId="18" applyNumberFormat="1" applyFont="1" applyFill="1" applyBorder="1" applyAlignment="1">
      <alignment horizontal="distributed" vertical="center"/>
    </xf>
    <xf numFmtId="0" fontId="1" fillId="0" borderId="26" xfId="44" applyFont="1" applyFill="1" applyBorder="1" applyAlignment="1">
      <alignment horizontal="center" vertical="center"/>
      <protection/>
    </xf>
    <xf numFmtId="0" fontId="1" fillId="0" borderId="22" xfId="44" applyFont="1" applyFill="1" applyBorder="1" applyAlignment="1">
      <alignment horizontal="center" vertical="center"/>
      <protection/>
    </xf>
    <xf numFmtId="0" fontId="1" fillId="0" borderId="36" xfId="44" applyFont="1" applyFill="1" applyBorder="1" applyAlignment="1">
      <alignment horizontal="center" vertical="center"/>
      <protection/>
    </xf>
    <xf numFmtId="0" fontId="1" fillId="0" borderId="28" xfId="44" applyFont="1" applyFill="1" applyBorder="1" applyAlignment="1">
      <alignment horizontal="center" vertical="center"/>
      <protection/>
    </xf>
    <xf numFmtId="0" fontId="11" fillId="0" borderId="26" xfId="44" applyFont="1" applyFill="1" applyBorder="1" applyAlignment="1">
      <alignment horizontal="center" vertical="center"/>
      <protection/>
    </xf>
    <xf numFmtId="0" fontId="1" fillId="0" borderId="36" xfId="44" applyFont="1" applyFill="1" applyBorder="1" applyAlignment="1">
      <alignment horizontal="center" vertical="center" wrapText="1"/>
      <protection/>
    </xf>
    <xf numFmtId="0" fontId="1" fillId="0" borderId="28" xfId="44" applyFont="1" applyFill="1" applyBorder="1" applyAlignment="1">
      <alignment horizontal="center" vertical="center" wrapText="1"/>
      <protection/>
    </xf>
    <xf numFmtId="0" fontId="1" fillId="0" borderId="34" xfId="44" applyFont="1" applyFill="1" applyBorder="1" applyAlignment="1">
      <alignment horizontal="center" vertical="center"/>
      <protection/>
    </xf>
    <xf numFmtId="0" fontId="1" fillId="0" borderId="16" xfId="44" applyFont="1" applyFill="1" applyBorder="1" applyAlignment="1">
      <alignment horizontal="center" vertical="center"/>
      <protection/>
    </xf>
    <xf numFmtId="0" fontId="1" fillId="0" borderId="30" xfId="44" applyFont="1" applyFill="1" applyBorder="1" applyAlignment="1">
      <alignment horizontal="center" vertical="center"/>
      <protection/>
    </xf>
    <xf numFmtId="0" fontId="1" fillId="0" borderId="39" xfId="44" applyFont="1" applyFill="1" applyBorder="1" applyAlignment="1">
      <alignment horizontal="center" vertical="center"/>
      <protection/>
    </xf>
    <xf numFmtId="0" fontId="0" fillId="0" borderId="28" xfId="44" applyFill="1" applyBorder="1" applyAlignment="1">
      <alignment horizontal="center" vertical="center"/>
      <protection/>
    </xf>
    <xf numFmtId="38" fontId="1" fillId="0" borderId="27" xfId="18" applyFont="1" applyFill="1" applyBorder="1" applyAlignment="1">
      <alignment horizontal="center" vertical="center"/>
    </xf>
    <xf numFmtId="0" fontId="0" fillId="0" borderId="38" xfId="45" applyFill="1" applyBorder="1" applyAlignment="1">
      <alignment horizontal="center" vertical="center"/>
      <protection/>
    </xf>
    <xf numFmtId="0" fontId="0" fillId="0" borderId="35" xfId="45" applyFill="1" applyBorder="1" applyAlignment="1">
      <alignment horizontal="center" vertical="center"/>
      <protection/>
    </xf>
    <xf numFmtId="0" fontId="1" fillId="0" borderId="27" xfId="45" applyFont="1" applyFill="1" applyBorder="1" applyAlignment="1">
      <alignment horizontal="center" vertical="center"/>
      <protection/>
    </xf>
    <xf numFmtId="0" fontId="1" fillId="0" borderId="38" xfId="45" applyFont="1" applyFill="1" applyBorder="1" applyAlignment="1">
      <alignment horizontal="center" vertical="center"/>
      <protection/>
    </xf>
    <xf numFmtId="0" fontId="1" fillId="0" borderId="35" xfId="45" applyFont="1" applyFill="1" applyBorder="1" applyAlignment="1">
      <alignment horizontal="center" vertical="center"/>
      <protection/>
    </xf>
    <xf numFmtId="38" fontId="1" fillId="0" borderId="38" xfId="18" applyFont="1" applyFill="1" applyBorder="1" applyAlignment="1">
      <alignment horizontal="center" vertical="center"/>
    </xf>
    <xf numFmtId="38" fontId="1" fillId="0" borderId="35" xfId="18" applyFont="1" applyFill="1" applyBorder="1" applyAlignment="1">
      <alignment horizontal="center" vertical="center"/>
    </xf>
    <xf numFmtId="38" fontId="1" fillId="0" borderId="14" xfId="18" applyFont="1" applyFill="1" applyBorder="1" applyAlignment="1">
      <alignment horizontal="center" vertical="center"/>
    </xf>
    <xf numFmtId="38" fontId="1" fillId="0" borderId="7" xfId="18" applyFont="1" applyFill="1" applyBorder="1" applyAlignment="1">
      <alignment horizontal="center" vertical="center"/>
    </xf>
    <xf numFmtId="38" fontId="1" fillId="0" borderId="15" xfId="18" applyFont="1" applyFill="1" applyBorder="1" applyAlignment="1">
      <alignment horizontal="center" vertical="center"/>
    </xf>
    <xf numFmtId="38" fontId="1" fillId="0" borderId="36" xfId="18" applyFont="1" applyFill="1" applyBorder="1" applyAlignment="1">
      <alignment horizontal="center" vertical="center"/>
    </xf>
    <xf numFmtId="38" fontId="1" fillId="0" borderId="17" xfId="18" applyFont="1" applyFill="1" applyBorder="1" applyAlignment="1">
      <alignment horizontal="center" vertical="center"/>
    </xf>
    <xf numFmtId="38" fontId="1" fillId="0" borderId="28" xfId="18" applyFont="1" applyFill="1" applyBorder="1" applyAlignment="1">
      <alignment horizontal="center" vertical="center"/>
    </xf>
    <xf numFmtId="38" fontId="1" fillId="0" borderId="26" xfId="18" applyFont="1" applyFill="1" applyBorder="1" applyAlignment="1">
      <alignment horizontal="center" vertical="center"/>
    </xf>
    <xf numFmtId="38" fontId="1" fillId="0" borderId="22" xfId="18" applyFont="1" applyFill="1" applyBorder="1" applyAlignment="1">
      <alignment horizontal="center" vertical="center"/>
    </xf>
    <xf numFmtId="38" fontId="1" fillId="0" borderId="39" xfId="18" applyFont="1" applyFill="1" applyBorder="1" applyAlignment="1">
      <alignment horizontal="center" vertical="center"/>
    </xf>
    <xf numFmtId="0" fontId="0" fillId="0" borderId="17" xfId="45" applyFill="1" applyBorder="1" applyAlignment="1">
      <alignment horizontal="center" vertical="center"/>
      <protection/>
    </xf>
    <xf numFmtId="0" fontId="0" fillId="0" borderId="28" xfId="45" applyFill="1" applyBorder="1" applyAlignment="1">
      <alignment horizontal="center" vertical="center"/>
      <protection/>
    </xf>
    <xf numFmtId="0" fontId="1" fillId="0" borderId="2" xfId="46" applyFont="1" applyFill="1" applyBorder="1" applyAlignment="1">
      <alignment horizontal="distributed" vertical="center" wrapText="1"/>
      <protection/>
    </xf>
    <xf numFmtId="0" fontId="1" fillId="0" borderId="7" xfId="46" applyFont="1" applyFill="1" applyBorder="1" applyAlignment="1">
      <alignment horizontal="distributed" vertical="center"/>
      <protection/>
    </xf>
    <xf numFmtId="0" fontId="0" fillId="0" borderId="15" xfId="46" applyFill="1" applyBorder="1" applyAlignment="1">
      <alignment horizontal="distributed" vertical="center"/>
      <protection/>
    </xf>
    <xf numFmtId="0" fontId="1" fillId="0" borderId="34" xfId="46" applyFont="1" applyFill="1" applyBorder="1" applyAlignment="1">
      <alignment horizontal="center" vertical="center"/>
      <protection/>
    </xf>
    <xf numFmtId="0" fontId="0" fillId="0" borderId="1" xfId="46" applyFill="1" applyBorder="1" applyAlignment="1">
      <alignment/>
      <protection/>
    </xf>
    <xf numFmtId="0" fontId="0" fillId="0" borderId="26" xfId="46" applyFill="1" applyBorder="1" applyAlignment="1">
      <alignment/>
      <protection/>
    </xf>
    <xf numFmtId="0" fontId="1" fillId="0" borderId="7" xfId="46" applyFont="1" applyFill="1" applyBorder="1" applyAlignment="1">
      <alignment horizontal="distributed" vertical="center" wrapText="1"/>
      <protection/>
    </xf>
    <xf numFmtId="0" fontId="1" fillId="0" borderId="36" xfId="46" applyFont="1" applyFill="1" applyBorder="1" applyAlignment="1">
      <alignment horizontal="distributed" vertical="center"/>
      <protection/>
    </xf>
    <xf numFmtId="0" fontId="0" fillId="0" borderId="17" xfId="46" applyFill="1" applyBorder="1" applyAlignment="1">
      <alignment horizontal="distributed" vertical="center"/>
      <protection/>
    </xf>
    <xf numFmtId="0" fontId="0" fillId="0" borderId="28" xfId="46" applyFill="1" applyBorder="1" applyAlignment="1">
      <alignment horizontal="distributed" vertical="center"/>
      <protection/>
    </xf>
    <xf numFmtId="0" fontId="1" fillId="0" borderId="13" xfId="46" applyFont="1" applyFill="1" applyBorder="1" applyAlignment="1">
      <alignment horizontal="distributed" vertical="center"/>
      <protection/>
    </xf>
    <xf numFmtId="0" fontId="1" fillId="0" borderId="2" xfId="46" applyNumberFormat="1" applyFont="1" applyFill="1" applyBorder="1" applyAlignment="1">
      <alignment horizontal="distributed" vertical="center" wrapText="1"/>
      <protection/>
    </xf>
    <xf numFmtId="0" fontId="0" fillId="0" borderId="2" xfId="46" applyNumberFormat="1" applyFill="1" applyBorder="1" applyAlignment="1">
      <alignment horizontal="distributed" vertical="center" wrapText="1"/>
      <protection/>
    </xf>
    <xf numFmtId="0" fontId="1" fillId="0" borderId="13" xfId="18" applyNumberFormat="1" applyFont="1" applyFill="1" applyBorder="1" applyAlignment="1">
      <alignment horizontal="distributed" vertical="center"/>
    </xf>
    <xf numFmtId="0" fontId="1" fillId="0" borderId="13" xfId="47" applyNumberFormat="1" applyFont="1" applyFill="1" applyBorder="1" applyAlignment="1">
      <alignment horizontal="distributed" vertical="center" wrapText="1"/>
      <protection/>
    </xf>
    <xf numFmtId="0" fontId="0" fillId="0" borderId="2" xfId="47" applyNumberFormat="1" applyFill="1" applyBorder="1" applyAlignment="1">
      <alignment horizontal="distributed" vertical="center"/>
      <protection/>
    </xf>
    <xf numFmtId="0" fontId="1" fillId="0" borderId="28" xfId="18" applyNumberFormat="1" applyFont="1" applyFill="1" applyBorder="1" applyAlignment="1">
      <alignment horizontal="distributed" vertical="center"/>
    </xf>
    <xf numFmtId="38" fontId="1" fillId="0" borderId="13" xfId="18" applyFont="1" applyFill="1" applyBorder="1" applyAlignment="1">
      <alignment horizontal="center" vertical="center"/>
    </xf>
    <xf numFmtId="38" fontId="1" fillId="0" borderId="2" xfId="18" applyFont="1" applyFill="1" applyBorder="1" applyAlignment="1">
      <alignment horizontal="center" vertical="center"/>
    </xf>
    <xf numFmtId="0" fontId="1" fillId="0" borderId="2" xfId="18" applyNumberFormat="1" applyFont="1" applyFill="1" applyBorder="1" applyAlignment="1">
      <alignment horizontal="distributed" vertical="center"/>
    </xf>
    <xf numFmtId="38" fontId="1" fillId="0" borderId="13" xfId="18" applyFont="1" applyFill="1" applyBorder="1" applyAlignment="1">
      <alignment horizontal="distributed" vertical="center"/>
    </xf>
    <xf numFmtId="38" fontId="1" fillId="0" borderId="2" xfId="18" applyFont="1" applyFill="1" applyBorder="1" applyAlignment="1">
      <alignment horizontal="distributed" vertical="center"/>
    </xf>
    <xf numFmtId="38" fontId="1" fillId="0" borderId="1" xfId="18" applyFont="1" applyFill="1" applyBorder="1" applyAlignment="1">
      <alignment horizontal="distributed" vertical="center"/>
    </xf>
    <xf numFmtId="0" fontId="11" fillId="0" borderId="0" xfId="48" applyFont="1" applyFill="1" applyBorder="1" applyAlignment="1">
      <alignment horizontal="distributed" vertical="center"/>
      <protection/>
    </xf>
    <xf numFmtId="38" fontId="1" fillId="0" borderId="13" xfId="18" applyFont="1" applyFill="1" applyBorder="1" applyAlignment="1">
      <alignment horizontal="distributed" vertical="center"/>
    </xf>
    <xf numFmtId="38" fontId="1" fillId="0" borderId="2" xfId="18" applyFont="1" applyFill="1" applyBorder="1" applyAlignment="1">
      <alignment horizontal="distributed" vertical="center"/>
    </xf>
    <xf numFmtId="38" fontId="1" fillId="0" borderId="1" xfId="18" applyFont="1" applyFill="1" applyBorder="1" applyAlignment="1">
      <alignment horizontal="distributed" vertical="center"/>
    </xf>
    <xf numFmtId="38" fontId="1" fillId="0" borderId="10" xfId="18" applyFont="1" applyFill="1" applyBorder="1" applyAlignment="1">
      <alignment horizontal="distributed" vertical="center"/>
    </xf>
    <xf numFmtId="38" fontId="1" fillId="0" borderId="28" xfId="18" applyFont="1" applyFill="1" applyBorder="1" applyAlignment="1">
      <alignment horizontal="distributed" vertical="center"/>
    </xf>
    <xf numFmtId="38" fontId="1" fillId="0" borderId="35" xfId="18" applyFont="1" applyFill="1" applyBorder="1" applyAlignment="1">
      <alignment horizontal="distributed" vertical="center"/>
    </xf>
    <xf numFmtId="0" fontId="1" fillId="0" borderId="13" xfId="48" applyFont="1" applyFill="1" applyBorder="1" applyAlignment="1">
      <alignment horizontal="distributed" vertical="center" wrapText="1"/>
      <protection/>
    </xf>
    <xf numFmtId="0" fontId="0" fillId="0" borderId="2" xfId="48" applyFill="1" applyBorder="1" applyAlignment="1">
      <alignment horizontal="distributed" vertical="center"/>
      <protection/>
    </xf>
    <xf numFmtId="38" fontId="1" fillId="0" borderId="15" xfId="18" applyFont="1" applyFill="1" applyBorder="1" applyAlignment="1">
      <alignment horizontal="distributed" vertical="center"/>
    </xf>
    <xf numFmtId="0" fontId="0" fillId="0" borderId="15" xfId="48" applyFill="1" applyBorder="1" applyAlignment="1">
      <alignment vertical="center"/>
      <protection/>
    </xf>
    <xf numFmtId="0" fontId="0" fillId="0" borderId="8" xfId="48" applyFill="1" applyBorder="1" applyAlignment="1">
      <alignment vertical="center"/>
      <protection/>
    </xf>
    <xf numFmtId="38" fontId="5" fillId="0" borderId="1" xfId="18" applyFont="1" applyFill="1" applyBorder="1" applyAlignment="1">
      <alignment horizontal="center" vertical="center"/>
    </xf>
    <xf numFmtId="0" fontId="8" fillId="0" borderId="0" xfId="48" applyFont="1" applyFill="1" applyBorder="1" applyAlignment="1">
      <alignment horizontal="center" vertical="center"/>
      <protection/>
    </xf>
    <xf numFmtId="0" fontId="11" fillId="0" borderId="8" xfId="48" applyFont="1" applyFill="1" applyBorder="1" applyAlignment="1">
      <alignment horizontal="distributed" vertical="center"/>
      <protection/>
    </xf>
    <xf numFmtId="0" fontId="1" fillId="0" borderId="13" xfId="49" applyFont="1" applyFill="1" applyBorder="1" applyAlignment="1">
      <alignment horizontal="distributed" vertical="center"/>
      <protection/>
    </xf>
    <xf numFmtId="0" fontId="1" fillId="0" borderId="2" xfId="49" applyFont="1" applyFill="1" applyBorder="1" applyAlignment="1">
      <alignment horizontal="distributed" vertical="center"/>
      <protection/>
    </xf>
    <xf numFmtId="0" fontId="1" fillId="0" borderId="14" xfId="50" applyFont="1" applyFill="1" applyBorder="1" applyAlignment="1">
      <alignment horizontal="center" vertical="center" wrapText="1"/>
      <protection/>
    </xf>
    <xf numFmtId="0" fontId="13" fillId="0" borderId="15" xfId="50" applyFont="1" applyFill="1" applyBorder="1" applyAlignment="1">
      <alignment horizontal="center" vertical="center" wrapText="1"/>
      <protection/>
    </xf>
    <xf numFmtId="0" fontId="1" fillId="0" borderId="14" xfId="50" applyFont="1" applyFill="1" applyBorder="1" applyAlignment="1">
      <alignment horizontal="center" vertical="distributed" textRotation="255"/>
      <protection/>
    </xf>
    <xf numFmtId="0" fontId="13" fillId="0" borderId="15" xfId="50" applyFont="1" applyFill="1" applyBorder="1" applyAlignment="1">
      <alignment horizontal="center" vertical="distributed" textRotation="255"/>
      <protection/>
    </xf>
    <xf numFmtId="0" fontId="1" fillId="0" borderId="14" xfId="50" applyFont="1" applyFill="1" applyBorder="1" applyAlignment="1">
      <alignment horizontal="center" vertical="distributed" textRotation="255" wrapText="1"/>
      <protection/>
    </xf>
    <xf numFmtId="0" fontId="13" fillId="0" borderId="15" xfId="50" applyFont="1" applyFill="1" applyBorder="1" applyAlignment="1">
      <alignment horizontal="center" vertical="distributed" textRotation="255" wrapText="1"/>
      <protection/>
    </xf>
    <xf numFmtId="0" fontId="1" fillId="0" borderId="1" xfId="50" applyFont="1" applyFill="1" applyBorder="1" applyAlignment="1">
      <alignment horizontal="center" vertical="center"/>
      <protection/>
    </xf>
    <xf numFmtId="0" fontId="0" fillId="0" borderId="0" xfId="50" applyFill="1" applyBorder="1" applyAlignment="1">
      <alignment/>
      <protection/>
    </xf>
    <xf numFmtId="0" fontId="0" fillId="0" borderId="8" xfId="50" applyFill="1" applyBorder="1" applyAlignment="1">
      <alignment/>
      <protection/>
    </xf>
    <xf numFmtId="0" fontId="1" fillId="0" borderId="34" xfId="50" applyFont="1" applyFill="1" applyBorder="1" applyAlignment="1">
      <alignment horizontal="center" vertical="center"/>
      <protection/>
    </xf>
    <xf numFmtId="0" fontId="0" fillId="0" borderId="30" xfId="50" applyFill="1" applyBorder="1" applyAlignment="1">
      <alignment/>
      <protection/>
    </xf>
    <xf numFmtId="0" fontId="0" fillId="0" borderId="26" xfId="50" applyFill="1" applyBorder="1" applyAlignment="1">
      <alignment/>
      <protection/>
    </xf>
    <xf numFmtId="0" fontId="0" fillId="0" borderId="22" xfId="50" applyFill="1" applyBorder="1" applyAlignment="1">
      <alignment/>
      <protection/>
    </xf>
    <xf numFmtId="0" fontId="1" fillId="0" borderId="0" xfId="50" applyFont="1" applyFill="1" applyBorder="1" applyAlignment="1">
      <alignment horizontal="center" vertical="center"/>
      <protection/>
    </xf>
    <xf numFmtId="0" fontId="0" fillId="0" borderId="0" xfId="50" applyFill="1" applyAlignment="1">
      <alignment/>
      <protection/>
    </xf>
    <xf numFmtId="0" fontId="1" fillId="0" borderId="1" xfId="50" applyFont="1" applyFill="1" applyBorder="1" applyAlignment="1">
      <alignment horizontal="center" vertical="distributed" textRotation="255" wrapText="1"/>
      <protection/>
    </xf>
    <xf numFmtId="0" fontId="0" fillId="0" borderId="1" xfId="50" applyFill="1" applyBorder="1" applyAlignment="1">
      <alignment horizontal="center" vertical="distributed" textRotation="255"/>
      <protection/>
    </xf>
    <xf numFmtId="0" fontId="1" fillId="0" borderId="36" xfId="50" applyFont="1" applyFill="1" applyBorder="1" applyAlignment="1">
      <alignment horizontal="center" vertical="center"/>
      <protection/>
    </xf>
    <xf numFmtId="0" fontId="13" fillId="0" borderId="17" xfId="50" applyFont="1" applyFill="1" applyBorder="1" applyAlignment="1">
      <alignment horizontal="center" vertical="center"/>
      <protection/>
    </xf>
    <xf numFmtId="0" fontId="13" fillId="0" borderId="28" xfId="50" applyFont="1" applyFill="1" applyBorder="1" applyAlignment="1">
      <alignment horizontal="center" vertical="center"/>
      <protection/>
    </xf>
    <xf numFmtId="0" fontId="1" fillId="0" borderId="14" xfId="50" applyFont="1" applyFill="1" applyBorder="1" applyAlignment="1">
      <alignment horizontal="distributed" vertical="distributed" textRotation="255" wrapText="1"/>
      <protection/>
    </xf>
    <xf numFmtId="0" fontId="13" fillId="0" borderId="15" xfId="50" applyFont="1" applyFill="1" applyBorder="1" applyAlignment="1">
      <alignment horizontal="distributed" vertical="distributed" textRotation="255" wrapText="1"/>
      <protection/>
    </xf>
  </cellXfs>
  <cellStyles count="39">
    <cellStyle name="Normal" xfId="0"/>
    <cellStyle name="Percent" xfId="15"/>
    <cellStyle name="Hyperlink" xfId="16"/>
    <cellStyle name="ふとも" xfId="17"/>
    <cellStyle name="Comma [0]" xfId="18"/>
    <cellStyle name="Comma" xfId="19"/>
    <cellStyle name="市町名" xfId="20"/>
    <cellStyle name="数字太文字" xfId="21"/>
    <cellStyle name="太文字" xfId="22"/>
    <cellStyle name="Currency [0]" xfId="23"/>
    <cellStyle name="Currency" xfId="24"/>
    <cellStyle name="標準_03-01-s28" xfId="25"/>
    <cellStyle name="標準_03-05-s28" xfId="26"/>
    <cellStyle name="標準_04-05-s28" xfId="27"/>
    <cellStyle name="標準_05-01-s28" xfId="28"/>
    <cellStyle name="標準_05-02-s28" xfId="29"/>
    <cellStyle name="標準_05-16-s28" xfId="30"/>
    <cellStyle name="標準_06-01-s28" xfId="31"/>
    <cellStyle name="標準_07-01-s28" xfId="32"/>
    <cellStyle name="標準_07-03-s28" xfId="33"/>
    <cellStyle name="標準_09-02-s28" xfId="34"/>
    <cellStyle name="標準_09-04-s28" xfId="35"/>
    <cellStyle name="標準_10-06-s28" xfId="36"/>
    <cellStyle name="標準_10-12-s28" xfId="37"/>
    <cellStyle name="標準_12-01-s28" xfId="38"/>
    <cellStyle name="標準_12-06-s28" xfId="39"/>
    <cellStyle name="標準_13-01-s28" xfId="40"/>
    <cellStyle name="標準_14-14-s28" xfId="41"/>
    <cellStyle name="標準_17-06-s28" xfId="42"/>
    <cellStyle name="標準_18-01-s28" xfId="43"/>
    <cellStyle name="標準_20-08-s28" xfId="44"/>
    <cellStyle name="標準_21-02-s28" xfId="45"/>
    <cellStyle name="標準_22-02-s28" xfId="46"/>
    <cellStyle name="標準_22-10-s28" xfId="47"/>
    <cellStyle name="標準_22-11-s28" xfId="48"/>
    <cellStyle name="標準_23-04-s28" xfId="49"/>
    <cellStyle name="標準_23-05-s28" xfId="50"/>
    <cellStyle name="標準_nenkan-S23-000" xfId="51"/>
    <cellStyle name="Followed Hyperlink" xfId="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5</xdr:row>
      <xdr:rowOff>209550</xdr:rowOff>
    </xdr:from>
    <xdr:to>
      <xdr:col>7</xdr:col>
      <xdr:colOff>638175</xdr:colOff>
      <xdr:row>6</xdr:row>
      <xdr:rowOff>161925</xdr:rowOff>
    </xdr:to>
    <xdr:sp>
      <xdr:nvSpPr>
        <xdr:cNvPr id="1" name="AutoShape 1"/>
        <xdr:cNvSpPr>
          <a:spLocks/>
        </xdr:cNvSpPr>
      </xdr:nvSpPr>
      <xdr:spPr>
        <a:xfrm>
          <a:off x="4981575" y="1114425"/>
          <a:ext cx="5810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19050</xdr:rowOff>
    </xdr:from>
    <xdr:to>
      <xdr:col>2</xdr:col>
      <xdr:colOff>161925</xdr:colOff>
      <xdr:row>6</xdr:row>
      <xdr:rowOff>104775</xdr:rowOff>
    </xdr:to>
    <xdr:sp>
      <xdr:nvSpPr>
        <xdr:cNvPr id="1" name="AutoShape 1"/>
        <xdr:cNvSpPr>
          <a:spLocks/>
        </xdr:cNvSpPr>
      </xdr:nvSpPr>
      <xdr:spPr>
        <a:xfrm>
          <a:off x="1400175" y="97155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7</xdr:row>
      <xdr:rowOff>57150</xdr:rowOff>
    </xdr:from>
    <xdr:to>
      <xdr:col>2</xdr:col>
      <xdr:colOff>142875</xdr:colOff>
      <xdr:row>8</xdr:row>
      <xdr:rowOff>133350</xdr:rowOff>
    </xdr:to>
    <xdr:sp>
      <xdr:nvSpPr>
        <xdr:cNvPr id="2" name="AutoShape 2"/>
        <xdr:cNvSpPr>
          <a:spLocks/>
        </xdr:cNvSpPr>
      </xdr:nvSpPr>
      <xdr:spPr>
        <a:xfrm>
          <a:off x="1381125" y="1390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xdr:row>
      <xdr:rowOff>57150</xdr:rowOff>
    </xdr:from>
    <xdr:to>
      <xdr:col>2</xdr:col>
      <xdr:colOff>142875</xdr:colOff>
      <xdr:row>10</xdr:row>
      <xdr:rowOff>133350</xdr:rowOff>
    </xdr:to>
    <xdr:sp>
      <xdr:nvSpPr>
        <xdr:cNvPr id="3" name="AutoShape 3"/>
        <xdr:cNvSpPr>
          <a:spLocks/>
        </xdr:cNvSpPr>
      </xdr:nvSpPr>
      <xdr:spPr>
        <a:xfrm>
          <a:off x="1381125" y="1771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11</xdr:row>
      <xdr:rowOff>57150</xdr:rowOff>
    </xdr:from>
    <xdr:to>
      <xdr:col>2</xdr:col>
      <xdr:colOff>142875</xdr:colOff>
      <xdr:row>12</xdr:row>
      <xdr:rowOff>133350</xdr:rowOff>
    </xdr:to>
    <xdr:sp>
      <xdr:nvSpPr>
        <xdr:cNvPr id="4" name="AutoShape 4"/>
        <xdr:cNvSpPr>
          <a:spLocks/>
        </xdr:cNvSpPr>
      </xdr:nvSpPr>
      <xdr:spPr>
        <a:xfrm>
          <a:off x="1381125" y="2152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13</xdr:row>
      <xdr:rowOff>57150</xdr:rowOff>
    </xdr:from>
    <xdr:to>
      <xdr:col>2</xdr:col>
      <xdr:colOff>142875</xdr:colOff>
      <xdr:row>14</xdr:row>
      <xdr:rowOff>133350</xdr:rowOff>
    </xdr:to>
    <xdr:sp>
      <xdr:nvSpPr>
        <xdr:cNvPr id="5" name="AutoShape 5"/>
        <xdr:cNvSpPr>
          <a:spLocks/>
        </xdr:cNvSpPr>
      </xdr:nvSpPr>
      <xdr:spPr>
        <a:xfrm>
          <a:off x="1381125" y="2533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15</xdr:row>
      <xdr:rowOff>57150</xdr:rowOff>
    </xdr:from>
    <xdr:to>
      <xdr:col>2</xdr:col>
      <xdr:colOff>142875</xdr:colOff>
      <xdr:row>16</xdr:row>
      <xdr:rowOff>133350</xdr:rowOff>
    </xdr:to>
    <xdr:sp>
      <xdr:nvSpPr>
        <xdr:cNvPr id="6" name="AutoShape 6"/>
        <xdr:cNvSpPr>
          <a:spLocks/>
        </xdr:cNvSpPr>
      </xdr:nvSpPr>
      <xdr:spPr>
        <a:xfrm>
          <a:off x="1381125" y="2914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17</xdr:row>
      <xdr:rowOff>57150</xdr:rowOff>
    </xdr:from>
    <xdr:to>
      <xdr:col>2</xdr:col>
      <xdr:colOff>142875</xdr:colOff>
      <xdr:row>18</xdr:row>
      <xdr:rowOff>133350</xdr:rowOff>
    </xdr:to>
    <xdr:sp>
      <xdr:nvSpPr>
        <xdr:cNvPr id="7" name="AutoShape 7"/>
        <xdr:cNvSpPr>
          <a:spLocks/>
        </xdr:cNvSpPr>
      </xdr:nvSpPr>
      <xdr:spPr>
        <a:xfrm>
          <a:off x="1381125" y="3295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19</xdr:row>
      <xdr:rowOff>57150</xdr:rowOff>
    </xdr:from>
    <xdr:to>
      <xdr:col>2</xdr:col>
      <xdr:colOff>142875</xdr:colOff>
      <xdr:row>20</xdr:row>
      <xdr:rowOff>133350</xdr:rowOff>
    </xdr:to>
    <xdr:sp>
      <xdr:nvSpPr>
        <xdr:cNvPr id="8" name="AutoShape 8"/>
        <xdr:cNvSpPr>
          <a:spLocks/>
        </xdr:cNvSpPr>
      </xdr:nvSpPr>
      <xdr:spPr>
        <a:xfrm>
          <a:off x="1381125" y="3676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21</xdr:row>
      <xdr:rowOff>57150</xdr:rowOff>
    </xdr:from>
    <xdr:to>
      <xdr:col>2</xdr:col>
      <xdr:colOff>142875</xdr:colOff>
      <xdr:row>22</xdr:row>
      <xdr:rowOff>133350</xdr:rowOff>
    </xdr:to>
    <xdr:sp>
      <xdr:nvSpPr>
        <xdr:cNvPr id="9" name="AutoShape 9"/>
        <xdr:cNvSpPr>
          <a:spLocks/>
        </xdr:cNvSpPr>
      </xdr:nvSpPr>
      <xdr:spPr>
        <a:xfrm>
          <a:off x="1381125" y="4057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23</xdr:row>
      <xdr:rowOff>57150</xdr:rowOff>
    </xdr:from>
    <xdr:to>
      <xdr:col>2</xdr:col>
      <xdr:colOff>142875</xdr:colOff>
      <xdr:row>24</xdr:row>
      <xdr:rowOff>133350</xdr:rowOff>
    </xdr:to>
    <xdr:sp>
      <xdr:nvSpPr>
        <xdr:cNvPr id="10" name="AutoShape 10"/>
        <xdr:cNvSpPr>
          <a:spLocks/>
        </xdr:cNvSpPr>
      </xdr:nvSpPr>
      <xdr:spPr>
        <a:xfrm>
          <a:off x="1381125" y="4438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25</xdr:row>
      <xdr:rowOff>57150</xdr:rowOff>
    </xdr:from>
    <xdr:to>
      <xdr:col>2</xdr:col>
      <xdr:colOff>142875</xdr:colOff>
      <xdr:row>26</xdr:row>
      <xdr:rowOff>133350</xdr:rowOff>
    </xdr:to>
    <xdr:sp>
      <xdr:nvSpPr>
        <xdr:cNvPr id="11" name="AutoShape 11"/>
        <xdr:cNvSpPr>
          <a:spLocks/>
        </xdr:cNvSpPr>
      </xdr:nvSpPr>
      <xdr:spPr>
        <a:xfrm>
          <a:off x="1381125" y="4819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27</xdr:row>
      <xdr:rowOff>57150</xdr:rowOff>
    </xdr:from>
    <xdr:to>
      <xdr:col>2</xdr:col>
      <xdr:colOff>142875</xdr:colOff>
      <xdr:row>28</xdr:row>
      <xdr:rowOff>133350</xdr:rowOff>
    </xdr:to>
    <xdr:sp>
      <xdr:nvSpPr>
        <xdr:cNvPr id="12" name="AutoShape 12"/>
        <xdr:cNvSpPr>
          <a:spLocks/>
        </xdr:cNvSpPr>
      </xdr:nvSpPr>
      <xdr:spPr>
        <a:xfrm>
          <a:off x="1381125" y="5200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29</xdr:row>
      <xdr:rowOff>57150</xdr:rowOff>
    </xdr:from>
    <xdr:to>
      <xdr:col>2</xdr:col>
      <xdr:colOff>142875</xdr:colOff>
      <xdr:row>30</xdr:row>
      <xdr:rowOff>133350</xdr:rowOff>
    </xdr:to>
    <xdr:sp>
      <xdr:nvSpPr>
        <xdr:cNvPr id="13" name="AutoShape 13"/>
        <xdr:cNvSpPr>
          <a:spLocks/>
        </xdr:cNvSpPr>
      </xdr:nvSpPr>
      <xdr:spPr>
        <a:xfrm>
          <a:off x="1381125" y="5581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31</xdr:row>
      <xdr:rowOff>57150</xdr:rowOff>
    </xdr:from>
    <xdr:to>
      <xdr:col>2</xdr:col>
      <xdr:colOff>142875</xdr:colOff>
      <xdr:row>32</xdr:row>
      <xdr:rowOff>133350</xdr:rowOff>
    </xdr:to>
    <xdr:sp>
      <xdr:nvSpPr>
        <xdr:cNvPr id="14" name="AutoShape 14"/>
        <xdr:cNvSpPr>
          <a:spLocks/>
        </xdr:cNvSpPr>
      </xdr:nvSpPr>
      <xdr:spPr>
        <a:xfrm>
          <a:off x="1381125" y="5962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33</xdr:row>
      <xdr:rowOff>57150</xdr:rowOff>
    </xdr:from>
    <xdr:to>
      <xdr:col>2</xdr:col>
      <xdr:colOff>142875</xdr:colOff>
      <xdr:row>34</xdr:row>
      <xdr:rowOff>133350</xdr:rowOff>
    </xdr:to>
    <xdr:sp>
      <xdr:nvSpPr>
        <xdr:cNvPr id="15" name="AutoShape 15"/>
        <xdr:cNvSpPr>
          <a:spLocks/>
        </xdr:cNvSpPr>
      </xdr:nvSpPr>
      <xdr:spPr>
        <a:xfrm>
          <a:off x="1381125" y="6343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35</xdr:row>
      <xdr:rowOff>57150</xdr:rowOff>
    </xdr:from>
    <xdr:to>
      <xdr:col>2</xdr:col>
      <xdr:colOff>142875</xdr:colOff>
      <xdr:row>36</xdr:row>
      <xdr:rowOff>133350</xdr:rowOff>
    </xdr:to>
    <xdr:sp>
      <xdr:nvSpPr>
        <xdr:cNvPr id="16" name="AutoShape 16"/>
        <xdr:cNvSpPr>
          <a:spLocks/>
        </xdr:cNvSpPr>
      </xdr:nvSpPr>
      <xdr:spPr>
        <a:xfrm>
          <a:off x="1381125" y="6724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37</xdr:row>
      <xdr:rowOff>57150</xdr:rowOff>
    </xdr:from>
    <xdr:to>
      <xdr:col>2</xdr:col>
      <xdr:colOff>142875</xdr:colOff>
      <xdr:row>38</xdr:row>
      <xdr:rowOff>133350</xdr:rowOff>
    </xdr:to>
    <xdr:sp>
      <xdr:nvSpPr>
        <xdr:cNvPr id="17" name="AutoShape 17"/>
        <xdr:cNvSpPr>
          <a:spLocks/>
        </xdr:cNvSpPr>
      </xdr:nvSpPr>
      <xdr:spPr>
        <a:xfrm>
          <a:off x="1381125" y="7105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39</xdr:row>
      <xdr:rowOff>57150</xdr:rowOff>
    </xdr:from>
    <xdr:to>
      <xdr:col>2</xdr:col>
      <xdr:colOff>142875</xdr:colOff>
      <xdr:row>40</xdr:row>
      <xdr:rowOff>133350</xdr:rowOff>
    </xdr:to>
    <xdr:sp>
      <xdr:nvSpPr>
        <xdr:cNvPr id="18" name="AutoShape 18"/>
        <xdr:cNvSpPr>
          <a:spLocks/>
        </xdr:cNvSpPr>
      </xdr:nvSpPr>
      <xdr:spPr>
        <a:xfrm>
          <a:off x="1381125" y="7486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41</xdr:row>
      <xdr:rowOff>57150</xdr:rowOff>
    </xdr:from>
    <xdr:to>
      <xdr:col>2</xdr:col>
      <xdr:colOff>142875</xdr:colOff>
      <xdr:row>42</xdr:row>
      <xdr:rowOff>133350</xdr:rowOff>
    </xdr:to>
    <xdr:sp>
      <xdr:nvSpPr>
        <xdr:cNvPr id="19" name="AutoShape 19"/>
        <xdr:cNvSpPr>
          <a:spLocks/>
        </xdr:cNvSpPr>
      </xdr:nvSpPr>
      <xdr:spPr>
        <a:xfrm>
          <a:off x="1381125" y="7867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43</xdr:row>
      <xdr:rowOff>57150</xdr:rowOff>
    </xdr:from>
    <xdr:to>
      <xdr:col>2</xdr:col>
      <xdr:colOff>142875</xdr:colOff>
      <xdr:row>44</xdr:row>
      <xdr:rowOff>133350</xdr:rowOff>
    </xdr:to>
    <xdr:sp>
      <xdr:nvSpPr>
        <xdr:cNvPr id="20" name="AutoShape 20"/>
        <xdr:cNvSpPr>
          <a:spLocks/>
        </xdr:cNvSpPr>
      </xdr:nvSpPr>
      <xdr:spPr>
        <a:xfrm>
          <a:off x="1381125" y="8248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45</xdr:row>
      <xdr:rowOff>57150</xdr:rowOff>
    </xdr:from>
    <xdr:to>
      <xdr:col>2</xdr:col>
      <xdr:colOff>142875</xdr:colOff>
      <xdr:row>46</xdr:row>
      <xdr:rowOff>133350</xdr:rowOff>
    </xdr:to>
    <xdr:sp>
      <xdr:nvSpPr>
        <xdr:cNvPr id="21" name="AutoShape 21"/>
        <xdr:cNvSpPr>
          <a:spLocks/>
        </xdr:cNvSpPr>
      </xdr:nvSpPr>
      <xdr:spPr>
        <a:xfrm>
          <a:off x="1381125" y="8629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47</xdr:row>
      <xdr:rowOff>57150</xdr:rowOff>
    </xdr:from>
    <xdr:to>
      <xdr:col>2</xdr:col>
      <xdr:colOff>142875</xdr:colOff>
      <xdr:row>48</xdr:row>
      <xdr:rowOff>133350</xdr:rowOff>
    </xdr:to>
    <xdr:sp>
      <xdr:nvSpPr>
        <xdr:cNvPr id="22" name="AutoShape 22"/>
        <xdr:cNvSpPr>
          <a:spLocks/>
        </xdr:cNvSpPr>
      </xdr:nvSpPr>
      <xdr:spPr>
        <a:xfrm>
          <a:off x="1381125" y="9010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49</xdr:row>
      <xdr:rowOff>57150</xdr:rowOff>
    </xdr:from>
    <xdr:to>
      <xdr:col>2</xdr:col>
      <xdr:colOff>142875</xdr:colOff>
      <xdr:row>50</xdr:row>
      <xdr:rowOff>133350</xdr:rowOff>
    </xdr:to>
    <xdr:sp>
      <xdr:nvSpPr>
        <xdr:cNvPr id="23" name="AutoShape 23"/>
        <xdr:cNvSpPr>
          <a:spLocks/>
        </xdr:cNvSpPr>
      </xdr:nvSpPr>
      <xdr:spPr>
        <a:xfrm>
          <a:off x="1381125" y="9391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51</xdr:row>
      <xdr:rowOff>57150</xdr:rowOff>
    </xdr:from>
    <xdr:to>
      <xdr:col>2</xdr:col>
      <xdr:colOff>142875</xdr:colOff>
      <xdr:row>52</xdr:row>
      <xdr:rowOff>133350</xdr:rowOff>
    </xdr:to>
    <xdr:sp>
      <xdr:nvSpPr>
        <xdr:cNvPr id="24" name="AutoShape 24"/>
        <xdr:cNvSpPr>
          <a:spLocks/>
        </xdr:cNvSpPr>
      </xdr:nvSpPr>
      <xdr:spPr>
        <a:xfrm>
          <a:off x="1381125" y="9772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53</xdr:row>
      <xdr:rowOff>57150</xdr:rowOff>
    </xdr:from>
    <xdr:to>
      <xdr:col>2</xdr:col>
      <xdr:colOff>142875</xdr:colOff>
      <xdr:row>54</xdr:row>
      <xdr:rowOff>133350</xdr:rowOff>
    </xdr:to>
    <xdr:sp>
      <xdr:nvSpPr>
        <xdr:cNvPr id="25" name="AutoShape 25"/>
        <xdr:cNvSpPr>
          <a:spLocks/>
        </xdr:cNvSpPr>
      </xdr:nvSpPr>
      <xdr:spPr>
        <a:xfrm>
          <a:off x="1381125" y="10153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55</xdr:row>
      <xdr:rowOff>57150</xdr:rowOff>
    </xdr:from>
    <xdr:to>
      <xdr:col>2</xdr:col>
      <xdr:colOff>142875</xdr:colOff>
      <xdr:row>56</xdr:row>
      <xdr:rowOff>133350</xdr:rowOff>
    </xdr:to>
    <xdr:sp>
      <xdr:nvSpPr>
        <xdr:cNvPr id="26" name="AutoShape 26"/>
        <xdr:cNvSpPr>
          <a:spLocks/>
        </xdr:cNvSpPr>
      </xdr:nvSpPr>
      <xdr:spPr>
        <a:xfrm>
          <a:off x="1381125" y="10534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57</xdr:row>
      <xdr:rowOff>57150</xdr:rowOff>
    </xdr:from>
    <xdr:to>
      <xdr:col>2</xdr:col>
      <xdr:colOff>142875</xdr:colOff>
      <xdr:row>58</xdr:row>
      <xdr:rowOff>133350</xdr:rowOff>
    </xdr:to>
    <xdr:sp>
      <xdr:nvSpPr>
        <xdr:cNvPr id="27" name="AutoShape 27"/>
        <xdr:cNvSpPr>
          <a:spLocks/>
        </xdr:cNvSpPr>
      </xdr:nvSpPr>
      <xdr:spPr>
        <a:xfrm>
          <a:off x="1381125" y="10915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59</xdr:row>
      <xdr:rowOff>57150</xdr:rowOff>
    </xdr:from>
    <xdr:to>
      <xdr:col>2</xdr:col>
      <xdr:colOff>142875</xdr:colOff>
      <xdr:row>60</xdr:row>
      <xdr:rowOff>133350</xdr:rowOff>
    </xdr:to>
    <xdr:sp>
      <xdr:nvSpPr>
        <xdr:cNvPr id="28" name="AutoShape 28"/>
        <xdr:cNvSpPr>
          <a:spLocks/>
        </xdr:cNvSpPr>
      </xdr:nvSpPr>
      <xdr:spPr>
        <a:xfrm>
          <a:off x="1381125" y="11296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61</xdr:row>
      <xdr:rowOff>57150</xdr:rowOff>
    </xdr:from>
    <xdr:to>
      <xdr:col>2</xdr:col>
      <xdr:colOff>142875</xdr:colOff>
      <xdr:row>62</xdr:row>
      <xdr:rowOff>133350</xdr:rowOff>
    </xdr:to>
    <xdr:sp>
      <xdr:nvSpPr>
        <xdr:cNvPr id="29" name="AutoShape 29"/>
        <xdr:cNvSpPr>
          <a:spLocks/>
        </xdr:cNvSpPr>
      </xdr:nvSpPr>
      <xdr:spPr>
        <a:xfrm>
          <a:off x="1381125" y="11677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63</xdr:row>
      <xdr:rowOff>57150</xdr:rowOff>
    </xdr:from>
    <xdr:to>
      <xdr:col>2</xdr:col>
      <xdr:colOff>142875</xdr:colOff>
      <xdr:row>64</xdr:row>
      <xdr:rowOff>133350</xdr:rowOff>
    </xdr:to>
    <xdr:sp>
      <xdr:nvSpPr>
        <xdr:cNvPr id="30" name="AutoShape 30"/>
        <xdr:cNvSpPr>
          <a:spLocks/>
        </xdr:cNvSpPr>
      </xdr:nvSpPr>
      <xdr:spPr>
        <a:xfrm>
          <a:off x="1381125" y="12058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65</xdr:row>
      <xdr:rowOff>57150</xdr:rowOff>
    </xdr:from>
    <xdr:to>
      <xdr:col>2</xdr:col>
      <xdr:colOff>142875</xdr:colOff>
      <xdr:row>66</xdr:row>
      <xdr:rowOff>133350</xdr:rowOff>
    </xdr:to>
    <xdr:sp>
      <xdr:nvSpPr>
        <xdr:cNvPr id="31" name="AutoShape 31"/>
        <xdr:cNvSpPr>
          <a:spLocks/>
        </xdr:cNvSpPr>
      </xdr:nvSpPr>
      <xdr:spPr>
        <a:xfrm>
          <a:off x="1381125" y="12439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67</xdr:row>
      <xdr:rowOff>57150</xdr:rowOff>
    </xdr:from>
    <xdr:to>
      <xdr:col>2</xdr:col>
      <xdr:colOff>142875</xdr:colOff>
      <xdr:row>68</xdr:row>
      <xdr:rowOff>133350</xdr:rowOff>
    </xdr:to>
    <xdr:sp>
      <xdr:nvSpPr>
        <xdr:cNvPr id="32" name="AutoShape 32"/>
        <xdr:cNvSpPr>
          <a:spLocks/>
        </xdr:cNvSpPr>
      </xdr:nvSpPr>
      <xdr:spPr>
        <a:xfrm>
          <a:off x="1381125" y="12820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69</xdr:row>
      <xdr:rowOff>57150</xdr:rowOff>
    </xdr:from>
    <xdr:to>
      <xdr:col>2</xdr:col>
      <xdr:colOff>142875</xdr:colOff>
      <xdr:row>70</xdr:row>
      <xdr:rowOff>133350</xdr:rowOff>
    </xdr:to>
    <xdr:sp>
      <xdr:nvSpPr>
        <xdr:cNvPr id="33" name="AutoShape 33"/>
        <xdr:cNvSpPr>
          <a:spLocks/>
        </xdr:cNvSpPr>
      </xdr:nvSpPr>
      <xdr:spPr>
        <a:xfrm>
          <a:off x="1381125" y="13201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71</xdr:row>
      <xdr:rowOff>57150</xdr:rowOff>
    </xdr:from>
    <xdr:to>
      <xdr:col>2</xdr:col>
      <xdr:colOff>142875</xdr:colOff>
      <xdr:row>72</xdr:row>
      <xdr:rowOff>133350</xdr:rowOff>
    </xdr:to>
    <xdr:sp>
      <xdr:nvSpPr>
        <xdr:cNvPr id="34" name="AutoShape 34"/>
        <xdr:cNvSpPr>
          <a:spLocks/>
        </xdr:cNvSpPr>
      </xdr:nvSpPr>
      <xdr:spPr>
        <a:xfrm>
          <a:off x="1381125" y="13582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73</xdr:row>
      <xdr:rowOff>57150</xdr:rowOff>
    </xdr:from>
    <xdr:to>
      <xdr:col>2</xdr:col>
      <xdr:colOff>142875</xdr:colOff>
      <xdr:row>74</xdr:row>
      <xdr:rowOff>133350</xdr:rowOff>
    </xdr:to>
    <xdr:sp>
      <xdr:nvSpPr>
        <xdr:cNvPr id="35" name="AutoShape 35"/>
        <xdr:cNvSpPr>
          <a:spLocks/>
        </xdr:cNvSpPr>
      </xdr:nvSpPr>
      <xdr:spPr>
        <a:xfrm>
          <a:off x="1381125" y="13963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75</xdr:row>
      <xdr:rowOff>57150</xdr:rowOff>
    </xdr:from>
    <xdr:to>
      <xdr:col>2</xdr:col>
      <xdr:colOff>142875</xdr:colOff>
      <xdr:row>76</xdr:row>
      <xdr:rowOff>133350</xdr:rowOff>
    </xdr:to>
    <xdr:sp>
      <xdr:nvSpPr>
        <xdr:cNvPr id="36" name="AutoShape 36"/>
        <xdr:cNvSpPr>
          <a:spLocks/>
        </xdr:cNvSpPr>
      </xdr:nvSpPr>
      <xdr:spPr>
        <a:xfrm>
          <a:off x="1381125" y="14344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77</xdr:row>
      <xdr:rowOff>57150</xdr:rowOff>
    </xdr:from>
    <xdr:to>
      <xdr:col>2</xdr:col>
      <xdr:colOff>142875</xdr:colOff>
      <xdr:row>78</xdr:row>
      <xdr:rowOff>133350</xdr:rowOff>
    </xdr:to>
    <xdr:sp>
      <xdr:nvSpPr>
        <xdr:cNvPr id="37" name="AutoShape 37"/>
        <xdr:cNvSpPr>
          <a:spLocks/>
        </xdr:cNvSpPr>
      </xdr:nvSpPr>
      <xdr:spPr>
        <a:xfrm>
          <a:off x="1381125" y="14725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79</xdr:row>
      <xdr:rowOff>57150</xdr:rowOff>
    </xdr:from>
    <xdr:to>
      <xdr:col>2</xdr:col>
      <xdr:colOff>142875</xdr:colOff>
      <xdr:row>80</xdr:row>
      <xdr:rowOff>133350</xdr:rowOff>
    </xdr:to>
    <xdr:sp>
      <xdr:nvSpPr>
        <xdr:cNvPr id="38" name="AutoShape 38"/>
        <xdr:cNvSpPr>
          <a:spLocks/>
        </xdr:cNvSpPr>
      </xdr:nvSpPr>
      <xdr:spPr>
        <a:xfrm>
          <a:off x="1381125" y="15106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81</xdr:row>
      <xdr:rowOff>57150</xdr:rowOff>
    </xdr:from>
    <xdr:to>
      <xdr:col>2</xdr:col>
      <xdr:colOff>142875</xdr:colOff>
      <xdr:row>82</xdr:row>
      <xdr:rowOff>133350</xdr:rowOff>
    </xdr:to>
    <xdr:sp>
      <xdr:nvSpPr>
        <xdr:cNvPr id="39" name="AutoShape 39"/>
        <xdr:cNvSpPr>
          <a:spLocks/>
        </xdr:cNvSpPr>
      </xdr:nvSpPr>
      <xdr:spPr>
        <a:xfrm>
          <a:off x="1381125" y="15487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83</xdr:row>
      <xdr:rowOff>57150</xdr:rowOff>
    </xdr:from>
    <xdr:to>
      <xdr:col>2</xdr:col>
      <xdr:colOff>142875</xdr:colOff>
      <xdr:row>84</xdr:row>
      <xdr:rowOff>133350</xdr:rowOff>
    </xdr:to>
    <xdr:sp>
      <xdr:nvSpPr>
        <xdr:cNvPr id="40" name="AutoShape 40"/>
        <xdr:cNvSpPr>
          <a:spLocks/>
        </xdr:cNvSpPr>
      </xdr:nvSpPr>
      <xdr:spPr>
        <a:xfrm>
          <a:off x="1381125" y="15868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85</xdr:row>
      <xdr:rowOff>57150</xdr:rowOff>
    </xdr:from>
    <xdr:to>
      <xdr:col>2</xdr:col>
      <xdr:colOff>142875</xdr:colOff>
      <xdr:row>86</xdr:row>
      <xdr:rowOff>133350</xdr:rowOff>
    </xdr:to>
    <xdr:sp>
      <xdr:nvSpPr>
        <xdr:cNvPr id="41" name="AutoShape 41"/>
        <xdr:cNvSpPr>
          <a:spLocks/>
        </xdr:cNvSpPr>
      </xdr:nvSpPr>
      <xdr:spPr>
        <a:xfrm>
          <a:off x="1381125" y="16249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87</xdr:row>
      <xdr:rowOff>57150</xdr:rowOff>
    </xdr:from>
    <xdr:to>
      <xdr:col>2</xdr:col>
      <xdr:colOff>142875</xdr:colOff>
      <xdr:row>88</xdr:row>
      <xdr:rowOff>133350</xdr:rowOff>
    </xdr:to>
    <xdr:sp>
      <xdr:nvSpPr>
        <xdr:cNvPr id="42" name="AutoShape 42"/>
        <xdr:cNvSpPr>
          <a:spLocks/>
        </xdr:cNvSpPr>
      </xdr:nvSpPr>
      <xdr:spPr>
        <a:xfrm>
          <a:off x="1381125" y="16630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89</xdr:row>
      <xdr:rowOff>57150</xdr:rowOff>
    </xdr:from>
    <xdr:to>
      <xdr:col>2</xdr:col>
      <xdr:colOff>142875</xdr:colOff>
      <xdr:row>90</xdr:row>
      <xdr:rowOff>133350</xdr:rowOff>
    </xdr:to>
    <xdr:sp>
      <xdr:nvSpPr>
        <xdr:cNvPr id="43" name="AutoShape 43"/>
        <xdr:cNvSpPr>
          <a:spLocks/>
        </xdr:cNvSpPr>
      </xdr:nvSpPr>
      <xdr:spPr>
        <a:xfrm>
          <a:off x="1381125" y="17011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91</xdr:row>
      <xdr:rowOff>57150</xdr:rowOff>
    </xdr:from>
    <xdr:to>
      <xdr:col>2</xdr:col>
      <xdr:colOff>142875</xdr:colOff>
      <xdr:row>92</xdr:row>
      <xdr:rowOff>133350</xdr:rowOff>
    </xdr:to>
    <xdr:sp>
      <xdr:nvSpPr>
        <xdr:cNvPr id="44" name="AutoShape 44"/>
        <xdr:cNvSpPr>
          <a:spLocks/>
        </xdr:cNvSpPr>
      </xdr:nvSpPr>
      <xdr:spPr>
        <a:xfrm>
          <a:off x="1381125" y="17392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93</xdr:row>
      <xdr:rowOff>57150</xdr:rowOff>
    </xdr:from>
    <xdr:to>
      <xdr:col>2</xdr:col>
      <xdr:colOff>142875</xdr:colOff>
      <xdr:row>94</xdr:row>
      <xdr:rowOff>133350</xdr:rowOff>
    </xdr:to>
    <xdr:sp>
      <xdr:nvSpPr>
        <xdr:cNvPr id="45" name="AutoShape 45"/>
        <xdr:cNvSpPr>
          <a:spLocks/>
        </xdr:cNvSpPr>
      </xdr:nvSpPr>
      <xdr:spPr>
        <a:xfrm>
          <a:off x="1381125" y="17773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95</xdr:row>
      <xdr:rowOff>57150</xdr:rowOff>
    </xdr:from>
    <xdr:to>
      <xdr:col>2</xdr:col>
      <xdr:colOff>142875</xdr:colOff>
      <xdr:row>96</xdr:row>
      <xdr:rowOff>133350</xdr:rowOff>
    </xdr:to>
    <xdr:sp>
      <xdr:nvSpPr>
        <xdr:cNvPr id="46" name="AutoShape 46"/>
        <xdr:cNvSpPr>
          <a:spLocks/>
        </xdr:cNvSpPr>
      </xdr:nvSpPr>
      <xdr:spPr>
        <a:xfrm>
          <a:off x="1381125" y="18154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97</xdr:row>
      <xdr:rowOff>57150</xdr:rowOff>
    </xdr:from>
    <xdr:to>
      <xdr:col>2</xdr:col>
      <xdr:colOff>142875</xdr:colOff>
      <xdr:row>98</xdr:row>
      <xdr:rowOff>133350</xdr:rowOff>
    </xdr:to>
    <xdr:sp>
      <xdr:nvSpPr>
        <xdr:cNvPr id="47" name="AutoShape 47"/>
        <xdr:cNvSpPr>
          <a:spLocks/>
        </xdr:cNvSpPr>
      </xdr:nvSpPr>
      <xdr:spPr>
        <a:xfrm>
          <a:off x="1381125" y="185356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57150</xdr:rowOff>
    </xdr:from>
    <xdr:to>
      <xdr:col>2</xdr:col>
      <xdr:colOff>28575</xdr:colOff>
      <xdr:row>23</xdr:row>
      <xdr:rowOff>0</xdr:rowOff>
    </xdr:to>
    <xdr:sp>
      <xdr:nvSpPr>
        <xdr:cNvPr id="1" name="AutoShape 1"/>
        <xdr:cNvSpPr>
          <a:spLocks/>
        </xdr:cNvSpPr>
      </xdr:nvSpPr>
      <xdr:spPr>
        <a:xfrm>
          <a:off x="619125" y="1285875"/>
          <a:ext cx="190500" cy="2686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25</xdr:row>
      <xdr:rowOff>9525</xdr:rowOff>
    </xdr:from>
    <xdr:to>
      <xdr:col>2</xdr:col>
      <xdr:colOff>57150</xdr:colOff>
      <xdr:row>32</xdr:row>
      <xdr:rowOff>133350</xdr:rowOff>
    </xdr:to>
    <xdr:sp>
      <xdr:nvSpPr>
        <xdr:cNvPr id="2" name="AutoShape 2"/>
        <xdr:cNvSpPr>
          <a:spLocks/>
        </xdr:cNvSpPr>
      </xdr:nvSpPr>
      <xdr:spPr>
        <a:xfrm>
          <a:off x="638175" y="4324350"/>
          <a:ext cx="200025" cy="1323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37</xdr:row>
      <xdr:rowOff>85725</xdr:rowOff>
    </xdr:from>
    <xdr:to>
      <xdr:col>2</xdr:col>
      <xdr:colOff>57150</xdr:colOff>
      <xdr:row>52</xdr:row>
      <xdr:rowOff>152400</xdr:rowOff>
    </xdr:to>
    <xdr:sp>
      <xdr:nvSpPr>
        <xdr:cNvPr id="3" name="AutoShape 3"/>
        <xdr:cNvSpPr>
          <a:spLocks/>
        </xdr:cNvSpPr>
      </xdr:nvSpPr>
      <xdr:spPr>
        <a:xfrm>
          <a:off x="619125" y="6477000"/>
          <a:ext cx="219075" cy="2638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55</xdr:row>
      <xdr:rowOff>38100</xdr:rowOff>
    </xdr:from>
    <xdr:to>
      <xdr:col>2</xdr:col>
      <xdr:colOff>57150</xdr:colOff>
      <xdr:row>62</xdr:row>
      <xdr:rowOff>161925</xdr:rowOff>
    </xdr:to>
    <xdr:sp>
      <xdr:nvSpPr>
        <xdr:cNvPr id="4" name="AutoShape 4"/>
        <xdr:cNvSpPr>
          <a:spLocks/>
        </xdr:cNvSpPr>
      </xdr:nvSpPr>
      <xdr:spPr>
        <a:xfrm>
          <a:off x="638175" y="9515475"/>
          <a:ext cx="200025" cy="1457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4</xdr:row>
      <xdr:rowOff>28575</xdr:rowOff>
    </xdr:from>
    <xdr:to>
      <xdr:col>1</xdr:col>
      <xdr:colOff>400050</xdr:colOff>
      <xdr:row>9</xdr:row>
      <xdr:rowOff>0</xdr:rowOff>
    </xdr:to>
    <xdr:sp>
      <xdr:nvSpPr>
        <xdr:cNvPr id="1" name="AutoShape 1"/>
        <xdr:cNvSpPr>
          <a:spLocks/>
        </xdr:cNvSpPr>
      </xdr:nvSpPr>
      <xdr:spPr>
        <a:xfrm>
          <a:off x="523875" y="685800"/>
          <a:ext cx="85725"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10</xdr:row>
      <xdr:rowOff>38100</xdr:rowOff>
    </xdr:from>
    <xdr:to>
      <xdr:col>1</xdr:col>
      <xdr:colOff>400050</xdr:colOff>
      <xdr:row>23</xdr:row>
      <xdr:rowOff>123825</xdr:rowOff>
    </xdr:to>
    <xdr:sp>
      <xdr:nvSpPr>
        <xdr:cNvPr id="2" name="AutoShape 2"/>
        <xdr:cNvSpPr>
          <a:spLocks/>
        </xdr:cNvSpPr>
      </xdr:nvSpPr>
      <xdr:spPr>
        <a:xfrm>
          <a:off x="533400" y="1609725"/>
          <a:ext cx="76200" cy="2066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47625</xdr:rowOff>
    </xdr:from>
    <xdr:to>
      <xdr:col>2</xdr:col>
      <xdr:colOff>142875</xdr:colOff>
      <xdr:row>15</xdr:row>
      <xdr:rowOff>114300</xdr:rowOff>
    </xdr:to>
    <xdr:sp>
      <xdr:nvSpPr>
        <xdr:cNvPr id="1" name="AutoShape 1"/>
        <xdr:cNvSpPr>
          <a:spLocks/>
        </xdr:cNvSpPr>
      </xdr:nvSpPr>
      <xdr:spPr>
        <a:xfrm>
          <a:off x="1628775" y="2009775"/>
          <a:ext cx="142875" cy="523875"/>
        </a:xfrm>
        <a:prstGeom prst="leftBrace">
          <a:avLst>
            <a:gd name="adj" fmla="val 256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31</xdr:row>
      <xdr:rowOff>19050</xdr:rowOff>
    </xdr:from>
    <xdr:to>
      <xdr:col>2</xdr:col>
      <xdr:colOff>142875</xdr:colOff>
      <xdr:row>32</xdr:row>
      <xdr:rowOff>142875</xdr:rowOff>
    </xdr:to>
    <xdr:sp>
      <xdr:nvSpPr>
        <xdr:cNvPr id="2" name="AutoShape 2"/>
        <xdr:cNvSpPr>
          <a:spLocks/>
        </xdr:cNvSpPr>
      </xdr:nvSpPr>
      <xdr:spPr>
        <a:xfrm>
          <a:off x="1647825" y="487680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12</xdr:row>
      <xdr:rowOff>0</xdr:rowOff>
    </xdr:from>
    <xdr:to>
      <xdr:col>32</xdr:col>
      <xdr:colOff>152400</xdr:colOff>
      <xdr:row>16</xdr:row>
      <xdr:rowOff>0</xdr:rowOff>
    </xdr:to>
    <xdr:sp>
      <xdr:nvSpPr>
        <xdr:cNvPr id="3" name="AutoShape 3"/>
        <xdr:cNvSpPr>
          <a:spLocks/>
        </xdr:cNvSpPr>
      </xdr:nvSpPr>
      <xdr:spPr>
        <a:xfrm>
          <a:off x="27508200" y="1962150"/>
          <a:ext cx="85725"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26</xdr:row>
      <xdr:rowOff>19050</xdr:rowOff>
    </xdr:from>
    <xdr:to>
      <xdr:col>33</xdr:col>
      <xdr:colOff>9525</xdr:colOff>
      <xdr:row>29</xdr:row>
      <xdr:rowOff>0</xdr:rowOff>
    </xdr:to>
    <xdr:sp>
      <xdr:nvSpPr>
        <xdr:cNvPr id="4" name="AutoShape 4"/>
        <xdr:cNvSpPr>
          <a:spLocks/>
        </xdr:cNvSpPr>
      </xdr:nvSpPr>
      <xdr:spPr>
        <a:xfrm>
          <a:off x="27470100" y="4114800"/>
          <a:ext cx="1524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30</xdr:row>
      <xdr:rowOff>142875</xdr:rowOff>
    </xdr:from>
    <xdr:to>
      <xdr:col>33</xdr:col>
      <xdr:colOff>9525</xdr:colOff>
      <xdr:row>32</xdr:row>
      <xdr:rowOff>142875</xdr:rowOff>
    </xdr:to>
    <xdr:sp>
      <xdr:nvSpPr>
        <xdr:cNvPr id="5" name="AutoShape 5"/>
        <xdr:cNvSpPr>
          <a:spLocks/>
        </xdr:cNvSpPr>
      </xdr:nvSpPr>
      <xdr:spPr>
        <a:xfrm>
          <a:off x="27479625" y="4848225"/>
          <a:ext cx="142875"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34</xdr:row>
      <xdr:rowOff>142875</xdr:rowOff>
    </xdr:from>
    <xdr:to>
      <xdr:col>33</xdr:col>
      <xdr:colOff>9525</xdr:colOff>
      <xdr:row>36</xdr:row>
      <xdr:rowOff>142875</xdr:rowOff>
    </xdr:to>
    <xdr:sp>
      <xdr:nvSpPr>
        <xdr:cNvPr id="6" name="AutoShape 6"/>
        <xdr:cNvSpPr>
          <a:spLocks/>
        </xdr:cNvSpPr>
      </xdr:nvSpPr>
      <xdr:spPr>
        <a:xfrm>
          <a:off x="27479625" y="5457825"/>
          <a:ext cx="142875"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12</xdr:row>
      <xdr:rowOff>47625</xdr:rowOff>
    </xdr:from>
    <xdr:to>
      <xdr:col>5</xdr:col>
      <xdr:colOff>114300</xdr:colOff>
      <xdr:row>15</xdr:row>
      <xdr:rowOff>76200</xdr:rowOff>
    </xdr:to>
    <xdr:sp>
      <xdr:nvSpPr>
        <xdr:cNvPr id="7" name="AutoShape 7"/>
        <xdr:cNvSpPr>
          <a:spLocks/>
        </xdr:cNvSpPr>
      </xdr:nvSpPr>
      <xdr:spPr>
        <a:xfrm>
          <a:off x="3248025" y="2009775"/>
          <a:ext cx="66675" cy="485775"/>
        </a:xfrm>
        <a:prstGeom prst="rightBrace">
          <a:avLst>
            <a:gd name="adj" fmla="val 22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12</xdr:row>
      <xdr:rowOff>66675</xdr:rowOff>
    </xdr:from>
    <xdr:to>
      <xdr:col>7</xdr:col>
      <xdr:colOff>95250</xdr:colOff>
      <xdr:row>15</xdr:row>
      <xdr:rowOff>95250</xdr:rowOff>
    </xdr:to>
    <xdr:sp>
      <xdr:nvSpPr>
        <xdr:cNvPr id="8" name="AutoShape 8"/>
        <xdr:cNvSpPr>
          <a:spLocks/>
        </xdr:cNvSpPr>
      </xdr:nvSpPr>
      <xdr:spPr>
        <a:xfrm>
          <a:off x="5257800" y="2028825"/>
          <a:ext cx="66675" cy="485775"/>
        </a:xfrm>
        <a:prstGeom prst="rightBrace">
          <a:avLst>
            <a:gd name="adj" fmla="val 22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809625</xdr:colOff>
      <xdr:row>31</xdr:row>
      <xdr:rowOff>47625</xdr:rowOff>
    </xdr:from>
    <xdr:to>
      <xdr:col>7</xdr:col>
      <xdr:colOff>95250</xdr:colOff>
      <xdr:row>32</xdr:row>
      <xdr:rowOff>104775</xdr:rowOff>
    </xdr:to>
    <xdr:sp>
      <xdr:nvSpPr>
        <xdr:cNvPr id="9" name="AutoShape 9"/>
        <xdr:cNvSpPr>
          <a:spLocks/>
        </xdr:cNvSpPr>
      </xdr:nvSpPr>
      <xdr:spPr>
        <a:xfrm>
          <a:off x="5181600" y="4905375"/>
          <a:ext cx="142875"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828675</xdr:colOff>
      <xdr:row>35</xdr:row>
      <xdr:rowOff>57150</xdr:rowOff>
    </xdr:from>
    <xdr:to>
      <xdr:col>7</xdr:col>
      <xdr:colOff>114300</xdr:colOff>
      <xdr:row>36</xdr:row>
      <xdr:rowOff>114300</xdr:rowOff>
    </xdr:to>
    <xdr:sp>
      <xdr:nvSpPr>
        <xdr:cNvPr id="10" name="AutoShape 10"/>
        <xdr:cNvSpPr>
          <a:spLocks/>
        </xdr:cNvSpPr>
      </xdr:nvSpPr>
      <xdr:spPr>
        <a:xfrm>
          <a:off x="5200650" y="5524500"/>
          <a:ext cx="142875"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39</xdr:row>
      <xdr:rowOff>0</xdr:rowOff>
    </xdr:from>
    <xdr:to>
      <xdr:col>2</xdr:col>
      <xdr:colOff>0</xdr:colOff>
      <xdr:row>39</xdr:row>
      <xdr:rowOff>0</xdr:rowOff>
    </xdr:to>
    <xdr:sp>
      <xdr:nvSpPr>
        <xdr:cNvPr id="1" name="AutoShape 1"/>
        <xdr:cNvSpPr>
          <a:spLocks/>
        </xdr:cNvSpPr>
      </xdr:nvSpPr>
      <xdr:spPr>
        <a:xfrm>
          <a:off x="923925" y="7162800"/>
          <a:ext cx="95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39</xdr:row>
      <xdr:rowOff>0</xdr:rowOff>
    </xdr:from>
    <xdr:to>
      <xdr:col>2</xdr:col>
      <xdr:colOff>0</xdr:colOff>
      <xdr:row>39</xdr:row>
      <xdr:rowOff>0</xdr:rowOff>
    </xdr:to>
    <xdr:sp>
      <xdr:nvSpPr>
        <xdr:cNvPr id="2" name="AutoShape 2"/>
        <xdr:cNvSpPr>
          <a:spLocks/>
        </xdr:cNvSpPr>
      </xdr:nvSpPr>
      <xdr:spPr>
        <a:xfrm>
          <a:off x="923925" y="7162800"/>
          <a:ext cx="95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0</xdr:rowOff>
    </xdr:from>
    <xdr:to>
      <xdr:col>2</xdr:col>
      <xdr:colOff>0</xdr:colOff>
      <xdr:row>39</xdr:row>
      <xdr:rowOff>0</xdr:rowOff>
    </xdr:to>
    <xdr:sp>
      <xdr:nvSpPr>
        <xdr:cNvPr id="3" name="AutoShape 3"/>
        <xdr:cNvSpPr>
          <a:spLocks/>
        </xdr:cNvSpPr>
      </xdr:nvSpPr>
      <xdr:spPr>
        <a:xfrm>
          <a:off x="933450" y="71628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49</xdr:row>
      <xdr:rowOff>0</xdr:rowOff>
    </xdr:from>
    <xdr:to>
      <xdr:col>1</xdr:col>
      <xdr:colOff>0</xdr:colOff>
      <xdr:row>49</xdr:row>
      <xdr:rowOff>0</xdr:rowOff>
    </xdr:to>
    <xdr:sp>
      <xdr:nvSpPr>
        <xdr:cNvPr id="1" name="AutoShape 1"/>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2" name="AutoShape 2"/>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3" name="AutoShape 3"/>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4" name="AutoShape 4"/>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5" name="AutoShape 5"/>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6" name="AutoShape 6"/>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7" name="AutoShape 7"/>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8" name="AutoShape 8"/>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52</xdr:row>
      <xdr:rowOff>0</xdr:rowOff>
    </xdr:from>
    <xdr:to>
      <xdr:col>2</xdr:col>
      <xdr:colOff>66675</xdr:colOff>
      <xdr:row>52</xdr:row>
      <xdr:rowOff>0</xdr:rowOff>
    </xdr:to>
    <xdr:sp>
      <xdr:nvSpPr>
        <xdr:cNvPr id="9" name="AutoShape 9"/>
        <xdr:cNvSpPr>
          <a:spLocks/>
        </xdr:cNvSpPr>
      </xdr:nvSpPr>
      <xdr:spPr>
        <a:xfrm>
          <a:off x="923925" y="9772650"/>
          <a:ext cx="7620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52</xdr:row>
      <xdr:rowOff>38100</xdr:rowOff>
    </xdr:from>
    <xdr:to>
      <xdr:col>2</xdr:col>
      <xdr:colOff>123825</xdr:colOff>
      <xdr:row>53</xdr:row>
      <xdr:rowOff>104775</xdr:rowOff>
    </xdr:to>
    <xdr:sp>
      <xdr:nvSpPr>
        <xdr:cNvPr id="10" name="AutoShape 10"/>
        <xdr:cNvSpPr>
          <a:spLocks/>
        </xdr:cNvSpPr>
      </xdr:nvSpPr>
      <xdr:spPr>
        <a:xfrm>
          <a:off x="981075" y="9810750"/>
          <a:ext cx="76200" cy="219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54</xdr:row>
      <xdr:rowOff>19050</xdr:rowOff>
    </xdr:from>
    <xdr:to>
      <xdr:col>2</xdr:col>
      <xdr:colOff>114300</xdr:colOff>
      <xdr:row>55</xdr:row>
      <xdr:rowOff>123825</xdr:rowOff>
    </xdr:to>
    <xdr:sp>
      <xdr:nvSpPr>
        <xdr:cNvPr id="11" name="AutoShape 11"/>
        <xdr:cNvSpPr>
          <a:spLocks/>
        </xdr:cNvSpPr>
      </xdr:nvSpPr>
      <xdr:spPr>
        <a:xfrm>
          <a:off x="971550" y="100965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12" name="AutoShape 12"/>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13" name="AutoShape 13"/>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14" name="AutoShape 14"/>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15" name="AutoShape 15"/>
        <xdr:cNvSpPr>
          <a:spLocks/>
        </xdr:cNvSpPr>
      </xdr:nvSpPr>
      <xdr:spPr>
        <a:xfrm>
          <a:off x="200025" y="9124950"/>
          <a:ext cx="0" cy="0"/>
        </a:xfrm>
        <a:prstGeom prst="lef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16" name="AutoShape 16"/>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17" name="AutoShape 17"/>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18" name="AutoShape 18"/>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0</xdr:rowOff>
    </xdr:from>
    <xdr:to>
      <xdr:col>1</xdr:col>
      <xdr:colOff>0</xdr:colOff>
      <xdr:row>49</xdr:row>
      <xdr:rowOff>0</xdr:rowOff>
    </xdr:to>
    <xdr:sp>
      <xdr:nvSpPr>
        <xdr:cNvPr id="19" name="AutoShape 19"/>
        <xdr:cNvSpPr>
          <a:spLocks/>
        </xdr:cNvSpPr>
      </xdr:nvSpPr>
      <xdr:spPr>
        <a:xfrm>
          <a:off x="200025" y="91249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6</xdr:row>
      <xdr:rowOff>0</xdr:rowOff>
    </xdr:from>
    <xdr:to>
      <xdr:col>1</xdr:col>
      <xdr:colOff>247650</xdr:colOff>
      <xdr:row>14</xdr:row>
      <xdr:rowOff>0</xdr:rowOff>
    </xdr:to>
    <xdr:sp>
      <xdr:nvSpPr>
        <xdr:cNvPr id="1" name="AutoShape 1"/>
        <xdr:cNvSpPr>
          <a:spLocks/>
        </xdr:cNvSpPr>
      </xdr:nvSpPr>
      <xdr:spPr>
        <a:xfrm>
          <a:off x="428625" y="1352550"/>
          <a:ext cx="76200" cy="1219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F78"/>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2259</v>
      </c>
      <c r="B1" s="1"/>
      <c r="C1" s="1"/>
      <c r="D1" s="1"/>
      <c r="E1" s="1"/>
      <c r="F1" s="1"/>
    </row>
    <row r="2" spans="1:6" ht="12" customHeight="1">
      <c r="A2" s="1"/>
      <c r="B2" s="1"/>
      <c r="C2" s="1"/>
      <c r="D2" s="1"/>
      <c r="E2" s="1"/>
      <c r="F2" s="1"/>
    </row>
    <row r="3" spans="2:6" ht="12" customHeight="1">
      <c r="B3" s="1" t="s">
        <v>1995</v>
      </c>
      <c r="C3" s="1"/>
      <c r="E3" s="1"/>
      <c r="F3" s="1"/>
    </row>
    <row r="4" spans="2:6" ht="12" customHeight="1">
      <c r="B4" s="3" t="s">
        <v>2020</v>
      </c>
      <c r="C4" s="1" t="s">
        <v>2082</v>
      </c>
      <c r="E4" s="1"/>
      <c r="F4" s="1"/>
    </row>
    <row r="5" spans="2:3" ht="26.25" customHeight="1">
      <c r="B5" s="3" t="s">
        <v>2182</v>
      </c>
      <c r="C5" s="5" t="s">
        <v>2186</v>
      </c>
    </row>
    <row r="6" spans="2:6" ht="26.25" customHeight="1">
      <c r="B6" s="3" t="s">
        <v>2183</v>
      </c>
      <c r="C6" s="4" t="s">
        <v>266</v>
      </c>
      <c r="E6" s="1"/>
      <c r="F6" s="1"/>
    </row>
    <row r="7" spans="2:3" ht="24.75" customHeight="1">
      <c r="B7" s="3" t="s">
        <v>2184</v>
      </c>
      <c r="C7" s="5" t="s">
        <v>267</v>
      </c>
    </row>
    <row r="8" spans="2:3" ht="24.75" customHeight="1">
      <c r="B8" s="3" t="s">
        <v>2185</v>
      </c>
      <c r="C8" s="5" t="s">
        <v>268</v>
      </c>
    </row>
    <row r="9" spans="2:3" ht="24.75" customHeight="1">
      <c r="B9" s="3" t="s">
        <v>2021</v>
      </c>
      <c r="C9" s="5" t="s">
        <v>269</v>
      </c>
    </row>
    <row r="10" spans="2:3" ht="12" customHeight="1">
      <c r="B10" s="1"/>
      <c r="C10" s="5"/>
    </row>
    <row r="11" spans="2:6" ht="12" customHeight="1">
      <c r="B11" s="1"/>
      <c r="C11" s="1" t="s">
        <v>270</v>
      </c>
      <c r="F11" s="1"/>
    </row>
    <row r="12" spans="2:6" ht="12">
      <c r="B12" s="1"/>
      <c r="C12" s="1" t="s">
        <v>2083</v>
      </c>
      <c r="E12" s="1"/>
      <c r="F12" s="1"/>
    </row>
    <row r="13" spans="1:6" ht="12">
      <c r="A13" s="1"/>
      <c r="B13" s="1"/>
      <c r="C13" s="1"/>
      <c r="D13" s="1"/>
      <c r="E13" s="1"/>
      <c r="F13" s="1"/>
    </row>
    <row r="14" spans="1:4" ht="12">
      <c r="A14" s="1"/>
      <c r="B14" s="1"/>
      <c r="C14" s="1"/>
      <c r="D14" s="1"/>
    </row>
    <row r="15" spans="1:4" ht="12">
      <c r="A15" s="1" t="s">
        <v>1996</v>
      </c>
      <c r="B15" s="1" t="s">
        <v>1314</v>
      </c>
      <c r="C15" s="1"/>
      <c r="D15" s="1"/>
    </row>
    <row r="16" ht="12">
      <c r="B16" s="2" t="s">
        <v>2033</v>
      </c>
    </row>
    <row r="17" spans="2:3" ht="12">
      <c r="B17" s="2">
        <v>1</v>
      </c>
      <c r="C17" s="6" t="s">
        <v>272</v>
      </c>
    </row>
    <row r="18" spans="2:3" ht="12">
      <c r="B18" s="2">
        <v>2</v>
      </c>
      <c r="C18" s="6" t="s">
        <v>276</v>
      </c>
    </row>
    <row r="20" ht="12">
      <c r="B20" s="2" t="s">
        <v>2189</v>
      </c>
    </row>
    <row r="21" spans="2:3" ht="12">
      <c r="B21" s="2">
        <v>3</v>
      </c>
      <c r="C21" s="2" t="s">
        <v>2191</v>
      </c>
    </row>
    <row r="23" ht="12">
      <c r="B23" s="2" t="s">
        <v>2192</v>
      </c>
    </row>
    <row r="24" spans="2:3" ht="12">
      <c r="B24" s="2">
        <v>4</v>
      </c>
      <c r="C24" s="2" t="s">
        <v>2102</v>
      </c>
    </row>
    <row r="25" spans="2:3" ht="12">
      <c r="B25" s="2">
        <v>5</v>
      </c>
      <c r="C25" s="2" t="s">
        <v>285</v>
      </c>
    </row>
    <row r="26" spans="2:3" ht="12">
      <c r="B26" s="2">
        <v>6</v>
      </c>
      <c r="C26" s="2" t="s">
        <v>2106</v>
      </c>
    </row>
    <row r="27" ht="12">
      <c r="A27" s="1"/>
    </row>
    <row r="28" ht="12">
      <c r="B28" s="2" t="s">
        <v>2201</v>
      </c>
    </row>
    <row r="29" spans="2:3" ht="12">
      <c r="B29" s="2">
        <v>7</v>
      </c>
      <c r="C29" s="6" t="s">
        <v>2118</v>
      </c>
    </row>
    <row r="30" ht="12">
      <c r="C30" s="6"/>
    </row>
    <row r="31" ht="12">
      <c r="B31" s="2" t="s">
        <v>2202</v>
      </c>
    </row>
    <row r="32" ht="12">
      <c r="C32" s="2" t="s">
        <v>319</v>
      </c>
    </row>
    <row r="33" spans="2:3" ht="12">
      <c r="B33" s="2">
        <v>8</v>
      </c>
      <c r="C33" s="2" t="s">
        <v>324</v>
      </c>
    </row>
    <row r="34" ht="12">
      <c r="C34" s="2" t="s">
        <v>320</v>
      </c>
    </row>
    <row r="35" spans="2:3" ht="12">
      <c r="B35" s="2">
        <v>9</v>
      </c>
      <c r="C35" s="2" t="s">
        <v>337</v>
      </c>
    </row>
    <row r="37" ht="12">
      <c r="B37" s="2" t="s">
        <v>2207</v>
      </c>
    </row>
    <row r="38" spans="2:3" ht="12">
      <c r="B38" s="2">
        <v>10</v>
      </c>
      <c r="C38" s="2" t="s">
        <v>2209</v>
      </c>
    </row>
    <row r="39" spans="2:3" ht="12">
      <c r="B39" s="2">
        <v>11</v>
      </c>
      <c r="C39" s="2" t="s">
        <v>343</v>
      </c>
    </row>
    <row r="41" ht="12">
      <c r="B41" s="2" t="s">
        <v>345</v>
      </c>
    </row>
    <row r="42" spans="2:3" ht="12">
      <c r="B42" s="2">
        <v>12</v>
      </c>
      <c r="C42" s="2" t="s">
        <v>2212</v>
      </c>
    </row>
    <row r="43" ht="12">
      <c r="C43" s="2" t="s">
        <v>2215</v>
      </c>
    </row>
    <row r="44" spans="2:3" ht="12">
      <c r="B44" s="2">
        <v>13</v>
      </c>
      <c r="C44" s="2" t="s">
        <v>2216</v>
      </c>
    </row>
    <row r="45" spans="2:3" ht="12">
      <c r="B45" s="2">
        <v>14</v>
      </c>
      <c r="C45" s="2" t="s">
        <v>2217</v>
      </c>
    </row>
    <row r="47" ht="12">
      <c r="B47" s="2" t="s">
        <v>2219</v>
      </c>
    </row>
    <row r="48" spans="2:3" ht="12">
      <c r="B48" s="2">
        <v>15</v>
      </c>
      <c r="C48" s="2" t="s">
        <v>2036</v>
      </c>
    </row>
    <row r="49" spans="2:3" ht="12">
      <c r="B49" s="2">
        <v>16</v>
      </c>
      <c r="C49" s="2" t="s">
        <v>2039</v>
      </c>
    </row>
    <row r="51" ht="12">
      <c r="B51" s="2" t="s">
        <v>2225</v>
      </c>
    </row>
    <row r="52" spans="2:3" ht="12">
      <c r="B52" s="2">
        <v>17</v>
      </c>
      <c r="C52" s="2" t="s">
        <v>356</v>
      </c>
    </row>
    <row r="54" ht="12">
      <c r="B54" s="2" t="s">
        <v>2226</v>
      </c>
    </row>
    <row r="55" spans="2:3" ht="12">
      <c r="B55" s="2">
        <v>18</v>
      </c>
      <c r="C55" s="2" t="s">
        <v>2148</v>
      </c>
    </row>
    <row r="57" ht="12">
      <c r="B57" s="2" t="s">
        <v>2232</v>
      </c>
    </row>
    <row r="58" spans="2:3" ht="12">
      <c r="B58" s="2">
        <v>19</v>
      </c>
      <c r="C58" s="9" t="s">
        <v>1264</v>
      </c>
    </row>
    <row r="60" ht="12">
      <c r="B60" s="2" t="s">
        <v>2049</v>
      </c>
    </row>
    <row r="61" spans="2:3" ht="12">
      <c r="B61" s="2">
        <v>20</v>
      </c>
      <c r="C61" s="2" t="s">
        <v>1271</v>
      </c>
    </row>
    <row r="62" spans="2:3" ht="12">
      <c r="B62" s="2">
        <v>21</v>
      </c>
      <c r="C62" s="2" t="s">
        <v>1273</v>
      </c>
    </row>
    <row r="64" ht="12">
      <c r="B64" s="2" t="s">
        <v>2054</v>
      </c>
    </row>
    <row r="65" spans="2:3" ht="12">
      <c r="B65" s="2">
        <v>22</v>
      </c>
      <c r="C65" s="2" t="s">
        <v>2156</v>
      </c>
    </row>
    <row r="67" ht="12">
      <c r="B67" s="2" t="s">
        <v>2067</v>
      </c>
    </row>
    <row r="68" spans="2:3" ht="12">
      <c r="B68" s="2">
        <v>23</v>
      </c>
      <c r="C68" s="6" t="s">
        <v>2068</v>
      </c>
    </row>
    <row r="70" ht="12">
      <c r="B70" s="2" t="s">
        <v>2070</v>
      </c>
    </row>
    <row r="71" spans="2:3" ht="12">
      <c r="B71" s="2">
        <v>24</v>
      </c>
      <c r="C71" s="2" t="s">
        <v>2166</v>
      </c>
    </row>
    <row r="72" spans="2:3" ht="12">
      <c r="B72" s="2">
        <v>25</v>
      </c>
      <c r="C72" s="2" t="s">
        <v>2171</v>
      </c>
    </row>
    <row r="73" spans="2:3" ht="12">
      <c r="B73" s="2">
        <v>26</v>
      </c>
      <c r="C73" s="2" t="s">
        <v>2172</v>
      </c>
    </row>
    <row r="75" ht="12">
      <c r="B75" s="2" t="s">
        <v>2072</v>
      </c>
    </row>
    <row r="76" ht="12">
      <c r="C76" s="2" t="s">
        <v>2179</v>
      </c>
    </row>
    <row r="77" spans="2:3" ht="12">
      <c r="B77" s="2">
        <v>27</v>
      </c>
      <c r="C77" s="2" t="s">
        <v>2257</v>
      </c>
    </row>
    <row r="78" spans="2:3" ht="12">
      <c r="B78" s="2">
        <v>28</v>
      </c>
      <c r="C78" s="2" t="s">
        <v>2019</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sheetPr codeName="Sheet10"/>
  <dimension ref="B2:P69"/>
  <sheetViews>
    <sheetView workbookViewId="0" topLeftCell="A1">
      <selection activeCell="A1" sqref="A1"/>
    </sheetView>
  </sheetViews>
  <sheetFormatPr defaultColWidth="9.00390625" defaultRowHeight="13.5"/>
  <cols>
    <col min="1" max="1" width="4.50390625" style="316" customWidth="1"/>
    <col min="2" max="2" width="5.75390625" style="316" customWidth="1"/>
    <col min="3" max="3" width="10.875" style="316" bestFit="1" customWidth="1"/>
    <col min="4" max="4" width="11.625" style="316" customWidth="1"/>
    <col min="5" max="6" width="12.125" style="316" bestFit="1" customWidth="1"/>
    <col min="7" max="10" width="10.125" style="316" bestFit="1" customWidth="1"/>
    <col min="11" max="11" width="12.375" style="316" bestFit="1" customWidth="1"/>
    <col min="12" max="16384" width="9.00390625" style="316" customWidth="1"/>
  </cols>
  <sheetData>
    <row r="2" spans="2:3" ht="14.25">
      <c r="B2" s="963" t="s">
        <v>82</v>
      </c>
      <c r="C2" s="964"/>
    </row>
    <row r="4" ht="13.5">
      <c r="B4" s="317" t="s">
        <v>27</v>
      </c>
    </row>
    <row r="5" ht="14.25" thickBot="1">
      <c r="K5" s="316" t="s">
        <v>28</v>
      </c>
    </row>
    <row r="6" spans="2:16" ht="13.5">
      <c r="B6" s="960" t="s">
        <v>29</v>
      </c>
      <c r="C6" s="961"/>
      <c r="D6" s="962"/>
      <c r="E6" s="318" t="s">
        <v>30</v>
      </c>
      <c r="F6" s="318" t="s">
        <v>31</v>
      </c>
      <c r="G6" s="318" t="s">
        <v>32</v>
      </c>
      <c r="H6" s="318" t="s">
        <v>33</v>
      </c>
      <c r="I6" s="318" t="s">
        <v>34</v>
      </c>
      <c r="J6" s="318" t="s">
        <v>19</v>
      </c>
      <c r="K6" s="318" t="s">
        <v>20</v>
      </c>
      <c r="L6" s="319"/>
      <c r="M6" s="320"/>
      <c r="N6" s="321"/>
      <c r="O6" s="320"/>
      <c r="P6" s="317"/>
    </row>
    <row r="7" spans="2:16" ht="13.5">
      <c r="B7" s="959" t="s">
        <v>35</v>
      </c>
      <c r="C7" s="959"/>
      <c r="D7" s="959"/>
      <c r="E7" s="322">
        <f>SUM(E34:E35)</f>
        <v>1731217</v>
      </c>
      <c r="F7" s="323">
        <v>1705563</v>
      </c>
      <c r="G7" s="323">
        <f>SUM(G34:G35)</f>
        <v>108063</v>
      </c>
      <c r="H7" s="323">
        <f>SUM(H34:H35)</f>
        <v>116777</v>
      </c>
      <c r="I7" s="323">
        <f>SUM(I34:I35)</f>
        <v>205193</v>
      </c>
      <c r="J7" s="323">
        <f>SUM(J34:J35)</f>
        <v>204902</v>
      </c>
      <c r="K7" s="324">
        <f>SUM(K34:K35)</f>
        <v>379130</v>
      </c>
      <c r="L7" s="320"/>
      <c r="M7" s="320"/>
      <c r="N7" s="320"/>
      <c r="O7" s="320"/>
      <c r="P7" s="317"/>
    </row>
    <row r="8" spans="2:16" ht="13.5">
      <c r="B8" s="954" t="s">
        <v>36</v>
      </c>
      <c r="C8" s="950" t="s">
        <v>37</v>
      </c>
      <c r="D8" s="951"/>
      <c r="E8" s="328">
        <v>416320</v>
      </c>
      <c r="F8" s="329">
        <f aca="true" t="shared" si="0" ref="F8:F23">SUM(G8:K8,E38:K38)</f>
        <v>248162</v>
      </c>
      <c r="G8" s="329">
        <v>0</v>
      </c>
      <c r="H8" s="329">
        <v>0</v>
      </c>
      <c r="I8" s="329">
        <v>0</v>
      </c>
      <c r="J8" s="329">
        <v>0</v>
      </c>
      <c r="K8" s="330">
        <v>216414</v>
      </c>
      <c r="L8" s="320"/>
      <c r="M8" s="320"/>
      <c r="N8" s="320"/>
      <c r="O8" s="320"/>
      <c r="P8" s="317"/>
    </row>
    <row r="9" spans="2:16" ht="13.5">
      <c r="B9" s="954"/>
      <c r="C9" s="950" t="s">
        <v>38</v>
      </c>
      <c r="D9" s="951"/>
      <c r="E9" s="328">
        <v>22192</v>
      </c>
      <c r="F9" s="329">
        <f t="shared" si="0"/>
        <v>8263</v>
      </c>
      <c r="G9" s="329">
        <v>0</v>
      </c>
      <c r="H9" s="329">
        <v>0</v>
      </c>
      <c r="I9" s="329">
        <v>0</v>
      </c>
      <c r="J9" s="329">
        <v>6</v>
      </c>
      <c r="K9" s="330">
        <v>2810</v>
      </c>
      <c r="L9" s="320"/>
      <c r="M9" s="320"/>
      <c r="N9" s="320"/>
      <c r="O9" s="320"/>
      <c r="P9" s="317"/>
    </row>
    <row r="10" spans="2:16" ht="13.5">
      <c r="B10" s="954"/>
      <c r="C10" s="950" t="s">
        <v>39</v>
      </c>
      <c r="D10" s="951"/>
      <c r="E10" s="328">
        <v>5771</v>
      </c>
      <c r="F10" s="329">
        <f t="shared" si="0"/>
        <v>4926</v>
      </c>
      <c r="G10" s="329">
        <v>0</v>
      </c>
      <c r="H10" s="329">
        <v>0</v>
      </c>
      <c r="I10" s="329">
        <v>0</v>
      </c>
      <c r="J10" s="329">
        <v>0</v>
      </c>
      <c r="K10" s="330">
        <v>0</v>
      </c>
      <c r="L10" s="320"/>
      <c r="M10" s="320"/>
      <c r="N10" s="320"/>
      <c r="O10" s="320"/>
      <c r="P10" s="317"/>
    </row>
    <row r="11" spans="2:16" ht="13.5">
      <c r="B11" s="954"/>
      <c r="C11" s="950" t="s">
        <v>40</v>
      </c>
      <c r="D11" s="951"/>
      <c r="E11" s="328">
        <v>331</v>
      </c>
      <c r="F11" s="329">
        <f t="shared" si="0"/>
        <v>326</v>
      </c>
      <c r="G11" s="329">
        <v>0</v>
      </c>
      <c r="H11" s="329">
        <v>0</v>
      </c>
      <c r="I11" s="329">
        <v>0</v>
      </c>
      <c r="J11" s="329">
        <v>0</v>
      </c>
      <c r="K11" s="330">
        <v>0</v>
      </c>
      <c r="L11" s="320"/>
      <c r="M11" s="320"/>
      <c r="N11" s="320"/>
      <c r="O11" s="320"/>
      <c r="P11" s="317"/>
    </row>
    <row r="12" spans="2:16" ht="13.5">
      <c r="B12" s="954"/>
      <c r="C12" s="950" t="s">
        <v>41</v>
      </c>
      <c r="D12" s="951"/>
      <c r="E12" s="328">
        <v>3925</v>
      </c>
      <c r="F12" s="329">
        <f t="shared" si="0"/>
        <v>10468</v>
      </c>
      <c r="G12" s="329">
        <v>0</v>
      </c>
      <c r="H12" s="329">
        <v>0</v>
      </c>
      <c r="I12" s="329">
        <v>0</v>
      </c>
      <c r="J12" s="329">
        <v>0</v>
      </c>
      <c r="K12" s="330">
        <v>168</v>
      </c>
      <c r="L12" s="320"/>
      <c r="M12" s="320"/>
      <c r="N12" s="320"/>
      <c r="O12" s="320"/>
      <c r="P12" s="317"/>
    </row>
    <row r="13" spans="2:16" ht="13.5">
      <c r="B13" s="954"/>
      <c r="C13" s="950" t="s">
        <v>42</v>
      </c>
      <c r="D13" s="951"/>
      <c r="E13" s="328">
        <v>16992</v>
      </c>
      <c r="F13" s="329">
        <f t="shared" si="0"/>
        <v>13178</v>
      </c>
      <c r="G13" s="329">
        <v>0</v>
      </c>
      <c r="H13" s="329">
        <v>0</v>
      </c>
      <c r="I13" s="329">
        <v>0</v>
      </c>
      <c r="J13" s="329">
        <v>1</v>
      </c>
      <c r="K13" s="330">
        <v>146</v>
      </c>
      <c r="L13" s="320"/>
      <c r="M13" s="320"/>
      <c r="N13" s="320"/>
      <c r="O13" s="320"/>
      <c r="P13" s="317"/>
    </row>
    <row r="14" spans="2:16" ht="13.5">
      <c r="B14" s="954"/>
      <c r="C14" s="950" t="s">
        <v>43</v>
      </c>
      <c r="D14" s="951"/>
      <c r="E14" s="328">
        <v>83492</v>
      </c>
      <c r="F14" s="329">
        <f t="shared" si="0"/>
        <v>93756</v>
      </c>
      <c r="G14" s="329">
        <v>50137</v>
      </c>
      <c r="H14" s="329">
        <v>36566</v>
      </c>
      <c r="I14" s="329">
        <v>3794</v>
      </c>
      <c r="J14" s="329">
        <v>925</v>
      </c>
      <c r="K14" s="330">
        <v>90</v>
      </c>
      <c r="L14" s="320"/>
      <c r="M14" s="320"/>
      <c r="N14" s="320"/>
      <c r="O14" s="320"/>
      <c r="P14" s="317"/>
    </row>
    <row r="15" spans="2:16" ht="13.5">
      <c r="B15" s="954"/>
      <c r="C15" s="950" t="s">
        <v>44</v>
      </c>
      <c r="D15" s="951"/>
      <c r="E15" s="328">
        <v>24330</v>
      </c>
      <c r="F15" s="329">
        <f t="shared" si="0"/>
        <v>29285</v>
      </c>
      <c r="G15" s="329">
        <v>3611</v>
      </c>
      <c r="H15" s="329">
        <v>2312</v>
      </c>
      <c r="I15" s="329">
        <v>6083</v>
      </c>
      <c r="J15" s="329">
        <v>2549</v>
      </c>
      <c r="K15" s="330">
        <v>640</v>
      </c>
      <c r="L15" s="320"/>
      <c r="M15" s="320"/>
      <c r="N15" s="320"/>
      <c r="O15" s="320"/>
      <c r="P15" s="317"/>
    </row>
    <row r="16" spans="2:16" ht="13.5">
      <c r="B16" s="954"/>
      <c r="C16" s="950" t="s">
        <v>45</v>
      </c>
      <c r="D16" s="951"/>
      <c r="E16" s="328">
        <v>479177</v>
      </c>
      <c r="F16" s="329">
        <f t="shared" si="0"/>
        <v>338828</v>
      </c>
      <c r="G16" s="329">
        <v>17364</v>
      </c>
      <c r="H16" s="329">
        <v>16937</v>
      </c>
      <c r="I16" s="329">
        <v>144164</v>
      </c>
      <c r="J16" s="329">
        <v>148612</v>
      </c>
      <c r="K16" s="330">
        <v>9057</v>
      </c>
      <c r="L16" s="320"/>
      <c r="M16" s="320"/>
      <c r="N16" s="320"/>
      <c r="O16" s="320"/>
      <c r="P16" s="317"/>
    </row>
    <row r="17" spans="2:16" ht="13.5">
      <c r="B17" s="954"/>
      <c r="C17" s="950" t="s">
        <v>46</v>
      </c>
      <c r="D17" s="951"/>
      <c r="E17" s="328">
        <v>70693</v>
      </c>
      <c r="F17" s="329">
        <f t="shared" si="0"/>
        <v>80477</v>
      </c>
      <c r="G17" s="329">
        <v>5876</v>
      </c>
      <c r="H17" s="329">
        <v>2540</v>
      </c>
      <c r="I17" s="329">
        <v>1642</v>
      </c>
      <c r="J17" s="329">
        <v>647</v>
      </c>
      <c r="K17" s="330">
        <v>1336</v>
      </c>
      <c r="L17" s="320"/>
      <c r="M17" s="320"/>
      <c r="N17" s="320"/>
      <c r="O17" s="320"/>
      <c r="P17" s="317"/>
    </row>
    <row r="18" spans="2:16" ht="13.5">
      <c r="B18" s="954"/>
      <c r="C18" s="950" t="s">
        <v>47</v>
      </c>
      <c r="D18" s="951"/>
      <c r="E18" s="328">
        <v>97817</v>
      </c>
      <c r="F18" s="329">
        <f t="shared" si="0"/>
        <v>99276</v>
      </c>
      <c r="G18" s="329">
        <v>3700</v>
      </c>
      <c r="H18" s="329">
        <v>9427</v>
      </c>
      <c r="I18" s="329">
        <v>13693</v>
      </c>
      <c r="J18" s="329">
        <v>13108</v>
      </c>
      <c r="K18" s="330">
        <v>8169</v>
      </c>
      <c r="L18" s="320"/>
      <c r="M18" s="320"/>
      <c r="N18" s="320"/>
      <c r="O18" s="320"/>
      <c r="P18" s="317"/>
    </row>
    <row r="19" spans="2:16" ht="13.5">
      <c r="B19" s="954"/>
      <c r="C19" s="950" t="s">
        <v>48</v>
      </c>
      <c r="D19" s="951"/>
      <c r="E19" s="328">
        <v>46056</v>
      </c>
      <c r="F19" s="329">
        <f t="shared" si="0"/>
        <v>29443</v>
      </c>
      <c r="G19" s="329">
        <v>2024</v>
      </c>
      <c r="H19" s="329">
        <v>755</v>
      </c>
      <c r="I19" s="329">
        <v>2723</v>
      </c>
      <c r="J19" s="329">
        <v>5549</v>
      </c>
      <c r="K19" s="330">
        <v>927</v>
      </c>
      <c r="L19" s="320"/>
      <c r="M19" s="320"/>
      <c r="N19" s="320"/>
      <c r="O19" s="320"/>
      <c r="P19" s="317"/>
    </row>
    <row r="20" spans="2:16" ht="13.5">
      <c r="B20" s="954"/>
      <c r="C20" s="950" t="s">
        <v>49</v>
      </c>
      <c r="D20" s="951"/>
      <c r="E20" s="328">
        <v>13717</v>
      </c>
      <c r="F20" s="329">
        <f t="shared" si="0"/>
        <v>4829</v>
      </c>
      <c r="G20" s="329">
        <v>110</v>
      </c>
      <c r="H20" s="329">
        <v>16</v>
      </c>
      <c r="I20" s="329">
        <v>146</v>
      </c>
      <c r="J20" s="329">
        <v>0</v>
      </c>
      <c r="K20" s="330">
        <v>615</v>
      </c>
      <c r="L20" s="320"/>
      <c r="M20" s="320"/>
      <c r="N20" s="320"/>
      <c r="O20" s="320"/>
      <c r="P20" s="317"/>
    </row>
    <row r="21" spans="2:16" ht="13.5">
      <c r="B21" s="954"/>
      <c r="C21" s="950" t="s">
        <v>50</v>
      </c>
      <c r="D21" s="951"/>
      <c r="E21" s="328">
        <v>19200</v>
      </c>
      <c r="F21" s="329">
        <f t="shared" si="0"/>
        <v>12823</v>
      </c>
      <c r="G21" s="329">
        <v>0</v>
      </c>
      <c r="H21" s="329">
        <v>298</v>
      </c>
      <c r="I21" s="329">
        <v>226</v>
      </c>
      <c r="J21" s="329">
        <v>3509</v>
      </c>
      <c r="K21" s="330">
        <v>951</v>
      </c>
      <c r="L21" s="320"/>
      <c r="M21" s="320"/>
      <c r="N21" s="320"/>
      <c r="O21" s="320"/>
      <c r="P21" s="317"/>
    </row>
    <row r="22" spans="2:16" ht="13.5">
      <c r="B22" s="954"/>
      <c r="C22" s="950" t="s">
        <v>51</v>
      </c>
      <c r="D22" s="951"/>
      <c r="E22" s="328">
        <v>10420</v>
      </c>
      <c r="F22" s="329">
        <f t="shared" si="0"/>
        <v>577</v>
      </c>
      <c r="G22" s="329">
        <v>0</v>
      </c>
      <c r="H22" s="329">
        <v>0</v>
      </c>
      <c r="I22" s="329">
        <v>0</v>
      </c>
      <c r="J22" s="329">
        <v>422</v>
      </c>
      <c r="K22" s="330">
        <v>0</v>
      </c>
      <c r="L22" s="320"/>
      <c r="M22" s="320"/>
      <c r="N22" s="320"/>
      <c r="O22" s="320"/>
      <c r="P22" s="317"/>
    </row>
    <row r="23" spans="2:16" ht="13.5">
      <c r="B23" s="954"/>
      <c r="C23" s="950" t="s">
        <v>52</v>
      </c>
      <c r="D23" s="951"/>
      <c r="E23" s="328">
        <v>215796</v>
      </c>
      <c r="F23" s="329">
        <f t="shared" si="0"/>
        <v>382756</v>
      </c>
      <c r="G23" s="329">
        <v>13405</v>
      </c>
      <c r="H23" s="329">
        <v>22992</v>
      </c>
      <c r="I23" s="329">
        <v>17989</v>
      </c>
      <c r="J23" s="329">
        <v>14439</v>
      </c>
      <c r="K23" s="330">
        <v>9066</v>
      </c>
      <c r="L23" s="320"/>
      <c r="M23" s="320"/>
      <c r="N23" s="320"/>
      <c r="O23" s="320"/>
      <c r="P23" s="317"/>
    </row>
    <row r="24" spans="2:16" ht="13.5">
      <c r="B24" s="325"/>
      <c r="C24" s="326" t="s">
        <v>53</v>
      </c>
      <c r="D24" s="327"/>
      <c r="E24" s="328">
        <f>SUM(E8:E23)</f>
        <v>1526229</v>
      </c>
      <c r="F24" s="329">
        <v>1357373</v>
      </c>
      <c r="G24" s="329">
        <f>SUM(G8:G23)</f>
        <v>96227</v>
      </c>
      <c r="H24" s="329">
        <f>SUM(H8:H23)</f>
        <v>91843</v>
      </c>
      <c r="I24" s="329">
        <f>SUM(I8:I23)</f>
        <v>190460</v>
      </c>
      <c r="J24" s="329">
        <f>SUM(J8:J23)</f>
        <v>189767</v>
      </c>
      <c r="K24" s="330">
        <f>SUM(K8:K23)</f>
        <v>250389</v>
      </c>
      <c r="L24" s="320"/>
      <c r="M24" s="320"/>
      <c r="N24" s="320"/>
      <c r="O24" s="320"/>
      <c r="P24" s="317"/>
    </row>
    <row r="25" spans="2:16" ht="13.5">
      <c r="B25" s="949" t="s">
        <v>54</v>
      </c>
      <c r="C25" s="950"/>
      <c r="D25" s="951"/>
      <c r="E25" s="328">
        <v>19307</v>
      </c>
      <c r="F25" s="329">
        <f>SUM(G25:K25,E55:K55)</f>
        <v>21720</v>
      </c>
      <c r="G25" s="329">
        <v>117</v>
      </c>
      <c r="H25" s="329">
        <v>414</v>
      </c>
      <c r="I25" s="329">
        <v>218</v>
      </c>
      <c r="J25" s="329">
        <v>67</v>
      </c>
      <c r="K25" s="330">
        <v>21</v>
      </c>
      <c r="L25" s="320"/>
      <c r="M25" s="320"/>
      <c r="N25" s="320"/>
      <c r="O25" s="320"/>
      <c r="P25" s="317"/>
    </row>
    <row r="26" spans="2:16" ht="13.5">
      <c r="B26" s="954" t="s">
        <v>55</v>
      </c>
      <c r="C26" s="950" t="s">
        <v>56</v>
      </c>
      <c r="D26" s="951"/>
      <c r="E26" s="328">
        <v>32100</v>
      </c>
      <c r="F26" s="329">
        <f>SUM(G26:K26,E56:K56)</f>
        <v>42787</v>
      </c>
      <c r="G26" s="329">
        <v>19</v>
      </c>
      <c r="H26" s="329">
        <v>12</v>
      </c>
      <c r="I26" s="329">
        <v>0</v>
      </c>
      <c r="J26" s="329">
        <v>8191</v>
      </c>
      <c r="K26" s="330">
        <v>154</v>
      </c>
      <c r="L26" s="320"/>
      <c r="M26" s="320"/>
      <c r="N26" s="320"/>
      <c r="O26" s="320"/>
      <c r="P26" s="317"/>
    </row>
    <row r="27" spans="2:16" ht="13.5">
      <c r="B27" s="954"/>
      <c r="C27" s="950" t="s">
        <v>57</v>
      </c>
      <c r="D27" s="951"/>
      <c r="E27" s="328">
        <v>40553</v>
      </c>
      <c r="F27" s="329">
        <v>33742</v>
      </c>
      <c r="G27" s="329">
        <v>1665</v>
      </c>
      <c r="H27" s="329">
        <v>11068</v>
      </c>
      <c r="I27" s="329">
        <v>4183</v>
      </c>
      <c r="J27" s="329">
        <v>1112</v>
      </c>
      <c r="K27" s="330">
        <v>1956</v>
      </c>
      <c r="L27" s="320"/>
      <c r="M27" s="320"/>
      <c r="N27" s="320"/>
      <c r="O27" s="320"/>
      <c r="P27" s="317"/>
    </row>
    <row r="28" spans="2:16" ht="13.5">
      <c r="B28" s="954"/>
      <c r="C28" s="950" t="s">
        <v>58</v>
      </c>
      <c r="D28" s="951"/>
      <c r="E28" s="328">
        <v>19589</v>
      </c>
      <c r="F28" s="329">
        <f>SUM(G28:K28,E58:K58)</f>
        <v>19740</v>
      </c>
      <c r="G28" s="329">
        <v>1254</v>
      </c>
      <c r="H28" s="329">
        <v>1430</v>
      </c>
      <c r="I28" s="329">
        <v>3367</v>
      </c>
      <c r="J28" s="329">
        <v>2383</v>
      </c>
      <c r="K28" s="330">
        <v>638</v>
      </c>
      <c r="L28" s="320"/>
      <c r="M28" s="320"/>
      <c r="N28" s="320"/>
      <c r="O28" s="320"/>
      <c r="P28" s="317"/>
    </row>
    <row r="29" spans="2:16" ht="13.5">
      <c r="B29" s="954"/>
      <c r="C29" s="950" t="s">
        <v>59</v>
      </c>
      <c r="D29" s="951"/>
      <c r="E29" s="328">
        <v>25664</v>
      </c>
      <c r="F29" s="329">
        <f>SUM(G29:K29,E59:K59)</f>
        <v>19578</v>
      </c>
      <c r="G29" s="329">
        <v>5558</v>
      </c>
      <c r="H29" s="329">
        <v>5412</v>
      </c>
      <c r="I29" s="329">
        <v>3092</v>
      </c>
      <c r="J29" s="329">
        <v>997</v>
      </c>
      <c r="K29" s="330">
        <v>36</v>
      </c>
      <c r="L29" s="320"/>
      <c r="M29" s="320"/>
      <c r="N29" s="320"/>
      <c r="O29" s="320"/>
      <c r="P29" s="317"/>
    </row>
    <row r="30" spans="2:16" ht="13.5">
      <c r="B30" s="954"/>
      <c r="C30" s="950" t="s">
        <v>60</v>
      </c>
      <c r="D30" s="951"/>
      <c r="E30" s="328">
        <v>14099</v>
      </c>
      <c r="F30" s="329">
        <f>SUM(G30:K30,E60:K60)</f>
        <v>22954</v>
      </c>
      <c r="G30" s="329">
        <v>3188</v>
      </c>
      <c r="H30" s="329">
        <v>6406</v>
      </c>
      <c r="I30" s="329">
        <v>3605</v>
      </c>
      <c r="J30" s="329">
        <v>2039</v>
      </c>
      <c r="K30" s="330">
        <v>60</v>
      </c>
      <c r="L30" s="320"/>
      <c r="M30" s="320"/>
      <c r="N30" s="320"/>
      <c r="O30" s="320"/>
      <c r="P30" s="317"/>
    </row>
    <row r="31" spans="2:16" ht="13.5">
      <c r="B31" s="954"/>
      <c r="C31" s="950" t="s">
        <v>61</v>
      </c>
      <c r="D31" s="951"/>
      <c r="E31" s="328">
        <v>0</v>
      </c>
      <c r="F31" s="329">
        <v>65</v>
      </c>
      <c r="G31" s="329">
        <v>33</v>
      </c>
      <c r="H31" s="329">
        <v>0</v>
      </c>
      <c r="I31" s="329">
        <v>0</v>
      </c>
      <c r="J31" s="329">
        <v>30</v>
      </c>
      <c r="K31" s="330">
        <v>0</v>
      </c>
      <c r="L31" s="320"/>
      <c r="M31" s="320"/>
      <c r="N31" s="320"/>
      <c r="O31" s="320"/>
      <c r="P31" s="317"/>
    </row>
    <row r="32" spans="2:16" ht="13.5">
      <c r="B32" s="954"/>
      <c r="C32" s="950" t="s">
        <v>62</v>
      </c>
      <c r="D32" s="951"/>
      <c r="E32" s="328">
        <v>4898</v>
      </c>
      <c r="F32" s="329">
        <f>SUM(G32:K32,E62:K62)</f>
        <v>863</v>
      </c>
      <c r="G32" s="329">
        <v>0</v>
      </c>
      <c r="H32" s="329">
        <v>33</v>
      </c>
      <c r="I32" s="329">
        <v>225</v>
      </c>
      <c r="J32" s="329">
        <v>233</v>
      </c>
      <c r="K32" s="330">
        <v>185</v>
      </c>
      <c r="L32" s="320"/>
      <c r="M32" s="320"/>
      <c r="N32" s="320"/>
      <c r="O32" s="320"/>
      <c r="P32" s="317"/>
    </row>
    <row r="33" spans="2:16" ht="13.5">
      <c r="B33" s="954"/>
      <c r="C33" s="950" t="s">
        <v>53</v>
      </c>
      <c r="D33" s="951"/>
      <c r="E33" s="328">
        <f>SUM(E26:E32)</f>
        <v>136903</v>
      </c>
      <c r="F33" s="329">
        <f>SUM(G33:K33,E63:K63)</f>
        <v>139729</v>
      </c>
      <c r="G33" s="329">
        <v>11719</v>
      </c>
      <c r="H33" s="329">
        <f>SUM(H26:H32)</f>
        <v>24361</v>
      </c>
      <c r="I33" s="329">
        <f>SUM(I26:I32)</f>
        <v>14472</v>
      </c>
      <c r="J33" s="329">
        <v>15045</v>
      </c>
      <c r="K33" s="330">
        <f>SUM(K26:K32)</f>
        <v>3029</v>
      </c>
      <c r="L33" s="320"/>
      <c r="M33" s="320"/>
      <c r="N33" s="320"/>
      <c r="O33" s="320"/>
      <c r="P33" s="317"/>
    </row>
    <row r="34" spans="2:16" ht="13.5">
      <c r="B34" s="949" t="s">
        <v>63</v>
      </c>
      <c r="C34" s="950"/>
      <c r="D34" s="951"/>
      <c r="E34" s="328">
        <f>SUM(E24,E25,E33)</f>
        <v>1682439</v>
      </c>
      <c r="F34" s="329">
        <v>186741</v>
      </c>
      <c r="G34" s="329">
        <f>SUM(G24,G25,G33)</f>
        <v>108063</v>
      </c>
      <c r="H34" s="329">
        <f>SUM(H24,H25,H33)</f>
        <v>116618</v>
      </c>
      <c r="I34" s="329">
        <f>SUM(I24,I25,I33)</f>
        <v>205150</v>
      </c>
      <c r="J34" s="329">
        <f>SUM(J24,J25,J33)</f>
        <v>204879</v>
      </c>
      <c r="K34" s="330">
        <f>SUM(K24,K25,K33)</f>
        <v>253439</v>
      </c>
      <c r="L34" s="320"/>
      <c r="M34" s="320"/>
      <c r="N34" s="320"/>
      <c r="O34" s="320"/>
      <c r="P34" s="317"/>
    </row>
    <row r="35" spans="2:16" ht="14.25" thickBot="1">
      <c r="B35" s="949" t="s">
        <v>64</v>
      </c>
      <c r="C35" s="950"/>
      <c r="D35" s="951"/>
      <c r="E35" s="331">
        <v>48778</v>
      </c>
      <c r="F35" s="329">
        <v>1705563</v>
      </c>
      <c r="G35" s="332">
        <v>0</v>
      </c>
      <c r="H35" s="332">
        <v>159</v>
      </c>
      <c r="I35" s="332">
        <v>43</v>
      </c>
      <c r="J35" s="332">
        <v>23</v>
      </c>
      <c r="K35" s="333">
        <v>125691</v>
      </c>
      <c r="L35" s="320"/>
      <c r="M35" s="320"/>
      <c r="N35" s="320"/>
      <c r="O35" s="320"/>
      <c r="P35" s="317"/>
    </row>
    <row r="36" spans="2:16" ht="14.25" thickTop="1">
      <c r="B36" s="955" t="s">
        <v>29</v>
      </c>
      <c r="C36" s="955"/>
      <c r="D36" s="955"/>
      <c r="E36" s="334" t="s">
        <v>65</v>
      </c>
      <c r="F36" s="334" t="s">
        <v>21</v>
      </c>
      <c r="G36" s="334" t="s">
        <v>22</v>
      </c>
      <c r="H36" s="334" t="s">
        <v>23</v>
      </c>
      <c r="I36" s="334" t="s">
        <v>24</v>
      </c>
      <c r="J36" s="334" t="s">
        <v>25</v>
      </c>
      <c r="K36" s="334" t="s">
        <v>26</v>
      </c>
      <c r="L36" s="320"/>
      <c r="M36" s="320"/>
      <c r="N36" s="320"/>
      <c r="O36" s="320"/>
      <c r="P36" s="317"/>
    </row>
    <row r="37" spans="2:16" ht="13.5" customHeight="1">
      <c r="B37" s="956" t="s">
        <v>1333</v>
      </c>
      <c r="C37" s="957"/>
      <c r="D37" s="958"/>
      <c r="E37" s="335">
        <f aca="true" t="shared" si="1" ref="E37:K37">SUM(E64:E65)</f>
        <v>137835</v>
      </c>
      <c r="F37" s="336">
        <f t="shared" si="1"/>
        <v>51632</v>
      </c>
      <c r="G37" s="336">
        <f t="shared" si="1"/>
        <v>71305</v>
      </c>
      <c r="H37" s="336">
        <f t="shared" si="1"/>
        <v>101881</v>
      </c>
      <c r="I37" s="336">
        <f t="shared" si="1"/>
        <v>93990</v>
      </c>
      <c r="J37" s="336">
        <f t="shared" si="1"/>
        <v>102670</v>
      </c>
      <c r="K37" s="337">
        <f t="shared" si="1"/>
        <v>132185</v>
      </c>
      <c r="L37" s="320"/>
      <c r="M37" s="320"/>
      <c r="N37" s="320"/>
      <c r="O37" s="320"/>
      <c r="P37" s="317"/>
    </row>
    <row r="38" spans="2:16" ht="13.5">
      <c r="B38" s="954" t="s">
        <v>36</v>
      </c>
      <c r="C38" s="950" t="s">
        <v>37</v>
      </c>
      <c r="D38" s="951"/>
      <c r="E38" s="338">
        <v>31355</v>
      </c>
      <c r="F38" s="339">
        <v>0</v>
      </c>
      <c r="G38" s="339">
        <v>0</v>
      </c>
      <c r="H38" s="339">
        <v>0</v>
      </c>
      <c r="I38" s="339">
        <v>6</v>
      </c>
      <c r="J38" s="339">
        <v>369</v>
      </c>
      <c r="K38" s="340">
        <v>18</v>
      </c>
      <c r="L38" s="320"/>
      <c r="M38" s="320"/>
      <c r="N38" s="320"/>
      <c r="O38" s="320"/>
      <c r="P38" s="317"/>
    </row>
    <row r="39" spans="2:16" ht="13.5">
      <c r="B39" s="954"/>
      <c r="C39" s="950" t="s">
        <v>38</v>
      </c>
      <c r="D39" s="951"/>
      <c r="E39" s="338">
        <v>4974</v>
      </c>
      <c r="F39" s="339">
        <v>16</v>
      </c>
      <c r="G39" s="339">
        <v>4</v>
      </c>
      <c r="H39" s="339">
        <v>54</v>
      </c>
      <c r="I39" s="339">
        <v>126</v>
      </c>
      <c r="J39" s="339">
        <v>226</v>
      </c>
      <c r="K39" s="340">
        <v>47</v>
      </c>
      <c r="L39" s="320"/>
      <c r="M39" s="320"/>
      <c r="N39" s="320"/>
      <c r="O39" s="320"/>
      <c r="P39" s="317"/>
    </row>
    <row r="40" spans="2:16" ht="13.5">
      <c r="B40" s="954"/>
      <c r="C40" s="950" t="s">
        <v>39</v>
      </c>
      <c r="D40" s="951"/>
      <c r="E40" s="338">
        <v>7</v>
      </c>
      <c r="F40" s="339">
        <v>271</v>
      </c>
      <c r="G40" s="339">
        <v>304</v>
      </c>
      <c r="H40" s="339">
        <v>2141</v>
      </c>
      <c r="I40" s="339">
        <v>2202</v>
      </c>
      <c r="J40" s="339">
        <v>1</v>
      </c>
      <c r="K40" s="340">
        <v>0</v>
      </c>
      <c r="L40" s="320"/>
      <c r="M40" s="320"/>
      <c r="N40" s="320"/>
      <c r="O40" s="320"/>
      <c r="P40" s="317"/>
    </row>
    <row r="41" spans="2:16" ht="13.5">
      <c r="B41" s="954"/>
      <c r="C41" s="950" t="s">
        <v>40</v>
      </c>
      <c r="D41" s="951"/>
      <c r="E41" s="338">
        <v>278</v>
      </c>
      <c r="F41" s="339">
        <v>16</v>
      </c>
      <c r="G41" s="339">
        <v>0</v>
      </c>
      <c r="H41" s="339">
        <v>32</v>
      </c>
      <c r="I41" s="339">
        <v>0</v>
      </c>
      <c r="J41" s="339">
        <v>0</v>
      </c>
      <c r="K41" s="340">
        <v>0</v>
      </c>
      <c r="L41" s="320"/>
      <c r="M41" s="320"/>
      <c r="N41" s="320"/>
      <c r="O41" s="320"/>
      <c r="P41" s="317"/>
    </row>
    <row r="42" spans="2:16" ht="13.5">
      <c r="B42" s="954"/>
      <c r="C42" s="950" t="s">
        <v>41</v>
      </c>
      <c r="D42" s="951"/>
      <c r="E42" s="338">
        <v>3358</v>
      </c>
      <c r="F42" s="339">
        <v>1742</v>
      </c>
      <c r="G42" s="339">
        <v>323</v>
      </c>
      <c r="H42" s="339">
        <v>345</v>
      </c>
      <c r="I42" s="339">
        <v>3517</v>
      </c>
      <c r="J42" s="339">
        <v>1007</v>
      </c>
      <c r="K42" s="340">
        <v>8</v>
      </c>
      <c r="L42" s="320"/>
      <c r="M42" s="320"/>
      <c r="N42" s="320"/>
      <c r="O42" s="320"/>
      <c r="P42" s="317"/>
    </row>
    <row r="43" spans="2:16" ht="13.5">
      <c r="B43" s="954"/>
      <c r="C43" s="950" t="s">
        <v>42</v>
      </c>
      <c r="D43" s="951"/>
      <c r="E43" s="338">
        <v>1564</v>
      </c>
      <c r="F43" s="339">
        <v>5201</v>
      </c>
      <c r="G43" s="339">
        <v>1420</v>
      </c>
      <c r="H43" s="339">
        <v>2110</v>
      </c>
      <c r="I43" s="339">
        <v>1893</v>
      </c>
      <c r="J43" s="339">
        <v>324</v>
      </c>
      <c r="K43" s="340">
        <v>519</v>
      </c>
      <c r="L43" s="320"/>
      <c r="M43" s="320"/>
      <c r="N43" s="320"/>
      <c r="O43" s="320"/>
      <c r="P43" s="317"/>
    </row>
    <row r="44" spans="2:16" ht="13.5">
      <c r="B44" s="954"/>
      <c r="C44" s="950" t="s">
        <v>43</v>
      </c>
      <c r="D44" s="951"/>
      <c r="E44" s="338">
        <v>18</v>
      </c>
      <c r="F44" s="339">
        <v>89</v>
      </c>
      <c r="G44" s="339">
        <v>92</v>
      </c>
      <c r="H44" s="339">
        <v>827</v>
      </c>
      <c r="I44" s="339">
        <v>168</v>
      </c>
      <c r="J44" s="339">
        <v>309</v>
      </c>
      <c r="K44" s="340">
        <v>741</v>
      </c>
      <c r="L44" s="320"/>
      <c r="M44" s="320"/>
      <c r="N44" s="320"/>
      <c r="O44" s="320"/>
      <c r="P44" s="317"/>
    </row>
    <row r="45" spans="2:16" ht="13.5">
      <c r="B45" s="954"/>
      <c r="C45" s="950" t="s">
        <v>44</v>
      </c>
      <c r="D45" s="951"/>
      <c r="E45" s="338">
        <v>329</v>
      </c>
      <c r="F45" s="339">
        <v>124</v>
      </c>
      <c r="G45" s="339">
        <v>1598</v>
      </c>
      <c r="H45" s="339">
        <v>3702</v>
      </c>
      <c r="I45" s="339">
        <v>4033</v>
      </c>
      <c r="J45" s="339">
        <v>1675</v>
      </c>
      <c r="K45" s="340">
        <v>2629</v>
      </c>
      <c r="L45" s="320"/>
      <c r="M45" s="320"/>
      <c r="N45" s="320"/>
      <c r="O45" s="320"/>
      <c r="P45" s="317"/>
    </row>
    <row r="46" spans="2:16" ht="13.5">
      <c r="B46" s="954"/>
      <c r="C46" s="950" t="s">
        <v>45</v>
      </c>
      <c r="D46" s="951"/>
      <c r="E46" s="338">
        <v>177</v>
      </c>
      <c r="F46" s="339">
        <v>34</v>
      </c>
      <c r="G46" s="339">
        <v>111</v>
      </c>
      <c r="H46" s="339">
        <v>228</v>
      </c>
      <c r="I46" s="339">
        <v>208</v>
      </c>
      <c r="J46" s="339">
        <v>553</v>
      </c>
      <c r="K46" s="340">
        <v>1383</v>
      </c>
      <c r="L46" s="320"/>
      <c r="M46" s="320"/>
      <c r="N46" s="320"/>
      <c r="O46" s="320"/>
      <c r="P46" s="317"/>
    </row>
    <row r="47" spans="2:16" ht="13.5">
      <c r="B47" s="954"/>
      <c r="C47" s="950" t="s">
        <v>46</v>
      </c>
      <c r="D47" s="951"/>
      <c r="E47" s="338">
        <v>8307</v>
      </c>
      <c r="F47" s="339">
        <v>6698</v>
      </c>
      <c r="G47" s="339">
        <v>4706</v>
      </c>
      <c r="H47" s="339">
        <v>8873</v>
      </c>
      <c r="I47" s="339">
        <v>14256</v>
      </c>
      <c r="J47" s="339">
        <v>11597</v>
      </c>
      <c r="K47" s="340">
        <v>13999</v>
      </c>
      <c r="L47" s="320"/>
      <c r="M47" s="320"/>
      <c r="N47" s="320"/>
      <c r="O47" s="320"/>
      <c r="P47" s="317"/>
    </row>
    <row r="48" spans="2:16" ht="13.5">
      <c r="B48" s="954"/>
      <c r="C48" s="950" t="s">
        <v>47</v>
      </c>
      <c r="D48" s="951"/>
      <c r="E48" s="338">
        <v>5561</v>
      </c>
      <c r="F48" s="339">
        <v>2114</v>
      </c>
      <c r="G48" s="339">
        <v>15627</v>
      </c>
      <c r="H48" s="339">
        <v>10054</v>
      </c>
      <c r="I48" s="339">
        <v>9904</v>
      </c>
      <c r="J48" s="339">
        <v>2924</v>
      </c>
      <c r="K48" s="340">
        <v>4995</v>
      </c>
      <c r="L48" s="320"/>
      <c r="M48" s="320"/>
      <c r="N48" s="320"/>
      <c r="O48" s="320"/>
      <c r="P48" s="317"/>
    </row>
    <row r="49" spans="2:16" ht="13.5">
      <c r="B49" s="954"/>
      <c r="C49" s="950" t="s">
        <v>48</v>
      </c>
      <c r="D49" s="951"/>
      <c r="E49" s="338">
        <v>1028</v>
      </c>
      <c r="F49" s="339">
        <v>304</v>
      </c>
      <c r="G49" s="339">
        <v>0</v>
      </c>
      <c r="H49" s="339">
        <v>19</v>
      </c>
      <c r="I49" s="339">
        <v>42</v>
      </c>
      <c r="J49" s="339">
        <v>5746</v>
      </c>
      <c r="K49" s="340">
        <v>10326</v>
      </c>
      <c r="L49" s="320"/>
      <c r="M49" s="320"/>
      <c r="N49" s="320"/>
      <c r="O49" s="320"/>
      <c r="P49" s="317"/>
    </row>
    <row r="50" spans="2:16" ht="13.5">
      <c r="B50" s="954"/>
      <c r="C50" s="950" t="s">
        <v>49</v>
      </c>
      <c r="D50" s="951"/>
      <c r="E50" s="338">
        <v>130</v>
      </c>
      <c r="F50" s="339">
        <v>98</v>
      </c>
      <c r="G50" s="339">
        <v>53</v>
      </c>
      <c r="H50" s="339">
        <v>242</v>
      </c>
      <c r="I50" s="339">
        <v>3229</v>
      </c>
      <c r="J50" s="339">
        <v>153</v>
      </c>
      <c r="K50" s="340">
        <v>37</v>
      </c>
      <c r="L50" s="320"/>
      <c r="M50" s="320"/>
      <c r="N50" s="320"/>
      <c r="O50" s="320"/>
      <c r="P50" s="317"/>
    </row>
    <row r="51" spans="2:16" ht="13.5">
      <c r="B51" s="954"/>
      <c r="C51" s="950" t="s">
        <v>50</v>
      </c>
      <c r="D51" s="951"/>
      <c r="E51" s="338">
        <v>41</v>
      </c>
      <c r="F51" s="339">
        <v>0</v>
      </c>
      <c r="G51" s="339">
        <v>0</v>
      </c>
      <c r="H51" s="339">
        <v>32</v>
      </c>
      <c r="I51" s="339">
        <v>765</v>
      </c>
      <c r="J51" s="339">
        <v>2809</v>
      </c>
      <c r="K51" s="340">
        <v>4192</v>
      </c>
      <c r="L51" s="320"/>
      <c r="M51" s="320"/>
      <c r="N51" s="320"/>
      <c r="O51" s="320"/>
      <c r="P51" s="317"/>
    </row>
    <row r="52" spans="2:16" ht="13.5">
      <c r="B52" s="954"/>
      <c r="C52" s="950" t="s">
        <v>51</v>
      </c>
      <c r="D52" s="951"/>
      <c r="E52" s="338">
        <v>0</v>
      </c>
      <c r="F52" s="339">
        <v>0</v>
      </c>
      <c r="G52" s="339">
        <v>0</v>
      </c>
      <c r="H52" s="339">
        <v>27</v>
      </c>
      <c r="I52" s="339">
        <v>70</v>
      </c>
      <c r="J52" s="339">
        <v>0</v>
      </c>
      <c r="K52" s="340">
        <v>58</v>
      </c>
      <c r="L52" s="320"/>
      <c r="M52" s="320"/>
      <c r="N52" s="320"/>
      <c r="O52" s="320"/>
      <c r="P52" s="317"/>
    </row>
    <row r="53" spans="2:16" ht="13.5">
      <c r="B53" s="954"/>
      <c r="C53" s="950" t="s">
        <v>52</v>
      </c>
      <c r="D53" s="951"/>
      <c r="E53" s="338">
        <v>11283</v>
      </c>
      <c r="F53" s="339">
        <v>13106</v>
      </c>
      <c r="G53" s="339">
        <v>27550</v>
      </c>
      <c r="H53" s="339">
        <v>56044</v>
      </c>
      <c r="I53" s="339">
        <v>42162</v>
      </c>
      <c r="J53" s="339">
        <v>71018</v>
      </c>
      <c r="K53" s="340">
        <v>83702</v>
      </c>
      <c r="L53" s="320"/>
      <c r="M53" s="320"/>
      <c r="N53" s="320"/>
      <c r="O53" s="320"/>
      <c r="P53" s="317"/>
    </row>
    <row r="54" spans="2:16" ht="13.5">
      <c r="B54" s="325"/>
      <c r="C54" s="326" t="s">
        <v>53</v>
      </c>
      <c r="D54" s="327"/>
      <c r="E54" s="338">
        <f>SUM(E38:E53)</f>
        <v>68410</v>
      </c>
      <c r="F54" s="339">
        <f>SUM(F38:F53)</f>
        <v>29813</v>
      </c>
      <c r="G54" s="339">
        <f>SUM(G38:G53)</f>
        <v>51788</v>
      </c>
      <c r="H54" s="339">
        <f>SUM(H38:H53)</f>
        <v>84730</v>
      </c>
      <c r="I54" s="339">
        <v>62581</v>
      </c>
      <c r="J54" s="339">
        <f>SUM(J38:J53)</f>
        <v>98711</v>
      </c>
      <c r="K54" s="340">
        <f>SUM(K38:K53)</f>
        <v>122654</v>
      </c>
      <c r="L54" s="320"/>
      <c r="M54" s="320"/>
      <c r="N54" s="320"/>
      <c r="O54" s="320"/>
      <c r="P54" s="317"/>
    </row>
    <row r="55" spans="2:16" ht="13.5">
      <c r="B55" s="949" t="s">
        <v>54</v>
      </c>
      <c r="C55" s="950"/>
      <c r="D55" s="951"/>
      <c r="E55" s="338">
        <v>1802</v>
      </c>
      <c r="F55" s="339">
        <v>4261</v>
      </c>
      <c r="G55" s="339">
        <v>5129</v>
      </c>
      <c r="H55" s="339">
        <v>6126</v>
      </c>
      <c r="I55" s="339">
        <v>2068</v>
      </c>
      <c r="J55" s="339">
        <v>508</v>
      </c>
      <c r="K55" s="340">
        <v>989</v>
      </c>
      <c r="L55" s="320"/>
      <c r="M55" s="320"/>
      <c r="N55" s="320"/>
      <c r="O55" s="320"/>
      <c r="P55" s="317"/>
    </row>
    <row r="56" spans="2:16" ht="13.5">
      <c r="B56" s="954" t="s">
        <v>55</v>
      </c>
      <c r="C56" s="950" t="s">
        <v>56</v>
      </c>
      <c r="D56" s="951"/>
      <c r="E56" s="338">
        <v>22077</v>
      </c>
      <c r="F56" s="339">
        <v>8760</v>
      </c>
      <c r="G56" s="339">
        <v>3274</v>
      </c>
      <c r="H56" s="339">
        <v>146</v>
      </c>
      <c r="I56" s="339">
        <v>42</v>
      </c>
      <c r="J56" s="339">
        <v>112</v>
      </c>
      <c r="K56" s="340">
        <v>0</v>
      </c>
      <c r="L56" s="320"/>
      <c r="M56" s="320"/>
      <c r="N56" s="320"/>
      <c r="O56" s="320"/>
      <c r="P56" s="317"/>
    </row>
    <row r="57" spans="2:16" ht="13.5">
      <c r="B57" s="954"/>
      <c r="C57" s="950" t="s">
        <v>57</v>
      </c>
      <c r="D57" s="951"/>
      <c r="E57" s="338">
        <v>4845</v>
      </c>
      <c r="F57" s="339">
        <v>330</v>
      </c>
      <c r="G57" s="339">
        <v>373</v>
      </c>
      <c r="H57" s="339">
        <v>1580</v>
      </c>
      <c r="I57" s="339">
        <v>4256</v>
      </c>
      <c r="J57" s="339">
        <v>516</v>
      </c>
      <c r="K57" s="340">
        <v>1798</v>
      </c>
      <c r="L57" s="320"/>
      <c r="M57" s="320"/>
      <c r="N57" s="320"/>
      <c r="O57" s="320"/>
      <c r="P57" s="317"/>
    </row>
    <row r="58" spans="2:16" ht="13.5">
      <c r="B58" s="954"/>
      <c r="C58" s="950" t="s">
        <v>58</v>
      </c>
      <c r="D58" s="951"/>
      <c r="E58" s="338">
        <v>675</v>
      </c>
      <c r="F58" s="339">
        <v>212</v>
      </c>
      <c r="G58" s="339">
        <v>2021</v>
      </c>
      <c r="H58" s="339">
        <v>1916</v>
      </c>
      <c r="I58" s="339">
        <v>2760</v>
      </c>
      <c r="J58" s="339">
        <v>1651</v>
      </c>
      <c r="K58" s="340">
        <v>1433</v>
      </c>
      <c r="L58" s="320"/>
      <c r="M58" s="320"/>
      <c r="N58" s="320"/>
      <c r="O58" s="320"/>
      <c r="P58" s="317"/>
    </row>
    <row r="59" spans="2:16" ht="13.5">
      <c r="B59" s="954"/>
      <c r="C59" s="950" t="s">
        <v>59</v>
      </c>
      <c r="D59" s="951"/>
      <c r="E59" s="338">
        <v>610</v>
      </c>
      <c r="F59" s="339">
        <v>60</v>
      </c>
      <c r="G59" s="339">
        <v>92</v>
      </c>
      <c r="H59" s="339">
        <v>516</v>
      </c>
      <c r="I59" s="339">
        <v>768</v>
      </c>
      <c r="J59" s="339">
        <v>332</v>
      </c>
      <c r="K59" s="340">
        <v>2105</v>
      </c>
      <c r="L59" s="320"/>
      <c r="M59" s="320"/>
      <c r="N59" s="320"/>
      <c r="O59" s="320"/>
      <c r="P59" s="317"/>
    </row>
    <row r="60" spans="2:16" ht="13.5">
      <c r="B60" s="954"/>
      <c r="C60" s="950" t="s">
        <v>60</v>
      </c>
      <c r="D60" s="951"/>
      <c r="E60" s="338">
        <v>261</v>
      </c>
      <c r="F60" s="339">
        <v>91</v>
      </c>
      <c r="G60" s="339">
        <v>468</v>
      </c>
      <c r="H60" s="339">
        <v>1275</v>
      </c>
      <c r="I60" s="339">
        <v>1515</v>
      </c>
      <c r="J60" s="339">
        <v>840</v>
      </c>
      <c r="K60" s="340">
        <v>3206</v>
      </c>
      <c r="L60" s="320"/>
      <c r="M60" s="320"/>
      <c r="N60" s="320"/>
      <c r="O60" s="320"/>
      <c r="P60" s="317"/>
    </row>
    <row r="61" spans="2:16" ht="24">
      <c r="B61" s="954"/>
      <c r="C61" s="326" t="s">
        <v>61</v>
      </c>
      <c r="D61" s="341"/>
      <c r="E61" s="338">
        <v>0</v>
      </c>
      <c r="F61" s="339">
        <v>0</v>
      </c>
      <c r="G61" s="339">
        <v>0</v>
      </c>
      <c r="H61" s="339">
        <v>0</v>
      </c>
      <c r="I61" s="339">
        <v>0</v>
      </c>
      <c r="J61" s="339">
        <v>0</v>
      </c>
      <c r="K61" s="340">
        <v>0</v>
      </c>
      <c r="L61" s="320"/>
      <c r="M61" s="320"/>
      <c r="N61" s="320"/>
      <c r="O61" s="320"/>
      <c r="P61" s="317"/>
    </row>
    <row r="62" spans="2:16" ht="13.5">
      <c r="B62" s="954"/>
      <c r="C62" s="950" t="s">
        <v>62</v>
      </c>
      <c r="D62" s="951"/>
      <c r="E62" s="338">
        <v>185</v>
      </c>
      <c r="F62" s="339">
        <v>2</v>
      </c>
      <c r="G62" s="339">
        <v>0</v>
      </c>
      <c r="H62" s="339">
        <v>0</v>
      </c>
      <c r="I62" s="339">
        <v>0</v>
      </c>
      <c r="J62" s="339">
        <v>0</v>
      </c>
      <c r="K62" s="340">
        <v>0</v>
      </c>
      <c r="L62" s="320"/>
      <c r="M62" s="320"/>
      <c r="N62" s="320"/>
      <c r="O62" s="320"/>
      <c r="P62" s="317"/>
    </row>
    <row r="63" spans="2:16" ht="13.5">
      <c r="B63" s="954"/>
      <c r="C63" s="950" t="s">
        <v>53</v>
      </c>
      <c r="D63" s="951"/>
      <c r="E63" s="338">
        <f aca="true" t="shared" si="2" ref="E63:K63">SUM(E56:E62)</f>
        <v>28653</v>
      </c>
      <c r="F63" s="339">
        <f t="shared" si="2"/>
        <v>9455</v>
      </c>
      <c r="G63" s="339">
        <f t="shared" si="2"/>
        <v>6228</v>
      </c>
      <c r="H63" s="339">
        <f t="shared" si="2"/>
        <v>5433</v>
      </c>
      <c r="I63" s="339">
        <f t="shared" si="2"/>
        <v>9341</v>
      </c>
      <c r="J63" s="339">
        <f t="shared" si="2"/>
        <v>3451</v>
      </c>
      <c r="K63" s="340">
        <f t="shared" si="2"/>
        <v>8542</v>
      </c>
      <c r="L63" s="320"/>
      <c r="M63" s="320"/>
      <c r="N63" s="320"/>
      <c r="O63" s="320"/>
      <c r="P63" s="317"/>
    </row>
    <row r="64" spans="2:16" ht="13.5">
      <c r="B64" s="949" t="s">
        <v>63</v>
      </c>
      <c r="C64" s="950"/>
      <c r="D64" s="951"/>
      <c r="E64" s="338">
        <f>SUM(E54,E55,E63)</f>
        <v>98865</v>
      </c>
      <c r="F64" s="339">
        <f>SUM(F54,F55,F63)</f>
        <v>43529</v>
      </c>
      <c r="G64" s="339">
        <f>SUM(G54,G55,G63)</f>
        <v>63145</v>
      </c>
      <c r="H64" s="339">
        <f>SUM(H54,H55,H63)</f>
        <v>96289</v>
      </c>
      <c r="I64" s="339">
        <v>93990</v>
      </c>
      <c r="J64" s="339">
        <f>SUM(J54,J55,J63)</f>
        <v>102670</v>
      </c>
      <c r="K64" s="340">
        <f>SUM(K54,K55,K63)</f>
        <v>132185</v>
      </c>
      <c r="L64" s="320"/>
      <c r="M64" s="320"/>
      <c r="N64" s="320"/>
      <c r="O64" s="320"/>
      <c r="P64" s="317"/>
    </row>
    <row r="65" spans="2:16" ht="14.25" thickBot="1">
      <c r="B65" s="949" t="s">
        <v>64</v>
      </c>
      <c r="C65" s="950"/>
      <c r="D65" s="951"/>
      <c r="E65" s="342">
        <v>38970</v>
      </c>
      <c r="F65" s="347">
        <v>8103</v>
      </c>
      <c r="G65" s="347">
        <v>8160</v>
      </c>
      <c r="H65" s="347">
        <v>5592</v>
      </c>
      <c r="I65" s="347">
        <v>0</v>
      </c>
      <c r="J65" s="347">
        <v>0</v>
      </c>
      <c r="K65" s="348">
        <v>0</v>
      </c>
      <c r="L65" s="320"/>
      <c r="M65" s="320"/>
      <c r="N65" s="320"/>
      <c r="O65" s="320"/>
      <c r="P65" s="317"/>
    </row>
    <row r="66" spans="2:16" ht="24">
      <c r="B66" s="952" t="s">
        <v>66</v>
      </c>
      <c r="C66" s="952"/>
      <c r="D66" s="349" t="s">
        <v>1333</v>
      </c>
      <c r="E66" s="318" t="s">
        <v>67</v>
      </c>
      <c r="F66" s="318" t="s">
        <v>68</v>
      </c>
      <c r="G66" s="318" t="s">
        <v>69</v>
      </c>
      <c r="H66" s="318" t="s">
        <v>70</v>
      </c>
      <c r="I66" s="350" t="s">
        <v>71</v>
      </c>
      <c r="J66" s="318" t="s">
        <v>72</v>
      </c>
      <c r="K66" s="318" t="s">
        <v>73</v>
      </c>
      <c r="L66" s="318" t="s">
        <v>74</v>
      </c>
      <c r="M66" s="350" t="s">
        <v>75</v>
      </c>
      <c r="N66" s="350" t="s">
        <v>76</v>
      </c>
      <c r="O66" s="318" t="s">
        <v>62</v>
      </c>
      <c r="P66" s="317"/>
    </row>
    <row r="67" spans="2:16" ht="14.25" thickBot="1">
      <c r="B67" s="953" t="s">
        <v>77</v>
      </c>
      <c r="C67" s="953"/>
      <c r="D67" s="351">
        <f>SUM(E67:O67)</f>
        <v>94154</v>
      </c>
      <c r="E67" s="352">
        <v>4883</v>
      </c>
      <c r="F67" s="352">
        <v>3540</v>
      </c>
      <c r="G67" s="352">
        <v>8013</v>
      </c>
      <c r="H67" s="352">
        <v>13160</v>
      </c>
      <c r="I67" s="352">
        <v>12824</v>
      </c>
      <c r="J67" s="352">
        <v>9250</v>
      </c>
      <c r="K67" s="352">
        <v>865</v>
      </c>
      <c r="L67" s="352">
        <v>6700</v>
      </c>
      <c r="M67" s="352">
        <v>920</v>
      </c>
      <c r="N67" s="352">
        <v>4650</v>
      </c>
      <c r="O67" s="353">
        <v>29349</v>
      </c>
      <c r="P67" s="317"/>
    </row>
    <row r="68" spans="2:16" ht="13.5">
      <c r="B68" s="317" t="s">
        <v>78</v>
      </c>
      <c r="C68" s="317" t="s">
        <v>79</v>
      </c>
      <c r="D68" s="317"/>
      <c r="E68" s="317"/>
      <c r="F68" s="317"/>
      <c r="G68" s="317"/>
      <c r="H68" s="317"/>
      <c r="I68" s="317"/>
      <c r="J68" s="317"/>
      <c r="K68" s="317"/>
      <c r="L68" s="317"/>
      <c r="M68" s="317"/>
      <c r="N68" s="317"/>
      <c r="O68" s="317"/>
      <c r="P68" s="317"/>
    </row>
    <row r="69" spans="2:3" ht="13.5">
      <c r="B69" s="316" t="s">
        <v>80</v>
      </c>
      <c r="C69" s="316" t="s">
        <v>81</v>
      </c>
    </row>
  </sheetData>
  <mergeCells count="64">
    <mergeCell ref="B2:C2"/>
    <mergeCell ref="B34:D34"/>
    <mergeCell ref="C31:D31"/>
    <mergeCell ref="B8:B23"/>
    <mergeCell ref="B25:D25"/>
    <mergeCell ref="C23:D23"/>
    <mergeCell ref="C22:D22"/>
    <mergeCell ref="C21:D21"/>
    <mergeCell ref="C11:D11"/>
    <mergeCell ref="C10:D10"/>
    <mergeCell ref="C8:D8"/>
    <mergeCell ref="B35:D35"/>
    <mergeCell ref="B26:B33"/>
    <mergeCell ref="C29:D29"/>
    <mergeCell ref="C28:D28"/>
    <mergeCell ref="C27:D27"/>
    <mergeCell ref="C26:D26"/>
    <mergeCell ref="C33:D33"/>
    <mergeCell ref="C32:D32"/>
    <mergeCell ref="C16:D16"/>
    <mergeCell ref="B7:D7"/>
    <mergeCell ref="B6:D6"/>
    <mergeCell ref="C20:D20"/>
    <mergeCell ref="C19:D19"/>
    <mergeCell ref="C18:D18"/>
    <mergeCell ref="C13:D13"/>
    <mergeCell ref="C12:D12"/>
    <mergeCell ref="C15:D15"/>
    <mergeCell ref="C14:D14"/>
    <mergeCell ref="C17:D17"/>
    <mergeCell ref="C51:D51"/>
    <mergeCell ref="C9:D9"/>
    <mergeCell ref="C44:D44"/>
    <mergeCell ref="C45:D45"/>
    <mergeCell ref="C46:D46"/>
    <mergeCell ref="C41:D41"/>
    <mergeCell ref="C42:D42"/>
    <mergeCell ref="B36:D36"/>
    <mergeCell ref="B37:D37"/>
    <mergeCell ref="C30:D30"/>
    <mergeCell ref="C47:D47"/>
    <mergeCell ref="C48:D48"/>
    <mergeCell ref="C49:D49"/>
    <mergeCell ref="C50:D50"/>
    <mergeCell ref="C43:D43"/>
    <mergeCell ref="B64:D64"/>
    <mergeCell ref="B56:B63"/>
    <mergeCell ref="C56:D56"/>
    <mergeCell ref="C57:D57"/>
    <mergeCell ref="C58:D58"/>
    <mergeCell ref="C59:D59"/>
    <mergeCell ref="C60:D60"/>
    <mergeCell ref="C62:D62"/>
    <mergeCell ref="C63:D63"/>
    <mergeCell ref="B65:D65"/>
    <mergeCell ref="B66:C66"/>
    <mergeCell ref="B67:C67"/>
    <mergeCell ref="C52:D52"/>
    <mergeCell ref="C53:D53"/>
    <mergeCell ref="B55:D55"/>
    <mergeCell ref="B38:B53"/>
    <mergeCell ref="C38:D38"/>
    <mergeCell ref="C39:D39"/>
    <mergeCell ref="C40:D40"/>
  </mergeCells>
  <printOptions/>
  <pageMargins left="0.75" right="0.75" top="1" bottom="1"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1"/>
  <dimension ref="A1:H317"/>
  <sheetViews>
    <sheetView workbookViewId="0" topLeftCell="A1">
      <selection activeCell="A1" sqref="A1"/>
    </sheetView>
  </sheetViews>
  <sheetFormatPr defaultColWidth="9.00390625" defaultRowHeight="13.5"/>
  <cols>
    <col min="1" max="1" width="3.625" style="354" customWidth="1"/>
    <col min="2" max="2" width="1.37890625" style="354" customWidth="1"/>
    <col min="3" max="3" width="11.50390625" style="354" customWidth="1"/>
    <col min="4" max="4" width="2.125" style="354" customWidth="1"/>
    <col min="5" max="5" width="15.625" style="356" customWidth="1"/>
    <col min="6" max="6" width="13.75390625" style="356" customWidth="1"/>
    <col min="7" max="7" width="12.75390625" style="356" customWidth="1"/>
    <col min="8" max="8" width="23.00390625" style="356" customWidth="1"/>
    <col min="9" max="16384" width="9.00390625" style="356" customWidth="1"/>
  </cols>
  <sheetData>
    <row r="1" spans="2:8" ht="14.25">
      <c r="B1" s="355" t="s">
        <v>1532</v>
      </c>
      <c r="D1" s="355"/>
      <c r="H1" s="357"/>
    </row>
    <row r="2" spans="3:4" ht="18" customHeight="1">
      <c r="C2" s="356"/>
      <c r="D2" s="356"/>
    </row>
    <row r="3" spans="3:7" ht="18" customHeight="1" thickBot="1">
      <c r="C3" s="358"/>
      <c r="D3" s="358"/>
      <c r="F3" s="359"/>
      <c r="G3" s="360" t="s">
        <v>83</v>
      </c>
    </row>
    <row r="4" spans="2:7" ht="24" customHeight="1">
      <c r="B4" s="967" t="s">
        <v>84</v>
      </c>
      <c r="C4" s="967"/>
      <c r="D4" s="969" t="s">
        <v>85</v>
      </c>
      <c r="E4" s="970"/>
      <c r="F4" s="362" t="s">
        <v>86</v>
      </c>
      <c r="G4" s="361" t="s">
        <v>87</v>
      </c>
    </row>
    <row r="5" spans="1:7" s="370" customFormat="1" ht="17.25" customHeight="1">
      <c r="A5" s="363"/>
      <c r="B5" s="364"/>
      <c r="C5" s="365"/>
      <c r="D5" s="366"/>
      <c r="E5" s="367"/>
      <c r="F5" s="368" t="s">
        <v>88</v>
      </c>
      <c r="G5" s="369" t="s">
        <v>89</v>
      </c>
    </row>
    <row r="6" spans="1:7" s="376" customFormat="1" ht="15" customHeight="1">
      <c r="A6" s="371"/>
      <c r="B6" s="968" t="s">
        <v>1333</v>
      </c>
      <c r="C6" s="966"/>
      <c r="D6" s="373"/>
      <c r="E6" s="374">
        <f>SUM(E8:E12,E14,E33,E57,E80,E106,E125,E137,E159,E180,E210,E228)</f>
        <v>4958</v>
      </c>
      <c r="F6" s="374">
        <f>SUM(F8:F12,F14,F33,F57,F80,F106,F125,F137,F159,F180,F210,F228)</f>
        <v>45002</v>
      </c>
      <c r="G6" s="375">
        <f>SUM(G8:G12,G14,G33,G57,G80,G106,G125,G137,G159,G180,G210,G228)</f>
        <v>28377974</v>
      </c>
    </row>
    <row r="7" spans="1:7" s="376" customFormat="1" ht="15" customHeight="1">
      <c r="A7" s="371"/>
      <c r="B7" s="377"/>
      <c r="C7" s="379"/>
      <c r="D7" s="380"/>
      <c r="E7" s="374"/>
      <c r="F7" s="374"/>
      <c r="G7" s="381"/>
    </row>
    <row r="8" spans="2:7" ht="12" customHeight="1">
      <c r="B8" s="382"/>
      <c r="C8" s="383" t="s">
        <v>90</v>
      </c>
      <c r="D8" s="384"/>
      <c r="E8" s="385">
        <v>1288</v>
      </c>
      <c r="F8" s="385">
        <v>10072</v>
      </c>
      <c r="G8" s="386">
        <v>5478040</v>
      </c>
    </row>
    <row r="9" spans="2:7" ht="12" customHeight="1">
      <c r="B9" s="382"/>
      <c r="C9" s="383" t="s">
        <v>91</v>
      </c>
      <c r="D9" s="384"/>
      <c r="E9" s="385">
        <v>728</v>
      </c>
      <c r="F9" s="385">
        <v>7458</v>
      </c>
      <c r="G9" s="386">
        <v>3727574</v>
      </c>
    </row>
    <row r="10" spans="2:7" ht="12" customHeight="1">
      <c r="B10" s="382"/>
      <c r="C10" s="383" t="s">
        <v>17</v>
      </c>
      <c r="D10" s="384"/>
      <c r="E10" s="385">
        <v>380</v>
      </c>
      <c r="F10" s="385">
        <v>3390</v>
      </c>
      <c r="G10" s="387">
        <v>1916601</v>
      </c>
    </row>
    <row r="11" spans="2:7" ht="12" customHeight="1">
      <c r="B11" s="382"/>
      <c r="C11" s="383" t="s">
        <v>92</v>
      </c>
      <c r="D11" s="384"/>
      <c r="E11" s="385">
        <v>268</v>
      </c>
      <c r="F11" s="385">
        <v>4478</v>
      </c>
      <c r="G11" s="387">
        <v>4839371</v>
      </c>
    </row>
    <row r="12" spans="2:7" ht="12" customHeight="1">
      <c r="B12" s="382"/>
      <c r="C12" s="383" t="s">
        <v>93</v>
      </c>
      <c r="D12" s="384"/>
      <c r="E12" s="385">
        <v>100</v>
      </c>
      <c r="F12" s="385">
        <v>921</v>
      </c>
      <c r="G12" s="386">
        <v>535386</v>
      </c>
    </row>
    <row r="13" spans="1:7" s="376" customFormat="1" ht="12" customHeight="1">
      <c r="A13" s="371"/>
      <c r="B13" s="388"/>
      <c r="C13" s="372"/>
      <c r="D13" s="373"/>
      <c r="E13" s="389"/>
      <c r="F13" s="389"/>
      <c r="G13" s="390"/>
    </row>
    <row r="14" spans="1:7" s="376" customFormat="1" ht="12" customHeight="1">
      <c r="A14" s="371"/>
      <c r="B14" s="965" t="s">
        <v>94</v>
      </c>
      <c r="C14" s="966"/>
      <c r="D14" s="373"/>
      <c r="E14" s="389">
        <f>SUM(E15:E31)</f>
        <v>145</v>
      </c>
      <c r="F14" s="389">
        <v>1815</v>
      </c>
      <c r="G14" s="390">
        <v>1364616</v>
      </c>
    </row>
    <row r="15" spans="1:7" s="376" customFormat="1" ht="12" customHeight="1">
      <c r="A15" s="371"/>
      <c r="B15" s="388"/>
      <c r="C15" s="383" t="s">
        <v>95</v>
      </c>
      <c r="D15" s="373"/>
      <c r="E15" s="385">
        <v>66</v>
      </c>
      <c r="F15" s="385">
        <v>1364</v>
      </c>
      <c r="G15" s="386">
        <v>1230201</v>
      </c>
    </row>
    <row r="16" spans="1:7" s="376" customFormat="1" ht="12" customHeight="1">
      <c r="A16" s="371"/>
      <c r="B16" s="388"/>
      <c r="C16" s="383" t="s">
        <v>96</v>
      </c>
      <c r="D16" s="373"/>
      <c r="E16" s="385">
        <v>3</v>
      </c>
      <c r="F16" s="385">
        <v>48</v>
      </c>
      <c r="G16" s="386">
        <v>7404</v>
      </c>
    </row>
    <row r="17" spans="1:7" s="376" customFormat="1" ht="12" customHeight="1">
      <c r="A17" s="371"/>
      <c r="B17" s="388"/>
      <c r="C17" s="383" t="s">
        <v>97</v>
      </c>
      <c r="D17" s="373"/>
      <c r="E17" s="385">
        <v>9</v>
      </c>
      <c r="F17" s="385">
        <v>47</v>
      </c>
      <c r="G17" s="386">
        <v>17962</v>
      </c>
    </row>
    <row r="18" spans="1:7" s="376" customFormat="1" ht="12" customHeight="1">
      <c r="A18" s="371"/>
      <c r="B18" s="388"/>
      <c r="C18" s="383" t="s">
        <v>98</v>
      </c>
      <c r="D18" s="373"/>
      <c r="E18" s="385">
        <v>2</v>
      </c>
      <c r="F18" s="385" t="s">
        <v>99</v>
      </c>
      <c r="G18" s="386" t="s">
        <v>99</v>
      </c>
    </row>
    <row r="19" spans="1:7" s="376" customFormat="1" ht="12" customHeight="1">
      <c r="A19" s="371"/>
      <c r="B19" s="388"/>
      <c r="C19" s="383" t="s">
        <v>100</v>
      </c>
      <c r="D19" s="373"/>
      <c r="E19" s="385">
        <v>4</v>
      </c>
      <c r="F19" s="385">
        <v>7</v>
      </c>
      <c r="G19" s="386">
        <v>402</v>
      </c>
    </row>
    <row r="20" spans="1:7" s="376" customFormat="1" ht="12" customHeight="1">
      <c r="A20" s="371"/>
      <c r="B20" s="388"/>
      <c r="C20" s="383" t="s">
        <v>101</v>
      </c>
      <c r="D20" s="373"/>
      <c r="E20" s="385">
        <v>2</v>
      </c>
      <c r="F20" s="385" t="s">
        <v>99</v>
      </c>
      <c r="G20" s="386" t="s">
        <v>99</v>
      </c>
    </row>
    <row r="21" spans="1:7" s="376" customFormat="1" ht="12" customHeight="1">
      <c r="A21" s="371"/>
      <c r="B21" s="388"/>
      <c r="C21" s="383" t="s">
        <v>102</v>
      </c>
      <c r="D21" s="373"/>
      <c r="E21" s="385">
        <v>8</v>
      </c>
      <c r="F21" s="385">
        <v>71</v>
      </c>
      <c r="G21" s="386">
        <v>42969</v>
      </c>
    </row>
    <row r="22" spans="1:7" s="376" customFormat="1" ht="12" customHeight="1">
      <c r="A22" s="371"/>
      <c r="B22" s="388"/>
      <c r="C22" s="383" t="s">
        <v>103</v>
      </c>
      <c r="D22" s="373"/>
      <c r="E22" s="385">
        <v>8</v>
      </c>
      <c r="F22" s="385">
        <v>42</v>
      </c>
      <c r="G22" s="386">
        <v>13193</v>
      </c>
    </row>
    <row r="23" spans="1:7" s="376" customFormat="1" ht="12" customHeight="1">
      <c r="A23" s="371"/>
      <c r="B23" s="388"/>
      <c r="C23" s="383" t="s">
        <v>104</v>
      </c>
      <c r="D23" s="373"/>
      <c r="E23" s="385">
        <v>17</v>
      </c>
      <c r="F23" s="385">
        <v>133</v>
      </c>
      <c r="G23" s="386">
        <v>19512</v>
      </c>
    </row>
    <row r="24" spans="1:7" s="376" customFormat="1" ht="12" customHeight="1">
      <c r="A24" s="371"/>
      <c r="B24" s="388"/>
      <c r="C24" s="383" t="s">
        <v>105</v>
      </c>
      <c r="D24" s="373"/>
      <c r="E24" s="385">
        <v>1</v>
      </c>
      <c r="F24" s="385" t="s">
        <v>106</v>
      </c>
      <c r="G24" s="386" t="s">
        <v>106</v>
      </c>
    </row>
    <row r="25" spans="1:7" s="376" customFormat="1" ht="12" customHeight="1">
      <c r="A25" s="371"/>
      <c r="B25" s="388"/>
      <c r="C25" s="383" t="s">
        <v>107</v>
      </c>
      <c r="D25" s="373"/>
      <c r="E25" s="385">
        <v>3</v>
      </c>
      <c r="F25" s="385">
        <v>29</v>
      </c>
      <c r="G25" s="386">
        <v>8177</v>
      </c>
    </row>
    <row r="26" spans="1:7" s="376" customFormat="1" ht="12" customHeight="1">
      <c r="A26" s="371"/>
      <c r="B26" s="388"/>
      <c r="C26" s="383" t="s">
        <v>108</v>
      </c>
      <c r="D26" s="373"/>
      <c r="E26" s="385">
        <v>1</v>
      </c>
      <c r="F26" s="385" t="s">
        <v>99</v>
      </c>
      <c r="G26" s="386" t="s">
        <v>99</v>
      </c>
    </row>
    <row r="27" spans="1:7" s="376" customFormat="1" ht="12" customHeight="1">
      <c r="A27" s="371"/>
      <c r="B27" s="388"/>
      <c r="C27" s="383" t="s">
        <v>109</v>
      </c>
      <c r="D27" s="373"/>
      <c r="E27" s="385">
        <v>1</v>
      </c>
      <c r="F27" s="385" t="s">
        <v>99</v>
      </c>
      <c r="G27" s="386" t="s">
        <v>99</v>
      </c>
    </row>
    <row r="28" spans="1:7" s="376" customFormat="1" ht="12" customHeight="1">
      <c r="A28" s="371"/>
      <c r="B28" s="388"/>
      <c r="C28" s="383" t="s">
        <v>110</v>
      </c>
      <c r="D28" s="373"/>
      <c r="E28" s="385">
        <v>1</v>
      </c>
      <c r="F28" s="385" t="s">
        <v>106</v>
      </c>
      <c r="G28" s="386" t="s">
        <v>106</v>
      </c>
    </row>
    <row r="29" spans="1:7" s="376" customFormat="1" ht="12" customHeight="1">
      <c r="A29" s="371"/>
      <c r="B29" s="388"/>
      <c r="C29" s="383" t="s">
        <v>111</v>
      </c>
      <c r="D29" s="373"/>
      <c r="E29" s="385">
        <v>14</v>
      </c>
      <c r="F29" s="385">
        <v>40</v>
      </c>
      <c r="G29" s="386">
        <v>11670</v>
      </c>
    </row>
    <row r="30" spans="1:7" s="376" customFormat="1" ht="12" customHeight="1">
      <c r="A30" s="371"/>
      <c r="B30" s="388"/>
      <c r="C30" s="383" t="s">
        <v>112</v>
      </c>
      <c r="D30" s="373"/>
      <c r="E30" s="385">
        <v>4</v>
      </c>
      <c r="F30" s="385">
        <v>10</v>
      </c>
      <c r="G30" s="386">
        <v>1617</v>
      </c>
    </row>
    <row r="31" spans="1:7" s="376" customFormat="1" ht="15" customHeight="1">
      <c r="A31" s="371"/>
      <c r="B31" s="377"/>
      <c r="C31" s="383" t="s">
        <v>113</v>
      </c>
      <c r="D31" s="384"/>
      <c r="E31" s="385">
        <v>1</v>
      </c>
      <c r="F31" s="385" t="s">
        <v>99</v>
      </c>
      <c r="G31" s="386" t="s">
        <v>99</v>
      </c>
    </row>
    <row r="32" spans="1:7" s="376" customFormat="1" ht="12" customHeight="1">
      <c r="A32" s="371"/>
      <c r="B32" s="388"/>
      <c r="C32" s="372"/>
      <c r="D32" s="373"/>
      <c r="E32" s="389"/>
      <c r="F32" s="389"/>
      <c r="G32" s="390"/>
    </row>
    <row r="33" spans="1:7" s="376" customFormat="1" ht="12" customHeight="1">
      <c r="A33" s="371"/>
      <c r="B33" s="965" t="s">
        <v>114</v>
      </c>
      <c r="C33" s="966"/>
      <c r="D33" s="373"/>
      <c r="E33" s="389">
        <f>SUM(E34:E55)</f>
        <v>297</v>
      </c>
      <c r="F33" s="389">
        <f>SUM(F34:F55)</f>
        <v>2122</v>
      </c>
      <c r="G33" s="390">
        <f>SUM(G34:G55)</f>
        <v>1090171</v>
      </c>
    </row>
    <row r="34" spans="1:7" s="376" customFormat="1" ht="15" customHeight="1">
      <c r="A34" s="371"/>
      <c r="B34" s="377"/>
      <c r="C34" s="383" t="s">
        <v>115</v>
      </c>
      <c r="D34" s="384"/>
      <c r="E34" s="385">
        <v>81</v>
      </c>
      <c r="F34" s="385">
        <v>604</v>
      </c>
      <c r="G34" s="386">
        <v>542717</v>
      </c>
    </row>
    <row r="35" spans="1:7" s="376" customFormat="1" ht="15" customHeight="1">
      <c r="A35" s="371"/>
      <c r="B35" s="377"/>
      <c r="C35" s="383" t="s">
        <v>116</v>
      </c>
      <c r="D35" s="384"/>
      <c r="E35" s="385">
        <v>4</v>
      </c>
      <c r="F35" s="385">
        <v>11</v>
      </c>
      <c r="G35" s="386">
        <v>2112</v>
      </c>
    </row>
    <row r="36" spans="1:7" s="376" customFormat="1" ht="15" customHeight="1">
      <c r="A36" s="371"/>
      <c r="B36" s="377"/>
      <c r="C36" s="383" t="s">
        <v>117</v>
      </c>
      <c r="D36" s="384"/>
      <c r="E36" s="385">
        <v>11</v>
      </c>
      <c r="F36" s="385">
        <v>39</v>
      </c>
      <c r="G36" s="386">
        <v>11064</v>
      </c>
    </row>
    <row r="37" spans="1:7" s="376" customFormat="1" ht="15" customHeight="1">
      <c r="A37" s="371"/>
      <c r="B37" s="377"/>
      <c r="C37" s="383" t="s">
        <v>118</v>
      </c>
      <c r="D37" s="384"/>
      <c r="E37" s="385">
        <v>4</v>
      </c>
      <c r="F37" s="385">
        <v>13</v>
      </c>
      <c r="G37" s="386">
        <v>2840</v>
      </c>
    </row>
    <row r="38" spans="1:7" s="376" customFormat="1" ht="15" customHeight="1">
      <c r="A38" s="371"/>
      <c r="B38" s="377"/>
      <c r="C38" s="383" t="s">
        <v>119</v>
      </c>
      <c r="D38" s="384"/>
      <c r="E38" s="385">
        <v>10</v>
      </c>
      <c r="F38" s="385">
        <v>90</v>
      </c>
      <c r="G38" s="386">
        <v>90126</v>
      </c>
    </row>
    <row r="39" spans="2:7" ht="12" customHeight="1">
      <c r="B39" s="382"/>
      <c r="C39" s="383" t="s">
        <v>120</v>
      </c>
      <c r="D39" s="384"/>
      <c r="E39" s="385">
        <v>10</v>
      </c>
      <c r="F39" s="385">
        <v>27</v>
      </c>
      <c r="G39" s="386">
        <v>4292</v>
      </c>
    </row>
    <row r="40" spans="1:7" s="376" customFormat="1" ht="15" customHeight="1">
      <c r="A40" s="371"/>
      <c r="B40" s="377"/>
      <c r="C40" s="383" t="s">
        <v>121</v>
      </c>
      <c r="D40" s="384"/>
      <c r="E40" s="385">
        <v>7</v>
      </c>
      <c r="F40" s="385">
        <v>38</v>
      </c>
      <c r="G40" s="386">
        <v>4998</v>
      </c>
    </row>
    <row r="41" spans="1:7" s="376" customFormat="1" ht="15" customHeight="1">
      <c r="A41" s="371"/>
      <c r="B41" s="377"/>
      <c r="C41" s="383" t="s">
        <v>122</v>
      </c>
      <c r="D41" s="384"/>
      <c r="E41" s="385">
        <v>16</v>
      </c>
      <c r="F41" s="385">
        <v>83</v>
      </c>
      <c r="G41" s="386">
        <v>16200</v>
      </c>
    </row>
    <row r="42" spans="1:7" s="376" customFormat="1" ht="15" customHeight="1">
      <c r="A42" s="371"/>
      <c r="B42" s="377"/>
      <c r="C42" s="383" t="s">
        <v>123</v>
      </c>
      <c r="D42" s="384"/>
      <c r="E42" s="385">
        <v>4</v>
      </c>
      <c r="F42" s="385">
        <v>66</v>
      </c>
      <c r="G42" s="386">
        <v>30281</v>
      </c>
    </row>
    <row r="43" spans="1:7" s="376" customFormat="1" ht="15" customHeight="1">
      <c r="A43" s="371"/>
      <c r="B43" s="377"/>
      <c r="C43" s="383" t="s">
        <v>124</v>
      </c>
      <c r="D43" s="384"/>
      <c r="E43" s="385">
        <v>4</v>
      </c>
      <c r="F43" s="385">
        <v>8</v>
      </c>
      <c r="G43" s="386">
        <v>2480</v>
      </c>
    </row>
    <row r="44" spans="1:7" s="376" customFormat="1" ht="15" customHeight="1">
      <c r="A44" s="371"/>
      <c r="B44" s="377"/>
      <c r="C44" s="383" t="s">
        <v>125</v>
      </c>
      <c r="D44" s="384"/>
      <c r="E44" s="385">
        <v>5</v>
      </c>
      <c r="F44" s="385">
        <v>18</v>
      </c>
      <c r="G44" s="386">
        <v>2658</v>
      </c>
    </row>
    <row r="45" spans="1:7" s="376" customFormat="1" ht="15" customHeight="1">
      <c r="A45" s="371"/>
      <c r="B45" s="377"/>
      <c r="C45" s="383" t="s">
        <v>126</v>
      </c>
      <c r="D45" s="384"/>
      <c r="E45" s="385">
        <v>0</v>
      </c>
      <c r="F45" s="385">
        <v>0</v>
      </c>
      <c r="G45" s="386">
        <v>0</v>
      </c>
    </row>
    <row r="46" spans="1:7" s="376" customFormat="1" ht="15" customHeight="1">
      <c r="A46" s="371"/>
      <c r="B46" s="377"/>
      <c r="C46" s="383" t="s">
        <v>127</v>
      </c>
      <c r="D46" s="384"/>
      <c r="E46" s="385">
        <v>7</v>
      </c>
      <c r="F46" s="385">
        <v>50</v>
      </c>
      <c r="G46" s="386">
        <v>8285</v>
      </c>
    </row>
    <row r="47" spans="1:7" s="376" customFormat="1" ht="15" customHeight="1">
      <c r="A47" s="371"/>
      <c r="B47" s="377"/>
      <c r="C47" s="383" t="s">
        <v>102</v>
      </c>
      <c r="D47" s="384"/>
      <c r="E47" s="385">
        <v>7</v>
      </c>
      <c r="F47" s="385">
        <v>23</v>
      </c>
      <c r="G47" s="386">
        <v>4628</v>
      </c>
    </row>
    <row r="48" spans="1:7" s="376" customFormat="1" ht="15" customHeight="1">
      <c r="A48" s="371"/>
      <c r="B48" s="377"/>
      <c r="C48" s="383" t="s">
        <v>128</v>
      </c>
      <c r="D48" s="384"/>
      <c r="E48" s="385">
        <v>35</v>
      </c>
      <c r="F48" s="385">
        <v>149</v>
      </c>
      <c r="G48" s="386">
        <v>47338</v>
      </c>
    </row>
    <row r="49" spans="1:7" s="376" customFormat="1" ht="15" customHeight="1">
      <c r="A49" s="371"/>
      <c r="B49" s="377"/>
      <c r="C49" s="383" t="s">
        <v>129</v>
      </c>
      <c r="D49" s="384"/>
      <c r="E49" s="385">
        <v>5</v>
      </c>
      <c r="F49" s="385">
        <v>60</v>
      </c>
      <c r="G49" s="386">
        <v>4091</v>
      </c>
    </row>
    <row r="50" spans="2:7" ht="12" customHeight="1">
      <c r="B50" s="382"/>
      <c r="C50" s="383" t="s">
        <v>130</v>
      </c>
      <c r="D50" s="384"/>
      <c r="E50" s="385">
        <v>70</v>
      </c>
      <c r="F50" s="385">
        <v>753</v>
      </c>
      <c r="G50" s="386">
        <v>291655</v>
      </c>
    </row>
    <row r="51" spans="2:7" ht="12" customHeight="1">
      <c r="B51" s="382"/>
      <c r="C51" s="383" t="s">
        <v>131</v>
      </c>
      <c r="D51" s="384"/>
      <c r="E51" s="385">
        <v>7</v>
      </c>
      <c r="F51" s="385">
        <v>62</v>
      </c>
      <c r="G51" s="386">
        <v>15085</v>
      </c>
    </row>
    <row r="52" spans="2:7" ht="12" customHeight="1">
      <c r="B52" s="382"/>
      <c r="C52" s="383" t="s">
        <v>132</v>
      </c>
      <c r="D52" s="384"/>
      <c r="E52" s="385">
        <v>0</v>
      </c>
      <c r="F52" s="385">
        <v>0</v>
      </c>
      <c r="G52" s="386">
        <v>0</v>
      </c>
    </row>
    <row r="53" spans="2:7" ht="12" customHeight="1">
      <c r="B53" s="382"/>
      <c r="C53" s="383" t="s">
        <v>133</v>
      </c>
      <c r="D53" s="384"/>
      <c r="E53" s="385">
        <v>3</v>
      </c>
      <c r="F53" s="385">
        <v>7</v>
      </c>
      <c r="G53" s="386">
        <v>1757</v>
      </c>
    </row>
    <row r="54" spans="2:7" ht="12" customHeight="1">
      <c r="B54" s="382"/>
      <c r="C54" s="383" t="s">
        <v>134</v>
      </c>
      <c r="D54" s="384"/>
      <c r="E54" s="385">
        <v>4</v>
      </c>
      <c r="F54" s="385">
        <v>9</v>
      </c>
      <c r="G54" s="386">
        <v>1979</v>
      </c>
    </row>
    <row r="55" spans="2:7" ht="12" customHeight="1">
      <c r="B55" s="382"/>
      <c r="C55" s="383" t="s">
        <v>135</v>
      </c>
      <c r="D55" s="384"/>
      <c r="E55" s="385">
        <v>3</v>
      </c>
      <c r="F55" s="385">
        <v>12</v>
      </c>
      <c r="G55" s="386">
        <v>5585</v>
      </c>
    </row>
    <row r="56" spans="2:7" ht="12" customHeight="1">
      <c r="B56" s="382"/>
      <c r="C56" s="383"/>
      <c r="D56" s="384"/>
      <c r="E56" s="385"/>
      <c r="F56" s="385"/>
      <c r="G56" s="386"/>
    </row>
    <row r="57" spans="1:7" s="376" customFormat="1" ht="12" customHeight="1">
      <c r="A57" s="371"/>
      <c r="B57" s="965" t="s">
        <v>136</v>
      </c>
      <c r="C57" s="966"/>
      <c r="D57" s="373"/>
      <c r="E57" s="389">
        <f>SUM(E58:E78)</f>
        <v>427</v>
      </c>
      <c r="F57" s="389">
        <v>2721</v>
      </c>
      <c r="G57" s="390">
        <v>1537052</v>
      </c>
    </row>
    <row r="58" spans="1:7" s="376" customFormat="1" ht="12" customHeight="1">
      <c r="A58" s="371"/>
      <c r="B58" s="388"/>
      <c r="C58" s="383" t="s">
        <v>137</v>
      </c>
      <c r="D58" s="373"/>
      <c r="E58" s="385">
        <v>90</v>
      </c>
      <c r="F58" s="385">
        <v>824</v>
      </c>
      <c r="G58" s="386">
        <v>721143</v>
      </c>
    </row>
    <row r="59" spans="1:7" s="376" customFormat="1" ht="12" customHeight="1">
      <c r="A59" s="371"/>
      <c r="B59" s="388"/>
      <c r="C59" s="383" t="s">
        <v>138</v>
      </c>
      <c r="D59" s="373"/>
      <c r="E59" s="385">
        <v>18</v>
      </c>
      <c r="F59" s="385">
        <v>97</v>
      </c>
      <c r="G59" s="386">
        <v>34418</v>
      </c>
    </row>
    <row r="60" spans="1:7" s="376" customFormat="1" ht="12" customHeight="1">
      <c r="A60" s="371"/>
      <c r="B60" s="388"/>
      <c r="C60" s="383" t="s">
        <v>139</v>
      </c>
      <c r="D60" s="373"/>
      <c r="E60" s="385">
        <v>11</v>
      </c>
      <c r="F60" s="385">
        <v>88</v>
      </c>
      <c r="G60" s="386">
        <v>18600</v>
      </c>
    </row>
    <row r="61" spans="1:7" s="376" customFormat="1" ht="12" customHeight="1">
      <c r="A61" s="371"/>
      <c r="B61" s="388"/>
      <c r="C61" s="383" t="s">
        <v>140</v>
      </c>
      <c r="D61" s="373"/>
      <c r="E61" s="385">
        <v>6</v>
      </c>
      <c r="F61" s="385">
        <v>70</v>
      </c>
      <c r="G61" s="386">
        <v>55704</v>
      </c>
    </row>
    <row r="62" spans="2:7" ht="12" customHeight="1">
      <c r="B62" s="382"/>
      <c r="C62" s="383" t="s">
        <v>141</v>
      </c>
      <c r="D62" s="384"/>
      <c r="E62" s="385">
        <v>41</v>
      </c>
      <c r="F62" s="385">
        <v>283</v>
      </c>
      <c r="G62" s="386">
        <v>91482</v>
      </c>
    </row>
    <row r="63" spans="2:7" ht="12" customHeight="1">
      <c r="B63" s="382"/>
      <c r="C63" s="383" t="s">
        <v>142</v>
      </c>
      <c r="D63" s="384"/>
      <c r="E63" s="385">
        <v>8</v>
      </c>
      <c r="F63" s="385">
        <v>38</v>
      </c>
      <c r="G63" s="386">
        <v>31573</v>
      </c>
    </row>
    <row r="64" spans="2:7" ht="12" customHeight="1">
      <c r="B64" s="382"/>
      <c r="C64" s="383" t="s">
        <v>143</v>
      </c>
      <c r="D64" s="384"/>
      <c r="E64" s="385">
        <v>11</v>
      </c>
      <c r="F64" s="385">
        <v>59</v>
      </c>
      <c r="G64" s="386">
        <v>27795</v>
      </c>
    </row>
    <row r="65" spans="2:7" ht="12" customHeight="1">
      <c r="B65" s="382"/>
      <c r="C65" s="383" t="s">
        <v>144</v>
      </c>
      <c r="D65" s="384"/>
      <c r="E65" s="385">
        <v>1</v>
      </c>
      <c r="F65" s="385" t="s">
        <v>145</v>
      </c>
      <c r="G65" s="386" t="s">
        <v>145</v>
      </c>
    </row>
    <row r="66" spans="2:7" ht="12" customHeight="1">
      <c r="B66" s="382"/>
      <c r="C66" s="383" t="s">
        <v>146</v>
      </c>
      <c r="D66" s="384"/>
      <c r="E66" s="385">
        <v>7</v>
      </c>
      <c r="F66" s="385">
        <v>18</v>
      </c>
      <c r="G66" s="386">
        <v>6944</v>
      </c>
    </row>
    <row r="67" spans="2:7" ht="12" customHeight="1">
      <c r="B67" s="382"/>
      <c r="C67" s="383" t="s">
        <v>147</v>
      </c>
      <c r="D67" s="384"/>
      <c r="E67" s="385">
        <v>5</v>
      </c>
      <c r="F67" s="385">
        <v>36</v>
      </c>
      <c r="G67" s="386">
        <v>21027</v>
      </c>
    </row>
    <row r="68" spans="2:7" ht="12" customHeight="1">
      <c r="B68" s="382"/>
      <c r="C68" s="383" t="s">
        <v>148</v>
      </c>
      <c r="D68" s="384"/>
      <c r="E68" s="385">
        <v>7</v>
      </c>
      <c r="F68" s="385">
        <v>15</v>
      </c>
      <c r="G68" s="386">
        <v>3215</v>
      </c>
    </row>
    <row r="69" spans="2:7" ht="12" customHeight="1">
      <c r="B69" s="382"/>
      <c r="C69" s="383" t="s">
        <v>149</v>
      </c>
      <c r="D69" s="384"/>
      <c r="E69" s="385">
        <v>0</v>
      </c>
      <c r="F69" s="385">
        <v>0</v>
      </c>
      <c r="G69" s="386">
        <v>0</v>
      </c>
    </row>
    <row r="70" spans="2:7" ht="12" customHeight="1">
      <c r="B70" s="382"/>
      <c r="C70" s="383" t="s">
        <v>150</v>
      </c>
      <c r="D70" s="384"/>
      <c r="E70" s="385">
        <v>7</v>
      </c>
      <c r="F70" s="385">
        <v>60</v>
      </c>
      <c r="G70" s="386">
        <v>35685</v>
      </c>
    </row>
    <row r="71" spans="2:7" ht="12" customHeight="1">
      <c r="B71" s="382"/>
      <c r="C71" s="383" t="s">
        <v>151</v>
      </c>
      <c r="D71" s="384"/>
      <c r="E71" s="385">
        <v>22</v>
      </c>
      <c r="F71" s="385">
        <v>145</v>
      </c>
      <c r="G71" s="386">
        <v>124768</v>
      </c>
    </row>
    <row r="72" spans="2:7" ht="12" customHeight="1">
      <c r="B72" s="382"/>
      <c r="C72" s="383" t="s">
        <v>152</v>
      </c>
      <c r="D72" s="384"/>
      <c r="E72" s="385">
        <v>18</v>
      </c>
      <c r="F72" s="385">
        <v>103</v>
      </c>
      <c r="G72" s="386">
        <v>40564</v>
      </c>
    </row>
    <row r="73" spans="2:7" ht="12" customHeight="1">
      <c r="B73" s="382"/>
      <c r="C73" s="383" t="s">
        <v>153</v>
      </c>
      <c r="D73" s="384"/>
      <c r="E73" s="385">
        <v>5</v>
      </c>
      <c r="F73" s="385">
        <v>19</v>
      </c>
      <c r="G73" s="386">
        <v>2005</v>
      </c>
    </row>
    <row r="74" spans="2:7" ht="12" customHeight="1">
      <c r="B74" s="382"/>
      <c r="C74" s="383" t="s">
        <v>154</v>
      </c>
      <c r="D74" s="384"/>
      <c r="E74" s="385">
        <v>11</v>
      </c>
      <c r="F74" s="385">
        <v>51</v>
      </c>
      <c r="G74" s="386">
        <v>12823</v>
      </c>
    </row>
    <row r="75" spans="2:7" ht="12" customHeight="1">
      <c r="B75" s="382"/>
      <c r="C75" s="383" t="s">
        <v>155</v>
      </c>
      <c r="D75" s="384"/>
      <c r="E75" s="385">
        <v>11</v>
      </c>
      <c r="F75" s="385">
        <v>77</v>
      </c>
      <c r="G75" s="386">
        <v>31307</v>
      </c>
    </row>
    <row r="76" spans="2:7" ht="12" customHeight="1">
      <c r="B76" s="382"/>
      <c r="C76" s="383" t="s">
        <v>156</v>
      </c>
      <c r="D76" s="384"/>
      <c r="E76" s="385">
        <v>10</v>
      </c>
      <c r="F76" s="385">
        <v>30</v>
      </c>
      <c r="G76" s="386">
        <v>7951</v>
      </c>
    </row>
    <row r="77" spans="2:7" ht="12" customHeight="1">
      <c r="B77" s="382"/>
      <c r="C77" s="383" t="s">
        <v>157</v>
      </c>
      <c r="D77" s="384"/>
      <c r="E77" s="385">
        <v>133</v>
      </c>
      <c r="F77" s="385">
        <v>690</v>
      </c>
      <c r="G77" s="386">
        <v>263673</v>
      </c>
    </row>
    <row r="78" spans="2:7" ht="12" customHeight="1">
      <c r="B78" s="382"/>
      <c r="C78" s="383" t="s">
        <v>158</v>
      </c>
      <c r="D78" s="384"/>
      <c r="E78" s="385">
        <v>5</v>
      </c>
      <c r="F78" s="385">
        <v>9</v>
      </c>
      <c r="G78" s="386">
        <v>1946</v>
      </c>
    </row>
    <row r="79" spans="2:7" ht="12" customHeight="1">
      <c r="B79" s="382"/>
      <c r="C79" s="383"/>
      <c r="D79" s="384"/>
      <c r="E79" s="385"/>
      <c r="F79" s="385"/>
      <c r="G79" s="386"/>
    </row>
    <row r="80" spans="1:7" s="392" customFormat="1" ht="12" customHeight="1">
      <c r="A80" s="391"/>
      <c r="B80" s="965" t="s">
        <v>159</v>
      </c>
      <c r="C80" s="966"/>
      <c r="D80" s="373"/>
      <c r="E80" s="389">
        <f>SUM(E81:E104)</f>
        <v>212</v>
      </c>
      <c r="F80" s="389">
        <v>1123</v>
      </c>
      <c r="G80" s="390">
        <v>569843</v>
      </c>
    </row>
    <row r="81" spans="1:7" s="392" customFormat="1" ht="12" customHeight="1">
      <c r="A81" s="391"/>
      <c r="B81" s="388"/>
      <c r="C81" s="383" t="s">
        <v>160</v>
      </c>
      <c r="D81" s="373"/>
      <c r="E81" s="385">
        <v>51</v>
      </c>
      <c r="F81" s="385">
        <v>392</v>
      </c>
      <c r="G81" s="386">
        <v>164774</v>
      </c>
    </row>
    <row r="82" spans="1:7" s="392" customFormat="1" ht="12" customHeight="1">
      <c r="A82" s="391"/>
      <c r="B82" s="388"/>
      <c r="C82" s="383" t="s">
        <v>96</v>
      </c>
      <c r="D82" s="373"/>
      <c r="E82" s="385">
        <v>5</v>
      </c>
      <c r="F82" s="385">
        <v>22</v>
      </c>
      <c r="G82" s="386">
        <v>8187</v>
      </c>
    </row>
    <row r="83" spans="1:7" s="392" customFormat="1" ht="12" customHeight="1">
      <c r="A83" s="391"/>
      <c r="B83" s="388"/>
      <c r="C83" s="383" t="s">
        <v>161</v>
      </c>
      <c r="D83" s="373"/>
      <c r="E83" s="385">
        <v>6</v>
      </c>
      <c r="F83" s="385">
        <v>24</v>
      </c>
      <c r="G83" s="386">
        <v>25032</v>
      </c>
    </row>
    <row r="84" spans="1:7" s="392" customFormat="1" ht="12" customHeight="1">
      <c r="A84" s="391"/>
      <c r="B84" s="388"/>
      <c r="C84" s="383" t="s">
        <v>162</v>
      </c>
      <c r="D84" s="373"/>
      <c r="E84" s="385">
        <v>5</v>
      </c>
      <c r="F84" s="385">
        <v>25</v>
      </c>
      <c r="G84" s="386">
        <v>24153</v>
      </c>
    </row>
    <row r="85" spans="1:7" s="392" customFormat="1" ht="12" customHeight="1">
      <c r="A85" s="391"/>
      <c r="B85" s="388"/>
      <c r="C85" s="383" t="s">
        <v>163</v>
      </c>
      <c r="D85" s="384"/>
      <c r="E85" s="385">
        <v>49</v>
      </c>
      <c r="F85" s="385">
        <v>235</v>
      </c>
      <c r="G85" s="386">
        <v>191397</v>
      </c>
    </row>
    <row r="86" spans="1:7" s="392" customFormat="1" ht="12" customHeight="1">
      <c r="A86" s="391"/>
      <c r="B86" s="388"/>
      <c r="C86" s="383" t="s">
        <v>164</v>
      </c>
      <c r="D86" s="373"/>
      <c r="E86" s="385">
        <v>2</v>
      </c>
      <c r="F86" s="385" t="s">
        <v>106</v>
      </c>
      <c r="G86" s="386" t="s">
        <v>106</v>
      </c>
    </row>
    <row r="87" spans="1:7" s="392" customFormat="1" ht="12" customHeight="1">
      <c r="A87" s="391"/>
      <c r="B87" s="388"/>
      <c r="C87" s="383" t="s">
        <v>165</v>
      </c>
      <c r="D87" s="373"/>
      <c r="E87" s="385">
        <v>3</v>
      </c>
      <c r="F87" s="385">
        <v>6</v>
      </c>
      <c r="G87" s="386">
        <v>1370</v>
      </c>
    </row>
    <row r="88" spans="1:7" s="392" customFormat="1" ht="12" customHeight="1">
      <c r="A88" s="391"/>
      <c r="B88" s="388"/>
      <c r="C88" s="383" t="s">
        <v>166</v>
      </c>
      <c r="D88" s="373"/>
      <c r="E88" s="385">
        <v>6</v>
      </c>
      <c r="F88" s="385">
        <v>33</v>
      </c>
      <c r="G88" s="386">
        <v>14856</v>
      </c>
    </row>
    <row r="89" spans="1:7" s="392" customFormat="1" ht="12" customHeight="1">
      <c r="A89" s="391"/>
      <c r="B89" s="388"/>
      <c r="C89" s="383" t="s">
        <v>167</v>
      </c>
      <c r="D89" s="373"/>
      <c r="E89" s="385">
        <v>0</v>
      </c>
      <c r="F89" s="385">
        <v>0</v>
      </c>
      <c r="G89" s="386">
        <v>0</v>
      </c>
    </row>
    <row r="90" spans="1:7" s="392" customFormat="1" ht="12" customHeight="1">
      <c r="A90" s="391"/>
      <c r="B90" s="388"/>
      <c r="C90" s="383" t="s">
        <v>168</v>
      </c>
      <c r="D90" s="373"/>
      <c r="E90" s="385">
        <v>2</v>
      </c>
      <c r="F90" s="385" t="s">
        <v>99</v>
      </c>
      <c r="G90" s="386" t="s">
        <v>99</v>
      </c>
    </row>
    <row r="91" spans="1:7" s="392" customFormat="1" ht="12" customHeight="1">
      <c r="A91" s="391"/>
      <c r="B91" s="388"/>
      <c r="C91" s="383" t="s">
        <v>169</v>
      </c>
      <c r="D91" s="373"/>
      <c r="E91" s="385">
        <v>5</v>
      </c>
      <c r="F91" s="385">
        <v>11</v>
      </c>
      <c r="G91" s="386">
        <v>2863</v>
      </c>
    </row>
    <row r="92" spans="1:7" s="392" customFormat="1" ht="12" customHeight="1">
      <c r="A92" s="391"/>
      <c r="B92" s="388"/>
      <c r="C92" s="383" t="s">
        <v>170</v>
      </c>
      <c r="D92" s="373"/>
      <c r="E92" s="385">
        <v>3</v>
      </c>
      <c r="F92" s="385">
        <v>42</v>
      </c>
      <c r="G92" s="386">
        <v>26023</v>
      </c>
    </row>
    <row r="93" spans="1:7" s="392" customFormat="1" ht="12" customHeight="1">
      <c r="A93" s="391"/>
      <c r="B93" s="388"/>
      <c r="C93" s="383" t="s">
        <v>171</v>
      </c>
      <c r="D93" s="373"/>
      <c r="E93" s="385">
        <v>9</v>
      </c>
      <c r="F93" s="385">
        <v>43</v>
      </c>
      <c r="G93" s="386">
        <v>8887</v>
      </c>
    </row>
    <row r="94" spans="1:7" s="392" customFormat="1" ht="12" customHeight="1">
      <c r="A94" s="391"/>
      <c r="B94" s="388"/>
      <c r="C94" s="383" t="s">
        <v>172</v>
      </c>
      <c r="D94" s="373"/>
      <c r="E94" s="385">
        <v>1</v>
      </c>
      <c r="F94" s="385" t="s">
        <v>99</v>
      </c>
      <c r="G94" s="386" t="s">
        <v>99</v>
      </c>
    </row>
    <row r="95" spans="1:7" s="392" customFormat="1" ht="12" customHeight="1">
      <c r="A95" s="391"/>
      <c r="B95" s="388"/>
      <c r="C95" s="383" t="s">
        <v>173</v>
      </c>
      <c r="D95" s="373"/>
      <c r="E95" s="385">
        <v>9</v>
      </c>
      <c r="F95" s="385">
        <v>38</v>
      </c>
      <c r="G95" s="386">
        <v>21119</v>
      </c>
    </row>
    <row r="96" spans="1:7" s="392" customFormat="1" ht="12" customHeight="1">
      <c r="A96" s="391"/>
      <c r="B96" s="388"/>
      <c r="C96" s="383" t="s">
        <v>174</v>
      </c>
      <c r="D96" s="373"/>
      <c r="E96" s="385">
        <v>3</v>
      </c>
      <c r="F96" s="385">
        <v>6</v>
      </c>
      <c r="G96" s="386">
        <v>6795</v>
      </c>
    </row>
    <row r="97" spans="1:7" s="392" customFormat="1" ht="12" customHeight="1">
      <c r="A97" s="391"/>
      <c r="B97" s="388"/>
      <c r="C97" s="383" t="s">
        <v>175</v>
      </c>
      <c r="D97" s="373"/>
      <c r="E97" s="385">
        <v>3</v>
      </c>
      <c r="F97" s="385">
        <v>13</v>
      </c>
      <c r="G97" s="386">
        <v>2350</v>
      </c>
    </row>
    <row r="98" spans="1:7" s="392" customFormat="1" ht="12" customHeight="1">
      <c r="A98" s="391"/>
      <c r="B98" s="388"/>
      <c r="C98" s="383" t="s">
        <v>176</v>
      </c>
      <c r="D98" s="373"/>
      <c r="E98" s="385">
        <v>13</v>
      </c>
      <c r="F98" s="385">
        <v>78</v>
      </c>
      <c r="G98" s="386">
        <v>27520</v>
      </c>
    </row>
    <row r="99" spans="2:7" ht="12" customHeight="1">
      <c r="B99" s="382"/>
      <c r="C99" s="383" t="s">
        <v>177</v>
      </c>
      <c r="D99" s="384"/>
      <c r="E99" s="385">
        <v>4</v>
      </c>
      <c r="F99" s="385">
        <v>9</v>
      </c>
      <c r="G99" s="386">
        <v>560</v>
      </c>
    </row>
    <row r="100" spans="2:7" ht="12" customHeight="1">
      <c r="B100" s="382"/>
      <c r="C100" s="383" t="s">
        <v>178</v>
      </c>
      <c r="D100" s="384"/>
      <c r="E100" s="385">
        <v>3</v>
      </c>
      <c r="F100" s="385">
        <v>8</v>
      </c>
      <c r="G100" s="386">
        <v>1529</v>
      </c>
    </row>
    <row r="101" spans="2:7" ht="12" customHeight="1">
      <c r="B101" s="382"/>
      <c r="C101" s="383" t="s">
        <v>179</v>
      </c>
      <c r="D101" s="384"/>
      <c r="E101" s="385">
        <v>21</v>
      </c>
      <c r="F101" s="385">
        <v>95</v>
      </c>
      <c r="G101" s="386">
        <v>31945</v>
      </c>
    </row>
    <row r="102" spans="1:7" s="392" customFormat="1" ht="12" customHeight="1">
      <c r="A102" s="391"/>
      <c r="B102" s="388"/>
      <c r="C102" s="383" t="s">
        <v>180</v>
      </c>
      <c r="D102" s="373"/>
      <c r="E102" s="385">
        <v>2</v>
      </c>
      <c r="F102" s="385" t="s">
        <v>99</v>
      </c>
      <c r="G102" s="386" t="s">
        <v>99</v>
      </c>
    </row>
    <row r="103" spans="1:7" s="392" customFormat="1" ht="12" customHeight="1">
      <c r="A103" s="391"/>
      <c r="B103" s="388"/>
      <c r="C103" s="383" t="s">
        <v>181</v>
      </c>
      <c r="D103" s="373"/>
      <c r="E103" s="385">
        <v>3</v>
      </c>
      <c r="F103" s="385">
        <v>7</v>
      </c>
      <c r="G103" s="386">
        <v>526</v>
      </c>
    </row>
    <row r="104" spans="1:7" s="392" customFormat="1" ht="12" customHeight="1">
      <c r="A104" s="391"/>
      <c r="B104" s="388"/>
      <c r="C104" s="383" t="s">
        <v>182</v>
      </c>
      <c r="D104" s="373"/>
      <c r="E104" s="385">
        <v>4</v>
      </c>
      <c r="F104" s="385">
        <v>12</v>
      </c>
      <c r="G104" s="386">
        <v>2211</v>
      </c>
    </row>
    <row r="105" spans="2:7" ht="12" customHeight="1">
      <c r="B105" s="382"/>
      <c r="C105" s="383"/>
      <c r="D105" s="384"/>
      <c r="E105" s="385"/>
      <c r="F105" s="385"/>
      <c r="G105" s="386"/>
    </row>
    <row r="106" spans="1:7" s="392" customFormat="1" ht="12" customHeight="1">
      <c r="A106" s="391"/>
      <c r="B106" s="965" t="s">
        <v>183</v>
      </c>
      <c r="C106" s="966"/>
      <c r="D106" s="373"/>
      <c r="E106" s="389">
        <f>SUM(E107:E123)</f>
        <v>119</v>
      </c>
      <c r="F106" s="389">
        <v>751</v>
      </c>
      <c r="G106" s="390">
        <v>526998</v>
      </c>
    </row>
    <row r="107" spans="2:7" ht="12" customHeight="1">
      <c r="B107" s="382"/>
      <c r="C107" s="383" t="s">
        <v>184</v>
      </c>
      <c r="D107" s="384"/>
      <c r="E107" s="385">
        <v>19</v>
      </c>
      <c r="F107" s="356">
        <v>64</v>
      </c>
      <c r="G107" s="386">
        <v>15951</v>
      </c>
    </row>
    <row r="108" spans="2:7" ht="12" customHeight="1">
      <c r="B108" s="382"/>
      <c r="C108" s="383" t="s">
        <v>185</v>
      </c>
      <c r="D108" s="384"/>
      <c r="E108" s="385">
        <v>0</v>
      </c>
      <c r="F108" s="385">
        <v>0</v>
      </c>
      <c r="G108" s="386">
        <v>0</v>
      </c>
    </row>
    <row r="109" spans="2:7" ht="12" customHeight="1">
      <c r="B109" s="382"/>
      <c r="C109" s="383" t="s">
        <v>186</v>
      </c>
      <c r="D109" s="384"/>
      <c r="E109" s="385">
        <v>9</v>
      </c>
      <c r="F109" s="393">
        <v>68</v>
      </c>
      <c r="G109" s="386">
        <v>34590</v>
      </c>
    </row>
    <row r="110" spans="2:7" ht="12" customHeight="1">
      <c r="B110" s="382"/>
      <c r="C110" s="383" t="s">
        <v>187</v>
      </c>
      <c r="D110" s="384"/>
      <c r="E110" s="385">
        <v>3</v>
      </c>
      <c r="F110" s="356">
        <v>20</v>
      </c>
      <c r="G110" s="386">
        <v>11852</v>
      </c>
    </row>
    <row r="111" spans="2:7" ht="12" customHeight="1">
      <c r="B111" s="382"/>
      <c r="C111" s="383" t="s">
        <v>188</v>
      </c>
      <c r="D111" s="384"/>
      <c r="E111" s="385">
        <v>2</v>
      </c>
      <c r="F111" s="393" t="s">
        <v>99</v>
      </c>
      <c r="G111" s="386" t="s">
        <v>99</v>
      </c>
    </row>
    <row r="112" spans="2:7" ht="12" customHeight="1">
      <c r="B112" s="382"/>
      <c r="C112" s="383" t="s">
        <v>189</v>
      </c>
      <c r="D112" s="384"/>
      <c r="E112" s="385">
        <v>3</v>
      </c>
      <c r="F112" s="356">
        <v>4</v>
      </c>
      <c r="G112" s="386">
        <v>507</v>
      </c>
    </row>
    <row r="113" spans="2:7" ht="12" customHeight="1">
      <c r="B113" s="382"/>
      <c r="C113" s="383" t="s">
        <v>190</v>
      </c>
      <c r="D113" s="384"/>
      <c r="E113" s="385">
        <v>1</v>
      </c>
      <c r="F113" s="393" t="s">
        <v>191</v>
      </c>
      <c r="G113" s="386" t="s">
        <v>191</v>
      </c>
    </row>
    <row r="114" spans="2:7" ht="12" customHeight="1">
      <c r="B114" s="382"/>
      <c r="C114" s="383" t="s">
        <v>192</v>
      </c>
      <c r="D114" s="384"/>
      <c r="E114" s="385">
        <v>2</v>
      </c>
      <c r="F114" s="393" t="s">
        <v>191</v>
      </c>
      <c r="G114" s="386" t="s">
        <v>191</v>
      </c>
    </row>
    <row r="115" spans="2:7" ht="12" customHeight="1">
      <c r="B115" s="382"/>
      <c r="C115" s="383" t="s">
        <v>193</v>
      </c>
      <c r="D115" s="384"/>
      <c r="E115" s="385">
        <v>3</v>
      </c>
      <c r="F115" s="393">
        <v>21</v>
      </c>
      <c r="G115" s="386">
        <v>15966</v>
      </c>
    </row>
    <row r="116" spans="2:7" ht="12" customHeight="1">
      <c r="B116" s="382"/>
      <c r="C116" s="383" t="s">
        <v>129</v>
      </c>
      <c r="D116" s="384"/>
      <c r="E116" s="385">
        <v>0</v>
      </c>
      <c r="F116" s="385">
        <v>0</v>
      </c>
      <c r="G116" s="386">
        <v>0</v>
      </c>
    </row>
    <row r="117" spans="2:7" ht="12" customHeight="1">
      <c r="B117" s="382"/>
      <c r="C117" s="383" t="s">
        <v>194</v>
      </c>
      <c r="D117" s="384"/>
      <c r="E117" s="385">
        <v>6</v>
      </c>
      <c r="F117" s="356">
        <v>83</v>
      </c>
      <c r="G117" s="386">
        <v>114575</v>
      </c>
    </row>
    <row r="118" spans="2:7" ht="12" customHeight="1">
      <c r="B118" s="382"/>
      <c r="C118" s="383" t="s">
        <v>195</v>
      </c>
      <c r="D118" s="384"/>
      <c r="E118" s="385">
        <v>2</v>
      </c>
      <c r="F118" s="393" t="s">
        <v>196</v>
      </c>
      <c r="G118" s="386" t="s">
        <v>196</v>
      </c>
    </row>
    <row r="119" spans="2:7" ht="12" customHeight="1">
      <c r="B119" s="382"/>
      <c r="C119" s="383" t="s">
        <v>197</v>
      </c>
      <c r="D119" s="384"/>
      <c r="E119" s="385">
        <v>9</v>
      </c>
      <c r="F119" s="356">
        <v>182</v>
      </c>
      <c r="G119" s="386">
        <v>145654</v>
      </c>
    </row>
    <row r="120" spans="2:7" ht="12" customHeight="1">
      <c r="B120" s="382"/>
      <c r="C120" s="383" t="s">
        <v>198</v>
      </c>
      <c r="D120" s="384"/>
      <c r="E120" s="385">
        <v>7</v>
      </c>
      <c r="F120" s="356">
        <v>68</v>
      </c>
      <c r="G120" s="386">
        <v>50228</v>
      </c>
    </row>
    <row r="121" spans="2:7" ht="12" customHeight="1">
      <c r="B121" s="382"/>
      <c r="C121" s="383" t="s">
        <v>199</v>
      </c>
      <c r="D121" s="384"/>
      <c r="E121" s="385">
        <v>7</v>
      </c>
      <c r="F121" s="393">
        <v>11</v>
      </c>
      <c r="G121" s="386">
        <v>855</v>
      </c>
    </row>
    <row r="122" spans="2:7" ht="12" customHeight="1">
      <c r="B122" s="382"/>
      <c r="C122" s="383" t="s">
        <v>200</v>
      </c>
      <c r="D122" s="384"/>
      <c r="E122" s="385">
        <v>8</v>
      </c>
      <c r="F122" s="393">
        <v>28</v>
      </c>
      <c r="G122" s="386">
        <v>23184</v>
      </c>
    </row>
    <row r="123" spans="2:7" ht="12" customHeight="1">
      <c r="B123" s="382"/>
      <c r="C123" s="383" t="s">
        <v>201</v>
      </c>
      <c r="D123" s="384"/>
      <c r="E123" s="385">
        <v>38</v>
      </c>
      <c r="F123" s="356">
        <v>138</v>
      </c>
      <c r="G123" s="386">
        <v>65524</v>
      </c>
    </row>
    <row r="124" spans="2:7" ht="12" customHeight="1">
      <c r="B124" s="382"/>
      <c r="C124" s="383"/>
      <c r="D124" s="384"/>
      <c r="E124" s="385"/>
      <c r="F124" s="385"/>
      <c r="G124" s="386"/>
    </row>
    <row r="125" spans="1:7" s="392" customFormat="1" ht="12" customHeight="1">
      <c r="A125" s="391"/>
      <c r="B125" s="965" t="s">
        <v>202</v>
      </c>
      <c r="C125" s="966"/>
      <c r="D125" s="373"/>
      <c r="E125" s="389">
        <f>SUM(E127:E135)</f>
        <v>57</v>
      </c>
      <c r="F125" s="389">
        <v>809</v>
      </c>
      <c r="G125" s="390">
        <v>244634</v>
      </c>
    </row>
    <row r="126" spans="1:7" s="392" customFormat="1" ht="12" customHeight="1">
      <c r="A126" s="391"/>
      <c r="B126" s="388"/>
      <c r="C126" s="383" t="s">
        <v>203</v>
      </c>
      <c r="D126" s="373"/>
      <c r="E126" s="385">
        <v>0</v>
      </c>
      <c r="F126" s="385">
        <v>0</v>
      </c>
      <c r="G126" s="386">
        <v>0</v>
      </c>
    </row>
    <row r="127" spans="1:7" s="392" customFormat="1" ht="12" customHeight="1">
      <c r="A127" s="391"/>
      <c r="B127" s="388"/>
      <c r="C127" s="383" t="s">
        <v>204</v>
      </c>
      <c r="D127" s="373"/>
      <c r="E127" s="385">
        <v>4</v>
      </c>
      <c r="F127" s="385">
        <v>545</v>
      </c>
      <c r="G127" s="386">
        <v>143718</v>
      </c>
    </row>
    <row r="128" spans="1:7" s="392" customFormat="1" ht="12" customHeight="1">
      <c r="A128" s="391"/>
      <c r="B128" s="388"/>
      <c r="C128" s="383" t="s">
        <v>205</v>
      </c>
      <c r="D128" s="373"/>
      <c r="E128" s="385">
        <v>17</v>
      </c>
      <c r="F128" s="385">
        <v>71</v>
      </c>
      <c r="G128" s="386">
        <v>23870</v>
      </c>
    </row>
    <row r="129" spans="1:7" s="392" customFormat="1" ht="12" customHeight="1">
      <c r="A129" s="391"/>
      <c r="B129" s="388"/>
      <c r="C129" s="383" t="s">
        <v>206</v>
      </c>
      <c r="D129" s="373"/>
      <c r="E129" s="385">
        <v>5</v>
      </c>
      <c r="F129" s="385">
        <v>17</v>
      </c>
      <c r="G129" s="386">
        <v>5026</v>
      </c>
    </row>
    <row r="130" spans="1:7" s="392" customFormat="1" ht="12" customHeight="1">
      <c r="A130" s="391"/>
      <c r="B130" s="388"/>
      <c r="C130" s="383" t="s">
        <v>207</v>
      </c>
      <c r="D130" s="373"/>
      <c r="E130" s="385">
        <v>2</v>
      </c>
      <c r="F130" s="385" t="s">
        <v>99</v>
      </c>
      <c r="G130" s="386" t="s">
        <v>99</v>
      </c>
    </row>
    <row r="131" spans="2:7" ht="12" customHeight="1">
      <c r="B131" s="382"/>
      <c r="C131" s="383" t="s">
        <v>208</v>
      </c>
      <c r="D131" s="384"/>
      <c r="E131" s="385">
        <v>15</v>
      </c>
      <c r="F131" s="385">
        <v>7</v>
      </c>
      <c r="G131" s="386">
        <v>5053</v>
      </c>
    </row>
    <row r="132" spans="2:7" ht="12" customHeight="1">
      <c r="B132" s="382"/>
      <c r="C132" s="383" t="s">
        <v>209</v>
      </c>
      <c r="D132" s="384"/>
      <c r="E132" s="385">
        <v>7</v>
      </c>
      <c r="F132" s="385">
        <v>29</v>
      </c>
      <c r="G132" s="386">
        <v>7192</v>
      </c>
    </row>
    <row r="133" spans="2:7" ht="12" customHeight="1">
      <c r="B133" s="382"/>
      <c r="C133" s="383" t="s">
        <v>210</v>
      </c>
      <c r="D133" s="384"/>
      <c r="E133" s="385">
        <v>2</v>
      </c>
      <c r="F133" s="385" t="s">
        <v>99</v>
      </c>
      <c r="G133" s="386" t="s">
        <v>99</v>
      </c>
    </row>
    <row r="134" spans="2:7" ht="12" customHeight="1">
      <c r="B134" s="382"/>
      <c r="C134" s="383" t="s">
        <v>211</v>
      </c>
      <c r="D134" s="384"/>
      <c r="E134" s="385">
        <v>2</v>
      </c>
      <c r="F134" s="385" t="s">
        <v>99</v>
      </c>
      <c r="G134" s="386" t="s">
        <v>99</v>
      </c>
    </row>
    <row r="135" spans="2:7" ht="12" customHeight="1">
      <c r="B135" s="382"/>
      <c r="C135" s="383" t="s">
        <v>212</v>
      </c>
      <c r="D135" s="384"/>
      <c r="E135" s="385">
        <v>3</v>
      </c>
      <c r="F135" s="356">
        <v>8</v>
      </c>
      <c r="G135" s="386">
        <v>1917</v>
      </c>
    </row>
    <row r="136" spans="2:7" ht="12" customHeight="1">
      <c r="B136" s="382"/>
      <c r="C136" s="383"/>
      <c r="D136" s="384"/>
      <c r="E136" s="385"/>
      <c r="F136" s="385"/>
      <c r="G136" s="386"/>
    </row>
    <row r="137" spans="1:7" s="376" customFormat="1" ht="12" customHeight="1">
      <c r="A137" s="371"/>
      <c r="B137" s="965" t="s">
        <v>213</v>
      </c>
      <c r="C137" s="966"/>
      <c r="D137" s="373"/>
      <c r="E137" s="389">
        <f>SUM(E138:E157)</f>
        <v>240</v>
      </c>
      <c r="F137" s="389">
        <v>3329</v>
      </c>
      <c r="G137" s="390">
        <v>2692273</v>
      </c>
    </row>
    <row r="138" spans="2:7" ht="12" customHeight="1">
      <c r="B138" s="382"/>
      <c r="C138" s="383" t="s">
        <v>214</v>
      </c>
      <c r="D138" s="384"/>
      <c r="E138" s="385">
        <v>22</v>
      </c>
      <c r="F138" s="385">
        <v>575</v>
      </c>
      <c r="G138" s="386">
        <v>611257</v>
      </c>
    </row>
    <row r="139" spans="2:7" ht="12" customHeight="1">
      <c r="B139" s="382"/>
      <c r="C139" s="383" t="s">
        <v>215</v>
      </c>
      <c r="D139" s="384"/>
      <c r="E139" s="385">
        <v>5</v>
      </c>
      <c r="F139" s="385">
        <v>36</v>
      </c>
      <c r="G139" s="386">
        <v>37651</v>
      </c>
    </row>
    <row r="140" spans="2:7" ht="12" customHeight="1">
      <c r="B140" s="382"/>
      <c r="C140" s="383" t="s">
        <v>216</v>
      </c>
      <c r="D140" s="384"/>
      <c r="E140" s="385">
        <v>7</v>
      </c>
      <c r="F140" s="385">
        <v>388</v>
      </c>
      <c r="G140" s="386">
        <v>358360</v>
      </c>
    </row>
    <row r="141" spans="2:7" ht="12" customHeight="1">
      <c r="B141" s="382"/>
      <c r="C141" s="383" t="s">
        <v>217</v>
      </c>
      <c r="D141" s="384"/>
      <c r="E141" s="385">
        <v>5</v>
      </c>
      <c r="F141" s="385">
        <v>31</v>
      </c>
      <c r="G141" s="386">
        <v>12345</v>
      </c>
    </row>
    <row r="142" spans="2:7" ht="12" customHeight="1">
      <c r="B142" s="382"/>
      <c r="C142" s="383" t="s">
        <v>218</v>
      </c>
      <c r="D142" s="384"/>
      <c r="E142" s="385">
        <v>6</v>
      </c>
      <c r="F142" s="385">
        <v>41</v>
      </c>
      <c r="G142" s="386">
        <v>32802</v>
      </c>
    </row>
    <row r="143" spans="2:7" ht="12" customHeight="1">
      <c r="B143" s="382"/>
      <c r="C143" s="383" t="s">
        <v>219</v>
      </c>
      <c r="D143" s="384"/>
      <c r="E143" s="385">
        <v>3</v>
      </c>
      <c r="F143" s="385">
        <v>67</v>
      </c>
      <c r="G143" s="386">
        <v>47917</v>
      </c>
    </row>
    <row r="144" spans="2:7" ht="12" customHeight="1">
      <c r="B144" s="382"/>
      <c r="C144" s="383" t="s">
        <v>220</v>
      </c>
      <c r="D144" s="384"/>
      <c r="E144" s="385">
        <v>7</v>
      </c>
      <c r="F144" s="385">
        <v>48</v>
      </c>
      <c r="G144" s="386">
        <v>52485</v>
      </c>
    </row>
    <row r="145" spans="2:7" ht="12" customHeight="1">
      <c r="B145" s="382"/>
      <c r="C145" s="383" t="s">
        <v>221</v>
      </c>
      <c r="D145" s="384"/>
      <c r="E145" s="385">
        <v>10</v>
      </c>
      <c r="F145" s="385">
        <v>57</v>
      </c>
      <c r="G145" s="386">
        <v>4803</v>
      </c>
    </row>
    <row r="146" spans="2:7" ht="12" customHeight="1">
      <c r="B146" s="382"/>
      <c r="C146" s="383" t="s">
        <v>222</v>
      </c>
      <c r="D146" s="384"/>
      <c r="E146" s="385">
        <v>27</v>
      </c>
      <c r="F146" s="385">
        <v>113</v>
      </c>
      <c r="G146" s="386">
        <v>159640</v>
      </c>
    </row>
    <row r="147" spans="2:7" ht="12" customHeight="1">
      <c r="B147" s="382"/>
      <c r="C147" s="383" t="s">
        <v>223</v>
      </c>
      <c r="D147" s="384"/>
      <c r="E147" s="385">
        <v>3</v>
      </c>
      <c r="F147" s="385">
        <v>265</v>
      </c>
      <c r="G147" s="386">
        <v>210951</v>
      </c>
    </row>
    <row r="148" spans="2:7" ht="12" customHeight="1">
      <c r="B148" s="382"/>
      <c r="C148" s="383" t="s">
        <v>224</v>
      </c>
      <c r="D148" s="384"/>
      <c r="E148" s="385">
        <v>4</v>
      </c>
      <c r="F148" s="385">
        <v>12</v>
      </c>
      <c r="G148" s="386">
        <v>6680</v>
      </c>
    </row>
    <row r="149" spans="2:7" ht="12" customHeight="1">
      <c r="B149" s="382"/>
      <c r="C149" s="383" t="s">
        <v>225</v>
      </c>
      <c r="D149" s="384"/>
      <c r="E149" s="385">
        <v>1</v>
      </c>
      <c r="F149" s="385" t="s">
        <v>99</v>
      </c>
      <c r="G149" s="386" t="s">
        <v>99</v>
      </c>
    </row>
    <row r="150" spans="2:7" ht="12" customHeight="1">
      <c r="B150" s="382"/>
      <c r="C150" s="383" t="s">
        <v>226</v>
      </c>
      <c r="D150" s="384"/>
      <c r="E150" s="385">
        <v>71</v>
      </c>
      <c r="F150" s="385">
        <v>821</v>
      </c>
      <c r="G150" s="386">
        <v>452400</v>
      </c>
    </row>
    <row r="151" spans="2:7" ht="12" customHeight="1">
      <c r="B151" s="382"/>
      <c r="C151" s="383" t="s">
        <v>227</v>
      </c>
      <c r="D151" s="384"/>
      <c r="E151" s="385">
        <v>27</v>
      </c>
      <c r="F151" s="385">
        <v>465</v>
      </c>
      <c r="G151" s="386">
        <v>373717</v>
      </c>
    </row>
    <row r="152" spans="2:7" ht="12" customHeight="1">
      <c r="B152" s="382"/>
      <c r="C152" s="383" t="s">
        <v>228</v>
      </c>
      <c r="D152" s="384"/>
      <c r="E152" s="385">
        <v>1</v>
      </c>
      <c r="F152" s="385" t="s">
        <v>99</v>
      </c>
      <c r="G152" s="386" t="s">
        <v>99</v>
      </c>
    </row>
    <row r="153" spans="2:7" ht="12" customHeight="1">
      <c r="B153" s="382"/>
      <c r="C153" s="383" t="s">
        <v>229</v>
      </c>
      <c r="D153" s="384"/>
      <c r="E153" s="385">
        <v>5</v>
      </c>
      <c r="F153" s="385">
        <v>26</v>
      </c>
      <c r="G153" s="386">
        <v>20393</v>
      </c>
    </row>
    <row r="154" spans="2:7" ht="12" customHeight="1">
      <c r="B154" s="382"/>
      <c r="C154" s="383" t="s">
        <v>230</v>
      </c>
      <c r="D154" s="384"/>
      <c r="E154" s="385">
        <v>3</v>
      </c>
      <c r="F154" s="385">
        <v>9</v>
      </c>
      <c r="G154" s="386">
        <v>10533</v>
      </c>
    </row>
    <row r="155" spans="2:7" ht="12" customHeight="1">
      <c r="B155" s="382"/>
      <c r="C155" s="383" t="s">
        <v>231</v>
      </c>
      <c r="D155" s="384"/>
      <c r="E155" s="385">
        <v>31</v>
      </c>
      <c r="F155" s="385">
        <v>363</v>
      </c>
      <c r="G155" s="386">
        <v>298210</v>
      </c>
    </row>
    <row r="156" spans="2:7" ht="12" customHeight="1">
      <c r="B156" s="382"/>
      <c r="C156" s="383" t="s">
        <v>232</v>
      </c>
      <c r="D156" s="384"/>
      <c r="E156" s="385">
        <v>2</v>
      </c>
      <c r="F156" s="385" t="s">
        <v>99</v>
      </c>
      <c r="G156" s="386" t="s">
        <v>99</v>
      </c>
    </row>
    <row r="157" spans="2:7" ht="12" customHeight="1">
      <c r="B157" s="382"/>
      <c r="C157" s="383" t="s">
        <v>233</v>
      </c>
      <c r="D157" s="384"/>
      <c r="E157" s="385">
        <v>0</v>
      </c>
      <c r="F157" s="385">
        <v>0</v>
      </c>
      <c r="G157" s="386">
        <v>0</v>
      </c>
    </row>
    <row r="158" spans="2:7" ht="12" customHeight="1">
      <c r="B158" s="382"/>
      <c r="C158" s="383"/>
      <c r="D158" s="384"/>
      <c r="E158" s="385"/>
      <c r="F158" s="385"/>
      <c r="G158" s="386"/>
    </row>
    <row r="159" spans="1:7" s="376" customFormat="1" ht="12" customHeight="1">
      <c r="A159" s="371"/>
      <c r="B159" s="965" t="s">
        <v>234</v>
      </c>
      <c r="C159" s="966"/>
      <c r="D159" s="373"/>
      <c r="E159" s="389">
        <f>SUM(E160:E178)</f>
        <v>200</v>
      </c>
      <c r="F159" s="389">
        <v>2589</v>
      </c>
      <c r="G159" s="390">
        <v>1686930</v>
      </c>
    </row>
    <row r="160" spans="2:7" ht="12" customHeight="1">
      <c r="B160" s="382"/>
      <c r="C160" s="383" t="s">
        <v>235</v>
      </c>
      <c r="D160" s="384"/>
      <c r="E160" s="385">
        <v>102</v>
      </c>
      <c r="F160" s="385">
        <v>1198</v>
      </c>
      <c r="G160" s="386">
        <v>702912</v>
      </c>
    </row>
    <row r="161" spans="2:7" ht="12" customHeight="1">
      <c r="B161" s="382"/>
      <c r="C161" s="383" t="s">
        <v>236</v>
      </c>
      <c r="D161" s="384"/>
      <c r="E161" s="385">
        <v>1</v>
      </c>
      <c r="F161" s="385" t="s">
        <v>99</v>
      </c>
      <c r="G161" s="386" t="s">
        <v>99</v>
      </c>
    </row>
    <row r="162" spans="2:7" ht="12" customHeight="1">
      <c r="B162" s="382"/>
      <c r="C162" s="383" t="s">
        <v>138</v>
      </c>
      <c r="D162" s="384"/>
      <c r="E162" s="385">
        <v>5</v>
      </c>
      <c r="F162" s="385">
        <v>14</v>
      </c>
      <c r="G162" s="386">
        <v>8225</v>
      </c>
    </row>
    <row r="163" spans="2:7" ht="12" customHeight="1">
      <c r="B163" s="382"/>
      <c r="C163" s="383" t="s">
        <v>237</v>
      </c>
      <c r="D163" s="384"/>
      <c r="E163" s="385">
        <v>5</v>
      </c>
      <c r="F163" s="385">
        <v>13</v>
      </c>
      <c r="G163" s="386">
        <v>3105</v>
      </c>
    </row>
    <row r="164" spans="2:7" ht="12" customHeight="1">
      <c r="B164" s="382"/>
      <c r="C164" s="383" t="s">
        <v>238</v>
      </c>
      <c r="D164" s="384"/>
      <c r="E164" s="385">
        <v>10</v>
      </c>
      <c r="F164" s="385">
        <v>117</v>
      </c>
      <c r="G164" s="386">
        <v>72455</v>
      </c>
    </row>
    <row r="165" spans="2:7" ht="12" customHeight="1">
      <c r="B165" s="382"/>
      <c r="C165" s="383" t="s">
        <v>239</v>
      </c>
      <c r="D165" s="384"/>
      <c r="E165" s="385">
        <v>13</v>
      </c>
      <c r="F165" s="385">
        <v>90</v>
      </c>
      <c r="G165" s="386">
        <v>47385</v>
      </c>
    </row>
    <row r="166" spans="2:7" ht="12" customHeight="1">
      <c r="B166" s="382"/>
      <c r="C166" s="383" t="s">
        <v>240</v>
      </c>
      <c r="D166" s="384"/>
      <c r="E166" s="385">
        <v>3</v>
      </c>
      <c r="F166" s="385">
        <v>11</v>
      </c>
      <c r="G166" s="386">
        <v>2097</v>
      </c>
    </row>
    <row r="167" spans="2:7" ht="12" customHeight="1">
      <c r="B167" s="382"/>
      <c r="C167" s="383" t="s">
        <v>241</v>
      </c>
      <c r="D167" s="384"/>
      <c r="E167" s="385">
        <v>0</v>
      </c>
      <c r="F167" s="385">
        <v>0</v>
      </c>
      <c r="G167" s="386">
        <v>0</v>
      </c>
    </row>
    <row r="168" spans="2:7" ht="12" customHeight="1">
      <c r="B168" s="382"/>
      <c r="C168" s="383" t="s">
        <v>242</v>
      </c>
      <c r="D168" s="384"/>
      <c r="E168" s="385">
        <v>2</v>
      </c>
      <c r="F168" s="385" t="s">
        <v>99</v>
      </c>
      <c r="G168" s="386" t="s">
        <v>99</v>
      </c>
    </row>
    <row r="169" spans="2:7" ht="12" customHeight="1">
      <c r="B169" s="382"/>
      <c r="C169" s="383" t="s">
        <v>243</v>
      </c>
      <c r="D169" s="384"/>
      <c r="E169" s="385">
        <v>1</v>
      </c>
      <c r="F169" s="385" t="s">
        <v>99</v>
      </c>
      <c r="G169" s="386" t="s">
        <v>99</v>
      </c>
    </row>
    <row r="170" spans="2:7" ht="12" customHeight="1">
      <c r="B170" s="382"/>
      <c r="C170" s="383" t="s">
        <v>244</v>
      </c>
      <c r="D170" s="384"/>
      <c r="E170" s="385">
        <v>0</v>
      </c>
      <c r="F170" s="385">
        <v>0</v>
      </c>
      <c r="G170" s="386" t="s">
        <v>99</v>
      </c>
    </row>
    <row r="171" spans="2:7" ht="12" customHeight="1">
      <c r="B171" s="382"/>
      <c r="C171" s="383" t="s">
        <v>129</v>
      </c>
      <c r="D171" s="384"/>
      <c r="E171" s="385">
        <v>7</v>
      </c>
      <c r="F171" s="385">
        <v>40</v>
      </c>
      <c r="G171" s="386">
        <v>8129</v>
      </c>
    </row>
    <row r="172" spans="2:7" ht="12" customHeight="1">
      <c r="B172" s="382"/>
      <c r="C172" s="383" t="s">
        <v>245</v>
      </c>
      <c r="D172" s="384"/>
      <c r="E172" s="385">
        <v>7</v>
      </c>
      <c r="F172" s="385">
        <v>33</v>
      </c>
      <c r="G172" s="386">
        <v>14508</v>
      </c>
    </row>
    <row r="173" spans="2:7" ht="12" customHeight="1">
      <c r="B173" s="382"/>
      <c r="C173" s="383" t="s">
        <v>246</v>
      </c>
      <c r="D173" s="384"/>
      <c r="E173" s="385">
        <v>1</v>
      </c>
      <c r="F173" s="385" t="s">
        <v>99</v>
      </c>
      <c r="G173" s="386" t="s">
        <v>99</v>
      </c>
    </row>
    <row r="174" spans="2:7" ht="12" customHeight="1">
      <c r="B174" s="382"/>
      <c r="C174" s="383" t="s">
        <v>247</v>
      </c>
      <c r="D174" s="384"/>
      <c r="E174" s="385">
        <v>4</v>
      </c>
      <c r="F174" s="385">
        <v>15</v>
      </c>
      <c r="G174" s="386">
        <v>3672</v>
      </c>
    </row>
    <row r="175" spans="2:7" ht="12" customHeight="1">
      <c r="B175" s="382"/>
      <c r="C175" s="383" t="s">
        <v>248</v>
      </c>
      <c r="D175" s="384"/>
      <c r="E175" s="385">
        <v>6</v>
      </c>
      <c r="F175" s="385">
        <v>12</v>
      </c>
      <c r="G175" s="386">
        <v>342</v>
      </c>
    </row>
    <row r="176" spans="2:7" ht="12" customHeight="1">
      <c r="B176" s="382"/>
      <c r="C176" s="383" t="s">
        <v>249</v>
      </c>
      <c r="D176" s="384"/>
      <c r="E176" s="385">
        <v>12</v>
      </c>
      <c r="F176" s="385">
        <v>968</v>
      </c>
      <c r="G176" s="386">
        <v>810533</v>
      </c>
    </row>
    <row r="177" spans="2:7" ht="12" customHeight="1">
      <c r="B177" s="382"/>
      <c r="C177" s="383" t="s">
        <v>250</v>
      </c>
      <c r="D177" s="384"/>
      <c r="E177" s="385">
        <v>10</v>
      </c>
      <c r="F177" s="385">
        <v>20</v>
      </c>
      <c r="G177" s="386">
        <v>200</v>
      </c>
    </row>
    <row r="178" spans="2:7" ht="12" customHeight="1">
      <c r="B178" s="382"/>
      <c r="C178" s="383" t="s">
        <v>251</v>
      </c>
      <c r="D178" s="384"/>
      <c r="E178" s="385">
        <v>11</v>
      </c>
      <c r="F178" s="385">
        <v>22</v>
      </c>
      <c r="G178" s="386">
        <v>150</v>
      </c>
    </row>
    <row r="179" spans="2:7" ht="12" customHeight="1">
      <c r="B179" s="382"/>
      <c r="C179" s="383"/>
      <c r="D179" s="384"/>
      <c r="E179" s="385"/>
      <c r="F179" s="385"/>
      <c r="G179" s="386"/>
    </row>
    <row r="180" spans="1:7" s="376" customFormat="1" ht="12" customHeight="1">
      <c r="A180" s="371"/>
      <c r="B180" s="965" t="s">
        <v>252</v>
      </c>
      <c r="C180" s="966"/>
      <c r="D180" s="373"/>
      <c r="E180" s="389">
        <f>SUM(E181:E208)</f>
        <v>194</v>
      </c>
      <c r="F180" s="389">
        <v>974</v>
      </c>
      <c r="G180" s="390">
        <v>486302</v>
      </c>
    </row>
    <row r="181" spans="2:7" ht="12.75" customHeight="1">
      <c r="B181" s="382"/>
      <c r="C181" s="383" t="s">
        <v>253</v>
      </c>
      <c r="D181" s="384"/>
      <c r="E181" s="385">
        <v>1</v>
      </c>
      <c r="F181" s="385" t="s">
        <v>106</v>
      </c>
      <c r="G181" s="387" t="s">
        <v>106</v>
      </c>
    </row>
    <row r="182" spans="2:7" ht="12" customHeight="1">
      <c r="B182" s="382"/>
      <c r="C182" s="383" t="s">
        <v>146</v>
      </c>
      <c r="D182" s="384"/>
      <c r="E182" s="385">
        <v>9</v>
      </c>
      <c r="F182" s="385">
        <v>31</v>
      </c>
      <c r="G182" s="387">
        <v>11011</v>
      </c>
    </row>
    <row r="183" spans="2:7" ht="12" customHeight="1">
      <c r="B183" s="382"/>
      <c r="C183" s="383" t="s">
        <v>254</v>
      </c>
      <c r="D183" s="384"/>
      <c r="E183" s="385">
        <v>4</v>
      </c>
      <c r="F183" s="385">
        <v>19</v>
      </c>
      <c r="G183" s="387">
        <v>46832</v>
      </c>
    </row>
    <row r="184" spans="2:7" ht="12" customHeight="1">
      <c r="B184" s="382"/>
      <c r="C184" s="383" t="s">
        <v>255</v>
      </c>
      <c r="D184" s="384"/>
      <c r="E184" s="385">
        <v>4</v>
      </c>
      <c r="F184" s="385">
        <v>10</v>
      </c>
      <c r="G184" s="387">
        <v>5530</v>
      </c>
    </row>
    <row r="185" spans="2:7" ht="12" customHeight="1">
      <c r="B185" s="382"/>
      <c r="C185" s="383" t="s">
        <v>256</v>
      </c>
      <c r="D185" s="384"/>
      <c r="E185" s="385">
        <v>13</v>
      </c>
      <c r="F185" s="385">
        <v>121</v>
      </c>
      <c r="G185" s="387">
        <v>73773</v>
      </c>
    </row>
    <row r="186" spans="2:7" ht="12" customHeight="1">
      <c r="B186" s="382"/>
      <c r="C186" s="383" t="s">
        <v>100</v>
      </c>
      <c r="D186" s="384"/>
      <c r="E186" s="385">
        <v>2</v>
      </c>
      <c r="F186" s="385" t="s">
        <v>191</v>
      </c>
      <c r="G186" s="387" t="s">
        <v>191</v>
      </c>
    </row>
    <row r="187" spans="2:7" ht="12" customHeight="1">
      <c r="B187" s="382"/>
      <c r="C187" s="383" t="s">
        <v>257</v>
      </c>
      <c r="D187" s="384"/>
      <c r="E187" s="385">
        <v>10</v>
      </c>
      <c r="F187" s="385">
        <v>82</v>
      </c>
      <c r="G187" s="387">
        <v>14155</v>
      </c>
    </row>
    <row r="188" spans="2:7" ht="12" customHeight="1">
      <c r="B188" s="382"/>
      <c r="C188" s="383" t="s">
        <v>258</v>
      </c>
      <c r="D188" s="384"/>
      <c r="E188" s="385">
        <v>5</v>
      </c>
      <c r="F188" s="385">
        <v>23</v>
      </c>
      <c r="G188" s="387">
        <v>44421</v>
      </c>
    </row>
    <row r="189" spans="2:7" ht="12" customHeight="1">
      <c r="B189" s="382"/>
      <c r="C189" s="383" t="s">
        <v>259</v>
      </c>
      <c r="D189" s="384"/>
      <c r="E189" s="385">
        <v>6</v>
      </c>
      <c r="F189" s="385">
        <v>20</v>
      </c>
      <c r="G189" s="387">
        <v>4768</v>
      </c>
    </row>
    <row r="190" spans="2:7" ht="12" customHeight="1">
      <c r="B190" s="382"/>
      <c r="C190" s="383" t="s">
        <v>260</v>
      </c>
      <c r="D190" s="384"/>
      <c r="E190" s="385">
        <v>10</v>
      </c>
      <c r="F190" s="385">
        <v>45</v>
      </c>
      <c r="G190" s="387">
        <v>34889</v>
      </c>
    </row>
    <row r="191" spans="2:7" ht="12" customHeight="1">
      <c r="B191" s="382"/>
      <c r="C191" s="383" t="s">
        <v>175</v>
      </c>
      <c r="D191" s="384"/>
      <c r="E191" s="385">
        <v>6</v>
      </c>
      <c r="F191" s="385">
        <v>19</v>
      </c>
      <c r="G191" s="387">
        <v>2442</v>
      </c>
    </row>
    <row r="192" spans="2:7" ht="12" customHeight="1">
      <c r="B192" s="382"/>
      <c r="C192" s="383" t="s">
        <v>261</v>
      </c>
      <c r="D192" s="384"/>
      <c r="E192" s="385">
        <v>5</v>
      </c>
      <c r="F192" s="385">
        <v>37</v>
      </c>
      <c r="G192" s="387">
        <v>9129</v>
      </c>
    </row>
    <row r="193" spans="2:7" ht="12.75" customHeight="1">
      <c r="B193" s="382"/>
      <c r="C193" s="383" t="s">
        <v>262</v>
      </c>
      <c r="D193" s="384"/>
      <c r="E193" s="385">
        <v>1</v>
      </c>
      <c r="F193" s="385" t="s">
        <v>99</v>
      </c>
      <c r="G193" s="387" t="s">
        <v>99</v>
      </c>
    </row>
    <row r="194" spans="2:7" ht="12" customHeight="1">
      <c r="B194" s="382"/>
      <c r="C194" s="383" t="s">
        <v>263</v>
      </c>
      <c r="D194" s="384"/>
      <c r="E194" s="385">
        <v>1</v>
      </c>
      <c r="F194" s="385" t="s">
        <v>264</v>
      </c>
      <c r="G194" s="387" t="s">
        <v>264</v>
      </c>
    </row>
    <row r="195" spans="2:7" ht="12" customHeight="1">
      <c r="B195" s="382"/>
      <c r="C195" s="383" t="s">
        <v>265</v>
      </c>
      <c r="D195" s="384"/>
      <c r="E195" s="385">
        <v>23</v>
      </c>
      <c r="F195" s="385">
        <v>105</v>
      </c>
      <c r="G195" s="387">
        <v>34171</v>
      </c>
    </row>
    <row r="196" spans="2:7" ht="12" customHeight="1">
      <c r="B196" s="382"/>
      <c r="C196" s="383" t="s">
        <v>1480</v>
      </c>
      <c r="D196" s="384"/>
      <c r="E196" s="385">
        <v>4</v>
      </c>
      <c r="F196" s="385">
        <v>11</v>
      </c>
      <c r="G196" s="387">
        <v>3121</v>
      </c>
    </row>
    <row r="197" spans="2:7" ht="12" customHeight="1">
      <c r="B197" s="382"/>
      <c r="C197" s="383" t="s">
        <v>1481</v>
      </c>
      <c r="D197" s="384"/>
      <c r="E197" s="385">
        <v>3</v>
      </c>
      <c r="F197" s="385">
        <v>9</v>
      </c>
      <c r="G197" s="387">
        <v>1438</v>
      </c>
    </row>
    <row r="198" spans="2:7" ht="12" customHeight="1">
      <c r="B198" s="382"/>
      <c r="C198" s="383" t="s">
        <v>1482</v>
      </c>
      <c r="D198" s="384"/>
      <c r="E198" s="385">
        <v>0</v>
      </c>
      <c r="F198" s="385">
        <v>0</v>
      </c>
      <c r="G198" s="387">
        <v>0</v>
      </c>
    </row>
    <row r="199" spans="2:7" ht="12" customHeight="1">
      <c r="B199" s="382"/>
      <c r="C199" s="383" t="s">
        <v>1483</v>
      </c>
      <c r="D199" s="384"/>
      <c r="E199" s="385">
        <v>10</v>
      </c>
      <c r="F199" s="385">
        <v>81</v>
      </c>
      <c r="G199" s="387">
        <v>26154</v>
      </c>
    </row>
    <row r="200" spans="2:7" ht="12" customHeight="1">
      <c r="B200" s="382"/>
      <c r="C200" s="383" t="s">
        <v>1484</v>
      </c>
      <c r="D200" s="384"/>
      <c r="E200" s="385">
        <v>17</v>
      </c>
      <c r="F200" s="385">
        <v>66</v>
      </c>
      <c r="G200" s="387">
        <v>21289</v>
      </c>
    </row>
    <row r="201" spans="2:7" ht="12" customHeight="1">
      <c r="B201" s="382"/>
      <c r="C201" s="383" t="s">
        <v>1485</v>
      </c>
      <c r="D201" s="384"/>
      <c r="E201" s="385">
        <v>6</v>
      </c>
      <c r="F201" s="385">
        <v>16</v>
      </c>
      <c r="G201" s="387">
        <v>2420</v>
      </c>
    </row>
    <row r="202" spans="2:7" ht="12" customHeight="1">
      <c r="B202" s="382"/>
      <c r="C202" s="383" t="s">
        <v>1486</v>
      </c>
      <c r="D202" s="384"/>
      <c r="E202" s="385">
        <v>2</v>
      </c>
      <c r="F202" s="385" t="s">
        <v>196</v>
      </c>
      <c r="G202" s="387" t="s">
        <v>196</v>
      </c>
    </row>
    <row r="203" spans="2:7" ht="12" customHeight="1">
      <c r="B203" s="382"/>
      <c r="C203" s="383" t="s">
        <v>1487</v>
      </c>
      <c r="D203" s="384"/>
      <c r="E203" s="385">
        <v>2</v>
      </c>
      <c r="F203" s="385" t="s">
        <v>106</v>
      </c>
      <c r="G203" s="387" t="s">
        <v>106</v>
      </c>
    </row>
    <row r="204" spans="2:7" ht="12" customHeight="1">
      <c r="B204" s="382"/>
      <c r="C204" s="383" t="s">
        <v>1488</v>
      </c>
      <c r="D204" s="384"/>
      <c r="E204" s="385">
        <v>4</v>
      </c>
      <c r="F204" s="385">
        <v>13</v>
      </c>
      <c r="G204" s="387">
        <v>1635</v>
      </c>
    </row>
    <row r="205" spans="2:7" ht="12" customHeight="1">
      <c r="B205" s="382"/>
      <c r="C205" s="383" t="s">
        <v>1489</v>
      </c>
      <c r="D205" s="384"/>
      <c r="E205" s="385">
        <v>37</v>
      </c>
      <c r="F205" s="385">
        <v>178</v>
      </c>
      <c r="G205" s="387">
        <v>128413</v>
      </c>
    </row>
    <row r="206" spans="2:7" ht="12" customHeight="1">
      <c r="B206" s="382"/>
      <c r="C206" s="383" t="s">
        <v>1490</v>
      </c>
      <c r="D206" s="384"/>
      <c r="E206" s="385">
        <v>5</v>
      </c>
      <c r="F206" s="385">
        <v>35</v>
      </c>
      <c r="G206" s="387">
        <v>9065</v>
      </c>
    </row>
    <row r="207" spans="2:7" ht="12" customHeight="1">
      <c r="B207" s="382"/>
      <c r="C207" s="383" t="s">
        <v>1491</v>
      </c>
      <c r="D207" s="384"/>
      <c r="E207" s="385">
        <v>3</v>
      </c>
      <c r="F207" s="385">
        <v>5</v>
      </c>
      <c r="G207" s="387">
        <v>1060</v>
      </c>
    </row>
    <row r="208" spans="2:7" ht="12" customHeight="1">
      <c r="B208" s="382"/>
      <c r="C208" s="383" t="s">
        <v>1492</v>
      </c>
      <c r="D208" s="384"/>
      <c r="E208" s="385">
        <v>1</v>
      </c>
      <c r="F208" s="385" t="s">
        <v>99</v>
      </c>
      <c r="G208" s="387" t="s">
        <v>99</v>
      </c>
    </row>
    <row r="209" spans="2:7" ht="12" customHeight="1">
      <c r="B209" s="382"/>
      <c r="C209" s="383"/>
      <c r="D209" s="384"/>
      <c r="E209" s="385"/>
      <c r="F209" s="385"/>
      <c r="G209" s="387"/>
    </row>
    <row r="210" spans="1:7" s="376" customFormat="1" ht="12" customHeight="1">
      <c r="A210" s="371"/>
      <c r="B210" s="965" t="s">
        <v>1493</v>
      </c>
      <c r="C210" s="966"/>
      <c r="D210" s="373"/>
      <c r="E210" s="389">
        <f>SUM(E211:E226)</f>
        <v>176</v>
      </c>
      <c r="F210" s="389">
        <f>SUM(F211:F226)</f>
        <v>1503</v>
      </c>
      <c r="G210" s="390">
        <f>SUM(G211:G226)</f>
        <v>1127249</v>
      </c>
    </row>
    <row r="211" spans="1:7" s="376" customFormat="1" ht="12" customHeight="1">
      <c r="A211" s="371"/>
      <c r="B211" s="388"/>
      <c r="C211" s="394" t="s">
        <v>1494</v>
      </c>
      <c r="D211" s="373"/>
      <c r="E211" s="385">
        <v>3</v>
      </c>
      <c r="F211" s="385">
        <v>15</v>
      </c>
      <c r="G211" s="386">
        <v>3676</v>
      </c>
    </row>
    <row r="212" spans="1:7" s="376" customFormat="1" ht="12" customHeight="1">
      <c r="A212" s="371"/>
      <c r="B212" s="388"/>
      <c r="C212" s="394" t="s">
        <v>1495</v>
      </c>
      <c r="D212" s="373"/>
      <c r="E212" s="385">
        <v>10</v>
      </c>
      <c r="F212" s="385">
        <v>51</v>
      </c>
      <c r="G212" s="386">
        <v>15107</v>
      </c>
    </row>
    <row r="213" spans="1:7" s="376" customFormat="1" ht="12" customHeight="1">
      <c r="A213" s="371"/>
      <c r="B213" s="388"/>
      <c r="C213" s="394" t="s">
        <v>1496</v>
      </c>
      <c r="D213" s="373"/>
      <c r="E213" s="385">
        <v>21</v>
      </c>
      <c r="F213" s="385">
        <v>170</v>
      </c>
      <c r="G213" s="386">
        <v>90474</v>
      </c>
    </row>
    <row r="214" spans="1:7" s="376" customFormat="1" ht="12" customHeight="1">
      <c r="A214" s="371"/>
      <c r="B214" s="388"/>
      <c r="C214" s="394" t="s">
        <v>1497</v>
      </c>
      <c r="D214" s="373"/>
      <c r="E214" s="385">
        <v>6</v>
      </c>
      <c r="F214" s="385">
        <v>16</v>
      </c>
      <c r="G214" s="386">
        <v>3620</v>
      </c>
    </row>
    <row r="215" spans="1:7" s="396" customFormat="1" ht="12" customHeight="1">
      <c r="A215" s="395"/>
      <c r="B215" s="382"/>
      <c r="C215" s="383" t="s">
        <v>1498</v>
      </c>
      <c r="D215" s="384"/>
      <c r="E215" s="385">
        <v>18</v>
      </c>
      <c r="F215" s="385">
        <v>225</v>
      </c>
      <c r="G215" s="387">
        <v>275127</v>
      </c>
    </row>
    <row r="216" spans="1:7" s="376" customFormat="1" ht="12" customHeight="1">
      <c r="A216" s="371"/>
      <c r="B216" s="388"/>
      <c r="C216" s="394" t="s">
        <v>1499</v>
      </c>
      <c r="D216" s="373"/>
      <c r="E216" s="385">
        <v>4</v>
      </c>
      <c r="F216" s="385">
        <v>135</v>
      </c>
      <c r="G216" s="386">
        <v>53551</v>
      </c>
    </row>
    <row r="217" spans="1:7" s="396" customFormat="1" ht="12" customHeight="1">
      <c r="A217" s="395"/>
      <c r="B217" s="382"/>
      <c r="C217" s="383" t="s">
        <v>219</v>
      </c>
      <c r="D217" s="384"/>
      <c r="E217" s="385">
        <v>18</v>
      </c>
      <c r="F217" s="385">
        <v>70</v>
      </c>
      <c r="G217" s="387">
        <v>18707</v>
      </c>
    </row>
    <row r="218" spans="1:7" s="396" customFormat="1" ht="12" customHeight="1">
      <c r="A218" s="395"/>
      <c r="B218" s="382"/>
      <c r="C218" s="383" t="s">
        <v>1500</v>
      </c>
      <c r="D218" s="384"/>
      <c r="E218" s="385">
        <v>8</v>
      </c>
      <c r="F218" s="385">
        <v>140</v>
      </c>
      <c r="G218" s="387">
        <v>161174</v>
      </c>
    </row>
    <row r="219" spans="1:7" s="396" customFormat="1" ht="12" customHeight="1">
      <c r="A219" s="395"/>
      <c r="B219" s="382"/>
      <c r="C219" s="383" t="s">
        <v>1501</v>
      </c>
      <c r="D219" s="384"/>
      <c r="E219" s="385">
        <v>3</v>
      </c>
      <c r="F219" s="385">
        <v>11</v>
      </c>
      <c r="G219" s="387">
        <v>3855</v>
      </c>
    </row>
    <row r="220" spans="1:7" s="396" customFormat="1" ht="12" customHeight="1">
      <c r="A220" s="395"/>
      <c r="B220" s="382"/>
      <c r="C220" s="383" t="s">
        <v>1502</v>
      </c>
      <c r="D220" s="384"/>
      <c r="E220" s="385">
        <v>55</v>
      </c>
      <c r="F220" s="385">
        <v>485</v>
      </c>
      <c r="G220" s="387">
        <v>451720</v>
      </c>
    </row>
    <row r="221" spans="1:7" s="396" customFormat="1" ht="12" customHeight="1">
      <c r="A221" s="395"/>
      <c r="B221" s="382"/>
      <c r="C221" s="383" t="s">
        <v>1503</v>
      </c>
      <c r="D221" s="384"/>
      <c r="E221" s="385">
        <v>16</v>
      </c>
      <c r="F221" s="385">
        <v>137</v>
      </c>
      <c r="G221" s="387">
        <v>31713</v>
      </c>
    </row>
    <row r="222" spans="1:7" s="396" customFormat="1" ht="12" customHeight="1">
      <c r="A222" s="395"/>
      <c r="B222" s="382"/>
      <c r="C222" s="383" t="s">
        <v>1504</v>
      </c>
      <c r="D222" s="384"/>
      <c r="E222" s="385">
        <v>5</v>
      </c>
      <c r="F222" s="385">
        <v>13</v>
      </c>
      <c r="G222" s="387">
        <v>6355</v>
      </c>
    </row>
    <row r="223" spans="1:7" s="376" customFormat="1" ht="12" customHeight="1">
      <c r="A223" s="371"/>
      <c r="B223" s="388"/>
      <c r="C223" s="394" t="s">
        <v>1505</v>
      </c>
      <c r="D223" s="373"/>
      <c r="E223" s="385">
        <v>6</v>
      </c>
      <c r="F223" s="385">
        <v>30</v>
      </c>
      <c r="G223" s="386">
        <v>11693</v>
      </c>
    </row>
    <row r="224" spans="1:7" s="396" customFormat="1" ht="12" customHeight="1">
      <c r="A224" s="395"/>
      <c r="B224" s="382"/>
      <c r="C224" s="383" t="s">
        <v>164</v>
      </c>
      <c r="D224" s="384"/>
      <c r="E224" s="385">
        <v>0</v>
      </c>
      <c r="F224" s="385">
        <v>0</v>
      </c>
      <c r="G224" s="387">
        <v>0</v>
      </c>
    </row>
    <row r="225" spans="1:7" s="396" customFormat="1" ht="12" customHeight="1">
      <c r="A225" s="395"/>
      <c r="B225" s="382"/>
      <c r="C225" s="383" t="s">
        <v>1506</v>
      </c>
      <c r="D225" s="384"/>
      <c r="E225" s="385">
        <v>0</v>
      </c>
      <c r="F225" s="385">
        <v>0</v>
      </c>
      <c r="G225" s="387">
        <v>0</v>
      </c>
    </row>
    <row r="226" spans="1:7" s="396" customFormat="1" ht="12" customHeight="1">
      <c r="A226" s="395"/>
      <c r="B226" s="382"/>
      <c r="C226" s="383" t="s">
        <v>1507</v>
      </c>
      <c r="D226" s="384"/>
      <c r="E226" s="385">
        <v>3</v>
      </c>
      <c r="F226" s="385">
        <v>5</v>
      </c>
      <c r="G226" s="387">
        <v>477</v>
      </c>
    </row>
    <row r="227" spans="2:7" ht="12" customHeight="1">
      <c r="B227" s="382"/>
      <c r="C227" s="383"/>
      <c r="D227" s="384"/>
      <c r="E227" s="385"/>
      <c r="F227" s="385"/>
      <c r="G227" s="387"/>
    </row>
    <row r="228" spans="1:7" s="376" customFormat="1" ht="12" customHeight="1">
      <c r="A228" s="371"/>
      <c r="B228" s="965" t="s">
        <v>1508</v>
      </c>
      <c r="C228" s="966"/>
      <c r="D228" s="373"/>
      <c r="E228" s="389">
        <f>SUM(E229:E251)</f>
        <v>127</v>
      </c>
      <c r="F228" s="389">
        <v>947</v>
      </c>
      <c r="G228" s="390">
        <v>554934</v>
      </c>
    </row>
    <row r="229" spans="1:7" s="376" customFormat="1" ht="12" customHeight="1">
      <c r="A229" s="371"/>
      <c r="B229" s="388"/>
      <c r="C229" s="394" t="s">
        <v>1509</v>
      </c>
      <c r="D229" s="373"/>
      <c r="E229" s="385">
        <v>26</v>
      </c>
      <c r="F229" s="385">
        <v>299</v>
      </c>
      <c r="G229" s="386">
        <v>198632</v>
      </c>
    </row>
    <row r="230" spans="1:7" s="376" customFormat="1" ht="12" customHeight="1">
      <c r="A230" s="371"/>
      <c r="B230" s="388"/>
      <c r="C230" s="394" t="s">
        <v>219</v>
      </c>
      <c r="D230" s="373"/>
      <c r="E230" s="385">
        <v>3</v>
      </c>
      <c r="F230" s="385">
        <v>9</v>
      </c>
      <c r="G230" s="386">
        <v>3447</v>
      </c>
    </row>
    <row r="231" spans="1:7" s="376" customFormat="1" ht="12" customHeight="1">
      <c r="A231" s="371"/>
      <c r="B231" s="388"/>
      <c r="C231" s="394" t="s">
        <v>1510</v>
      </c>
      <c r="D231" s="373"/>
      <c r="E231" s="385">
        <v>8</v>
      </c>
      <c r="F231" s="385">
        <v>21</v>
      </c>
      <c r="G231" s="386">
        <v>3786</v>
      </c>
    </row>
    <row r="232" spans="1:7" s="376" customFormat="1" ht="12" customHeight="1">
      <c r="A232" s="371"/>
      <c r="B232" s="388"/>
      <c r="C232" s="394" t="s">
        <v>1511</v>
      </c>
      <c r="D232" s="373"/>
      <c r="E232" s="385">
        <v>4</v>
      </c>
      <c r="F232" s="385">
        <v>20</v>
      </c>
      <c r="G232" s="386">
        <v>9241</v>
      </c>
    </row>
    <row r="233" spans="1:7" s="376" customFormat="1" ht="12" customHeight="1">
      <c r="A233" s="371"/>
      <c r="B233" s="388"/>
      <c r="C233" s="394" t="s">
        <v>1512</v>
      </c>
      <c r="D233" s="373"/>
      <c r="E233" s="385">
        <v>4</v>
      </c>
      <c r="F233" s="385">
        <v>24</v>
      </c>
      <c r="G233" s="386">
        <v>16542</v>
      </c>
    </row>
    <row r="234" spans="1:7" s="376" customFormat="1" ht="12" customHeight="1">
      <c r="A234" s="371"/>
      <c r="B234" s="388"/>
      <c r="C234" s="394" t="s">
        <v>1513</v>
      </c>
      <c r="D234" s="373"/>
      <c r="E234" s="385">
        <v>9</v>
      </c>
      <c r="F234" s="385">
        <v>111</v>
      </c>
      <c r="G234" s="386">
        <v>68624</v>
      </c>
    </row>
    <row r="235" spans="1:7" s="376" customFormat="1" ht="12" customHeight="1">
      <c r="A235" s="371"/>
      <c r="B235" s="388"/>
      <c r="C235" s="394" t="s">
        <v>1514</v>
      </c>
      <c r="D235" s="373"/>
      <c r="E235" s="385">
        <v>3</v>
      </c>
      <c r="F235" s="385">
        <v>26</v>
      </c>
      <c r="G235" s="386">
        <v>10423</v>
      </c>
    </row>
    <row r="236" spans="1:7" s="376" customFormat="1" ht="12" customHeight="1">
      <c r="A236" s="371"/>
      <c r="B236" s="388"/>
      <c r="C236" s="394" t="s">
        <v>1515</v>
      </c>
      <c r="D236" s="373"/>
      <c r="E236" s="385">
        <v>2</v>
      </c>
      <c r="F236" s="385" t="s">
        <v>106</v>
      </c>
      <c r="G236" s="386" t="s">
        <v>106</v>
      </c>
    </row>
    <row r="237" spans="1:7" s="376" customFormat="1" ht="12" customHeight="1">
      <c r="A237" s="371"/>
      <c r="B237" s="388"/>
      <c r="C237" s="394" t="s">
        <v>1516</v>
      </c>
      <c r="D237" s="373"/>
      <c r="E237" s="385">
        <v>1</v>
      </c>
      <c r="F237" s="385" t="s">
        <v>106</v>
      </c>
      <c r="G237" s="386" t="s">
        <v>106</v>
      </c>
    </row>
    <row r="238" spans="1:7" s="376" customFormat="1" ht="12" customHeight="1">
      <c r="A238" s="371"/>
      <c r="B238" s="388"/>
      <c r="C238" s="394" t="s">
        <v>1517</v>
      </c>
      <c r="D238" s="373"/>
      <c r="E238" s="385">
        <v>1</v>
      </c>
      <c r="F238" s="385" t="s">
        <v>99</v>
      </c>
      <c r="G238" s="386" t="s">
        <v>99</v>
      </c>
    </row>
    <row r="239" spans="1:7" s="376" customFormat="1" ht="12" customHeight="1">
      <c r="A239" s="371"/>
      <c r="B239" s="388"/>
      <c r="C239" s="394" t="s">
        <v>1518</v>
      </c>
      <c r="D239" s="373"/>
      <c r="E239" s="385">
        <v>3</v>
      </c>
      <c r="F239" s="385">
        <v>9</v>
      </c>
      <c r="G239" s="386">
        <v>3919</v>
      </c>
    </row>
    <row r="240" spans="1:7" s="376" customFormat="1" ht="12" customHeight="1">
      <c r="A240" s="371"/>
      <c r="B240" s="388"/>
      <c r="C240" s="394" t="s">
        <v>1519</v>
      </c>
      <c r="D240" s="373"/>
      <c r="E240" s="385">
        <v>8</v>
      </c>
      <c r="F240" s="385">
        <v>67</v>
      </c>
      <c r="G240" s="386">
        <v>38664</v>
      </c>
    </row>
    <row r="241" spans="1:7" s="376" customFormat="1" ht="12" customHeight="1">
      <c r="A241" s="371"/>
      <c r="B241" s="388"/>
      <c r="C241" s="394" t="s">
        <v>1520</v>
      </c>
      <c r="D241" s="373"/>
      <c r="E241" s="385">
        <v>9</v>
      </c>
      <c r="F241" s="385">
        <v>69</v>
      </c>
      <c r="G241" s="386">
        <v>40086</v>
      </c>
    </row>
    <row r="242" spans="1:7" s="376" customFormat="1" ht="12" customHeight="1">
      <c r="A242" s="371"/>
      <c r="B242" s="388"/>
      <c r="C242" s="394" t="s">
        <v>1521</v>
      </c>
      <c r="D242" s="373"/>
      <c r="E242" s="385">
        <v>2</v>
      </c>
      <c r="F242" s="385" t="s">
        <v>99</v>
      </c>
      <c r="G242" s="386" t="s">
        <v>99</v>
      </c>
    </row>
    <row r="243" spans="1:7" s="376" customFormat="1" ht="12" customHeight="1">
      <c r="A243" s="371"/>
      <c r="B243" s="388"/>
      <c r="C243" s="394" t="s">
        <v>1522</v>
      </c>
      <c r="D243" s="373"/>
      <c r="E243" s="385">
        <v>5</v>
      </c>
      <c r="F243" s="385">
        <v>11</v>
      </c>
      <c r="G243" s="386">
        <v>1795</v>
      </c>
    </row>
    <row r="244" spans="1:7" s="376" customFormat="1" ht="12" customHeight="1">
      <c r="A244" s="371"/>
      <c r="B244" s="388"/>
      <c r="C244" s="394" t="s">
        <v>1523</v>
      </c>
      <c r="D244" s="373"/>
      <c r="E244" s="385">
        <v>1</v>
      </c>
      <c r="F244" s="385" t="s">
        <v>106</v>
      </c>
      <c r="G244" s="386" t="s">
        <v>106</v>
      </c>
    </row>
    <row r="245" spans="1:7" s="376" customFormat="1" ht="12" customHeight="1">
      <c r="A245" s="371"/>
      <c r="B245" s="388"/>
      <c r="C245" s="394" t="s">
        <v>1524</v>
      </c>
      <c r="D245" s="373"/>
      <c r="E245" s="385">
        <v>2</v>
      </c>
      <c r="F245" s="385" t="s">
        <v>106</v>
      </c>
      <c r="G245" s="386" t="s">
        <v>106</v>
      </c>
    </row>
    <row r="246" spans="1:7" s="376" customFormat="1" ht="12" customHeight="1">
      <c r="A246" s="371"/>
      <c r="B246" s="388"/>
      <c r="C246" s="394" t="s">
        <v>1525</v>
      </c>
      <c r="D246" s="373"/>
      <c r="E246" s="385">
        <v>1</v>
      </c>
      <c r="F246" s="385" t="s">
        <v>99</v>
      </c>
      <c r="G246" s="386" t="s">
        <v>99</v>
      </c>
    </row>
    <row r="247" spans="1:7" s="376" customFormat="1" ht="12" customHeight="1">
      <c r="A247" s="371"/>
      <c r="B247" s="388"/>
      <c r="C247" s="394" t="s">
        <v>1526</v>
      </c>
      <c r="D247" s="373"/>
      <c r="E247" s="385">
        <v>4</v>
      </c>
      <c r="F247" s="385">
        <v>8</v>
      </c>
      <c r="G247" s="386">
        <v>1693</v>
      </c>
    </row>
    <row r="248" spans="1:7" s="376" customFormat="1" ht="12" customHeight="1">
      <c r="A248" s="371"/>
      <c r="B248" s="388"/>
      <c r="C248" s="394" t="s">
        <v>1527</v>
      </c>
      <c r="D248" s="373"/>
      <c r="E248" s="385">
        <v>13</v>
      </c>
      <c r="F248" s="385">
        <v>69</v>
      </c>
      <c r="G248" s="386">
        <v>36591</v>
      </c>
    </row>
    <row r="249" spans="1:7" s="376" customFormat="1" ht="12" customHeight="1">
      <c r="A249" s="371"/>
      <c r="B249" s="388"/>
      <c r="C249" s="394" t="s">
        <v>1528</v>
      </c>
      <c r="D249" s="373"/>
      <c r="E249" s="385">
        <v>7</v>
      </c>
      <c r="F249" s="385">
        <v>19</v>
      </c>
      <c r="G249" s="386">
        <v>15977</v>
      </c>
    </row>
    <row r="250" spans="1:7" s="376" customFormat="1" ht="12" customHeight="1">
      <c r="A250" s="371"/>
      <c r="B250" s="388"/>
      <c r="C250" s="394" t="s">
        <v>121</v>
      </c>
      <c r="D250" s="373"/>
      <c r="E250" s="385">
        <v>8</v>
      </c>
      <c r="F250" s="385">
        <v>81</v>
      </c>
      <c r="G250" s="386">
        <v>27958</v>
      </c>
    </row>
    <row r="251" spans="1:7" s="376" customFormat="1" ht="12" customHeight="1">
      <c r="A251" s="371"/>
      <c r="B251" s="388"/>
      <c r="C251" s="394" t="s">
        <v>1529</v>
      </c>
      <c r="D251" s="373"/>
      <c r="E251" s="385">
        <v>3</v>
      </c>
      <c r="F251" s="385">
        <v>37</v>
      </c>
      <c r="G251" s="386">
        <v>48343</v>
      </c>
    </row>
    <row r="252" spans="2:7" ht="12" customHeight="1" thickBot="1">
      <c r="B252" s="397"/>
      <c r="C252" s="398"/>
      <c r="D252" s="399"/>
      <c r="E252" s="400"/>
      <c r="F252" s="400"/>
      <c r="G252" s="401"/>
    </row>
    <row r="253" spans="2:6" ht="12">
      <c r="B253" s="402" t="s">
        <v>1530</v>
      </c>
      <c r="C253" s="402"/>
      <c r="D253" s="402"/>
      <c r="E253" s="403"/>
      <c r="F253" s="403"/>
    </row>
    <row r="254" spans="2:6" ht="12">
      <c r="B254" s="396" t="s">
        <v>1531</v>
      </c>
      <c r="C254" s="404"/>
      <c r="D254" s="404"/>
      <c r="E254" s="403"/>
      <c r="F254" s="403"/>
    </row>
    <row r="255" spans="2:6" ht="12">
      <c r="B255" s="395"/>
      <c r="C255" s="405"/>
      <c r="D255" s="405"/>
      <c r="E255" s="403"/>
      <c r="F255" s="403"/>
    </row>
    <row r="256" spans="2:6" ht="12">
      <c r="B256" s="395"/>
      <c r="C256" s="405"/>
      <c r="D256" s="405"/>
      <c r="E256" s="403"/>
      <c r="F256" s="403"/>
    </row>
    <row r="257" spans="2:6" ht="12">
      <c r="B257" s="395"/>
      <c r="C257" s="406"/>
      <c r="D257" s="406"/>
      <c r="E257" s="403"/>
      <c r="F257" s="403"/>
    </row>
    <row r="258" spans="2:6" ht="12">
      <c r="B258" s="395"/>
      <c r="C258" s="395"/>
      <c r="D258" s="395"/>
      <c r="E258" s="403"/>
      <c r="F258" s="403"/>
    </row>
    <row r="259" spans="2:6" ht="12">
      <c r="B259" s="395"/>
      <c r="C259" s="395"/>
      <c r="D259" s="395"/>
      <c r="E259" s="403"/>
      <c r="F259" s="403"/>
    </row>
    <row r="260" spans="2:6" ht="12">
      <c r="B260" s="395"/>
      <c r="C260" s="395"/>
      <c r="D260" s="395"/>
      <c r="E260" s="403"/>
      <c r="F260" s="403"/>
    </row>
    <row r="261" spans="2:6" ht="12">
      <c r="B261" s="395"/>
      <c r="C261" s="395"/>
      <c r="D261" s="395"/>
      <c r="E261" s="403"/>
      <c r="F261" s="403"/>
    </row>
    <row r="262" spans="2:6" ht="12">
      <c r="B262" s="395"/>
      <c r="C262" s="395"/>
      <c r="D262" s="395"/>
      <c r="E262" s="403"/>
      <c r="F262" s="403"/>
    </row>
    <row r="263" spans="2:6" ht="12">
      <c r="B263" s="395"/>
      <c r="C263" s="395"/>
      <c r="D263" s="395"/>
      <c r="E263" s="403"/>
      <c r="F263" s="403"/>
    </row>
    <row r="264" spans="2:6" ht="12">
      <c r="B264" s="395"/>
      <c r="C264" s="395"/>
      <c r="D264" s="395"/>
      <c r="E264" s="403"/>
      <c r="F264" s="403"/>
    </row>
    <row r="265" spans="2:6" ht="12">
      <c r="B265" s="395"/>
      <c r="C265" s="395"/>
      <c r="D265" s="395"/>
      <c r="E265" s="403"/>
      <c r="F265" s="403"/>
    </row>
    <row r="266" spans="2:6" ht="12">
      <c r="B266" s="395"/>
      <c r="C266" s="395"/>
      <c r="D266" s="395"/>
      <c r="E266" s="403"/>
      <c r="F266" s="403"/>
    </row>
    <row r="267" spans="2:6" ht="12">
      <c r="B267" s="395"/>
      <c r="C267" s="395"/>
      <c r="D267" s="395"/>
      <c r="E267" s="403"/>
      <c r="F267" s="403"/>
    </row>
    <row r="268" spans="2:6" ht="12">
      <c r="B268" s="395"/>
      <c r="C268" s="395"/>
      <c r="D268" s="395"/>
      <c r="E268" s="403"/>
      <c r="F268" s="403"/>
    </row>
    <row r="269" spans="2:6" ht="12">
      <c r="B269" s="395"/>
      <c r="C269" s="395"/>
      <c r="D269" s="395"/>
      <c r="E269" s="403"/>
      <c r="F269" s="403"/>
    </row>
    <row r="270" spans="2:6" ht="12">
      <c r="B270" s="395"/>
      <c r="C270" s="395"/>
      <c r="D270" s="395"/>
      <c r="E270" s="403"/>
      <c r="F270" s="403"/>
    </row>
    <row r="271" spans="2:6" ht="12">
      <c r="B271" s="395"/>
      <c r="C271" s="395"/>
      <c r="D271" s="395"/>
      <c r="E271" s="403"/>
      <c r="F271" s="403"/>
    </row>
    <row r="272" spans="2:6" ht="12">
      <c r="B272" s="395"/>
      <c r="C272" s="395"/>
      <c r="D272" s="395"/>
      <c r="E272" s="403"/>
      <c r="F272" s="403"/>
    </row>
    <row r="273" spans="2:6" ht="12">
      <c r="B273" s="395"/>
      <c r="C273" s="395"/>
      <c r="D273" s="395"/>
      <c r="E273" s="403"/>
      <c r="F273" s="403"/>
    </row>
    <row r="274" spans="2:6" ht="12">
      <c r="B274" s="395"/>
      <c r="C274" s="395"/>
      <c r="D274" s="395"/>
      <c r="E274" s="403"/>
      <c r="F274" s="403"/>
    </row>
    <row r="275" spans="2:6" ht="12">
      <c r="B275" s="395"/>
      <c r="C275" s="395"/>
      <c r="D275" s="395"/>
      <c r="E275" s="403"/>
      <c r="F275" s="403"/>
    </row>
    <row r="276" spans="2:6" ht="12">
      <c r="B276" s="395"/>
      <c r="C276" s="395"/>
      <c r="D276" s="395"/>
      <c r="E276" s="403"/>
      <c r="F276" s="403"/>
    </row>
    <row r="277" spans="2:6" ht="12">
      <c r="B277" s="395"/>
      <c r="C277" s="395"/>
      <c r="D277" s="395"/>
      <c r="E277" s="403"/>
      <c r="F277" s="403"/>
    </row>
    <row r="278" spans="2:6" ht="12">
      <c r="B278" s="395"/>
      <c r="C278" s="395"/>
      <c r="D278" s="395"/>
      <c r="E278" s="403"/>
      <c r="F278" s="403"/>
    </row>
    <row r="279" spans="2:6" ht="12">
      <c r="B279" s="395"/>
      <c r="C279" s="395"/>
      <c r="D279" s="395"/>
      <c r="E279" s="403"/>
      <c r="F279" s="403"/>
    </row>
    <row r="280" spans="2:6" ht="12">
      <c r="B280" s="395"/>
      <c r="C280" s="395"/>
      <c r="D280" s="395"/>
      <c r="E280" s="403"/>
      <c r="F280" s="403"/>
    </row>
    <row r="281" spans="2:6" ht="12">
      <c r="B281" s="395"/>
      <c r="C281" s="395"/>
      <c r="D281" s="395"/>
      <c r="E281" s="403"/>
      <c r="F281" s="403"/>
    </row>
    <row r="282" spans="2:6" ht="12">
      <c r="B282" s="395"/>
      <c r="C282" s="395"/>
      <c r="D282" s="395"/>
      <c r="E282" s="403"/>
      <c r="F282" s="403"/>
    </row>
    <row r="283" spans="2:6" ht="12">
      <c r="B283" s="395"/>
      <c r="C283" s="395"/>
      <c r="D283" s="395"/>
      <c r="E283" s="403"/>
      <c r="F283" s="403"/>
    </row>
    <row r="284" spans="2:6" ht="12">
      <c r="B284" s="395"/>
      <c r="C284" s="395"/>
      <c r="D284" s="395"/>
      <c r="E284" s="403"/>
      <c r="F284" s="403"/>
    </row>
    <row r="285" spans="2:6" ht="12">
      <c r="B285" s="395"/>
      <c r="C285" s="395"/>
      <c r="D285" s="395"/>
      <c r="E285" s="403"/>
      <c r="F285" s="403"/>
    </row>
    <row r="286" spans="2:6" ht="12">
      <c r="B286" s="395"/>
      <c r="C286" s="395"/>
      <c r="D286" s="395"/>
      <c r="E286" s="403"/>
      <c r="F286" s="403"/>
    </row>
    <row r="287" spans="2:6" ht="12">
      <c r="B287" s="395"/>
      <c r="C287" s="395"/>
      <c r="D287" s="395"/>
      <c r="E287" s="403"/>
      <c r="F287" s="403"/>
    </row>
    <row r="288" spans="2:6" ht="12">
      <c r="B288" s="395"/>
      <c r="C288" s="395"/>
      <c r="D288" s="395"/>
      <c r="E288" s="403"/>
      <c r="F288" s="403"/>
    </row>
    <row r="289" spans="2:6" ht="12">
      <c r="B289" s="395"/>
      <c r="C289" s="395"/>
      <c r="D289" s="395"/>
      <c r="E289" s="403"/>
      <c r="F289" s="403"/>
    </row>
    <row r="290" spans="5:6" ht="12">
      <c r="E290" s="403"/>
      <c r="F290" s="403"/>
    </row>
    <row r="291" spans="5:6" ht="12">
      <c r="E291" s="403"/>
      <c r="F291" s="403"/>
    </row>
    <row r="292" spans="5:6" ht="12">
      <c r="E292" s="403"/>
      <c r="F292" s="403"/>
    </row>
    <row r="293" spans="5:6" ht="12">
      <c r="E293" s="403"/>
      <c r="F293" s="403"/>
    </row>
    <row r="294" spans="5:6" ht="12">
      <c r="E294" s="403"/>
      <c r="F294" s="403"/>
    </row>
    <row r="295" spans="5:6" ht="12">
      <c r="E295" s="403"/>
      <c r="F295" s="403"/>
    </row>
    <row r="296" spans="5:6" ht="12">
      <c r="E296" s="403"/>
      <c r="F296" s="403"/>
    </row>
    <row r="297" spans="5:6" ht="12">
      <c r="E297" s="403"/>
      <c r="F297" s="403"/>
    </row>
    <row r="298" spans="5:6" ht="12">
      <c r="E298" s="403"/>
      <c r="F298" s="403"/>
    </row>
    <row r="299" spans="5:6" ht="12">
      <c r="E299" s="403"/>
      <c r="F299" s="403"/>
    </row>
    <row r="300" spans="5:6" ht="12">
      <c r="E300" s="403"/>
      <c r="F300" s="403"/>
    </row>
    <row r="301" spans="5:6" ht="12">
      <c r="E301" s="403"/>
      <c r="F301" s="403"/>
    </row>
    <row r="302" spans="5:6" ht="12">
      <c r="E302" s="403"/>
      <c r="F302" s="403"/>
    </row>
    <row r="303" spans="5:6" ht="12">
      <c r="E303" s="403"/>
      <c r="F303" s="403"/>
    </row>
    <row r="304" spans="5:6" ht="12">
      <c r="E304" s="403"/>
      <c r="F304" s="403"/>
    </row>
    <row r="305" spans="5:6" ht="12">
      <c r="E305" s="403"/>
      <c r="F305" s="403"/>
    </row>
    <row r="306" spans="5:6" ht="12">
      <c r="E306" s="403"/>
      <c r="F306" s="403"/>
    </row>
    <row r="307" spans="5:6" ht="12">
      <c r="E307" s="403"/>
      <c r="F307" s="403"/>
    </row>
    <row r="308" spans="5:6" ht="12">
      <c r="E308" s="403"/>
      <c r="F308" s="403"/>
    </row>
    <row r="309" spans="5:6" ht="12">
      <c r="E309" s="403"/>
      <c r="F309" s="403"/>
    </row>
    <row r="310" spans="5:6" ht="12">
      <c r="E310" s="403"/>
      <c r="F310" s="403"/>
    </row>
    <row r="311" spans="5:6" ht="12">
      <c r="E311" s="403"/>
      <c r="F311" s="403"/>
    </row>
    <row r="312" spans="5:6" ht="12">
      <c r="E312" s="403"/>
      <c r="F312" s="403"/>
    </row>
    <row r="313" spans="5:6" ht="12">
      <c r="E313" s="403"/>
      <c r="F313" s="403"/>
    </row>
    <row r="314" spans="5:6" ht="12">
      <c r="E314" s="403"/>
      <c r="F314" s="403"/>
    </row>
    <row r="315" spans="5:6" ht="12">
      <c r="E315" s="403"/>
      <c r="F315" s="403"/>
    </row>
    <row r="316" spans="5:6" ht="12">
      <c r="E316" s="403"/>
      <c r="F316" s="403"/>
    </row>
    <row r="317" spans="5:6" ht="12">
      <c r="E317" s="403"/>
      <c r="F317" s="403"/>
    </row>
  </sheetData>
  <mergeCells count="14">
    <mergeCell ref="D4:E4"/>
    <mergeCell ref="B137:C137"/>
    <mergeCell ref="B159:C159"/>
    <mergeCell ref="B106:C106"/>
    <mergeCell ref="B14:C14"/>
    <mergeCell ref="B210:C210"/>
    <mergeCell ref="B228:C228"/>
    <mergeCell ref="B4:C4"/>
    <mergeCell ref="B80:C80"/>
    <mergeCell ref="B180:C180"/>
    <mergeCell ref="B6:C6"/>
    <mergeCell ref="B125:C125"/>
    <mergeCell ref="B57:C57"/>
    <mergeCell ref="B33:C33"/>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3"/>
  <dimension ref="A1:O107"/>
  <sheetViews>
    <sheetView workbookViewId="0" topLeftCell="A1">
      <selection activeCell="A1" sqref="A1"/>
    </sheetView>
  </sheetViews>
  <sheetFormatPr defaultColWidth="9.00390625" defaultRowHeight="13.5"/>
  <cols>
    <col min="1" max="2" width="3.625" style="407" customWidth="1"/>
    <col min="3" max="3" width="27.75390625" style="407" customWidth="1"/>
    <col min="4" max="4" width="7.25390625" style="407" bestFit="1" customWidth="1"/>
    <col min="5" max="5" width="7.25390625" style="409" bestFit="1" customWidth="1"/>
    <col min="6" max="6" width="5.75390625" style="409" customWidth="1"/>
    <col min="7" max="11" width="7.25390625" style="409" bestFit="1" customWidth="1"/>
    <col min="12" max="12" width="10.75390625" style="409" bestFit="1" customWidth="1"/>
    <col min="13" max="13" width="9.00390625" style="409" bestFit="1" customWidth="1"/>
    <col min="14" max="14" width="8.125" style="409" bestFit="1" customWidth="1"/>
    <col min="15" max="15" width="10.75390625" style="409" bestFit="1" customWidth="1"/>
    <col min="16" max="16384" width="9.00390625" style="409" customWidth="1"/>
  </cols>
  <sheetData>
    <row r="1" ht="18" customHeight="1">
      <c r="B1" s="408" t="s">
        <v>1565</v>
      </c>
    </row>
    <row r="2" spans="3:6" ht="18" customHeight="1">
      <c r="C2" s="409"/>
      <c r="D2" s="409"/>
      <c r="F2" s="410" t="s">
        <v>1547</v>
      </c>
    </row>
    <row r="3" spans="3:15" ht="18" customHeight="1" thickBot="1">
      <c r="C3" s="410"/>
      <c r="D3" s="410"/>
      <c r="L3" s="411"/>
      <c r="M3" s="411"/>
      <c r="N3" s="411"/>
      <c r="O3" s="412"/>
    </row>
    <row r="4" spans="2:15" ht="12">
      <c r="B4" s="980" t="s">
        <v>1548</v>
      </c>
      <c r="C4" s="981"/>
      <c r="D4" s="989" t="s">
        <v>85</v>
      </c>
      <c r="E4" s="971" t="s">
        <v>1549</v>
      </c>
      <c r="F4" s="972"/>
      <c r="G4" s="972"/>
      <c r="H4" s="972"/>
      <c r="I4" s="972"/>
      <c r="J4" s="972"/>
      <c r="K4" s="973"/>
      <c r="L4" s="974" t="s">
        <v>1550</v>
      </c>
      <c r="M4" s="974"/>
      <c r="N4" s="974"/>
      <c r="O4" s="975"/>
    </row>
    <row r="5" spans="2:15" ht="27" customHeight="1">
      <c r="B5" s="982"/>
      <c r="C5" s="983"/>
      <c r="D5" s="990"/>
      <c r="E5" s="986" t="s">
        <v>1551</v>
      </c>
      <c r="F5" s="987"/>
      <c r="G5" s="988"/>
      <c r="H5" s="986" t="s">
        <v>1552</v>
      </c>
      <c r="I5" s="987"/>
      <c r="J5" s="988"/>
      <c r="K5" s="976" t="s">
        <v>1553</v>
      </c>
      <c r="L5" s="976" t="s">
        <v>1554</v>
      </c>
      <c r="M5" s="976" t="s">
        <v>1555</v>
      </c>
      <c r="N5" s="976" t="s">
        <v>1556</v>
      </c>
      <c r="O5" s="976" t="s">
        <v>1557</v>
      </c>
    </row>
    <row r="6" spans="2:15" ht="12">
      <c r="B6" s="984"/>
      <c r="C6" s="985"/>
      <c r="D6" s="977"/>
      <c r="E6" s="414" t="s">
        <v>1334</v>
      </c>
      <c r="F6" s="414" t="s">
        <v>1335</v>
      </c>
      <c r="G6" s="414" t="s">
        <v>53</v>
      </c>
      <c r="H6" s="414" t="s">
        <v>1334</v>
      </c>
      <c r="I6" s="414" t="s">
        <v>1335</v>
      </c>
      <c r="J6" s="414" t="s">
        <v>53</v>
      </c>
      <c r="K6" s="977"/>
      <c r="L6" s="977"/>
      <c r="M6" s="977"/>
      <c r="N6" s="977"/>
      <c r="O6" s="977"/>
    </row>
    <row r="7" spans="2:15" ht="12" customHeight="1">
      <c r="B7" s="413"/>
      <c r="C7" s="415"/>
      <c r="D7" s="416"/>
      <c r="E7" s="417"/>
      <c r="F7" s="417"/>
      <c r="G7" s="417"/>
      <c r="H7" s="417"/>
      <c r="I7" s="417"/>
      <c r="J7" s="417"/>
      <c r="K7" s="417"/>
      <c r="L7" s="418"/>
      <c r="M7" s="418"/>
      <c r="N7" s="418"/>
      <c r="O7" s="419"/>
    </row>
    <row r="8" spans="1:15" s="424" customFormat="1" ht="15" customHeight="1">
      <c r="A8" s="420"/>
      <c r="B8" s="978" t="s">
        <v>1333</v>
      </c>
      <c r="C8" s="979"/>
      <c r="D8" s="421">
        <f>SUM(D10:D28)</f>
        <v>2892</v>
      </c>
      <c r="E8" s="422">
        <f>SUM(E10:E28)</f>
        <v>1396</v>
      </c>
      <c r="F8" s="422">
        <f>SUM(F10:F28)</f>
        <v>519</v>
      </c>
      <c r="G8" s="422">
        <f>SUM(E8:F8)</f>
        <v>1915</v>
      </c>
      <c r="H8" s="422">
        <f>SUM(H10:H28)</f>
        <v>3403</v>
      </c>
      <c r="I8" s="422">
        <f>SUM(I10:I28)</f>
        <v>953</v>
      </c>
      <c r="J8" s="422">
        <f>SUM(H8:I8)</f>
        <v>4356</v>
      </c>
      <c r="K8" s="422">
        <f>SUM(J8,G8)</f>
        <v>6271</v>
      </c>
      <c r="L8" s="422">
        <f>SUM(L10:L28)</f>
        <v>1421110</v>
      </c>
      <c r="M8" s="422">
        <f>SUM(M10:M28)</f>
        <v>159469</v>
      </c>
      <c r="N8" s="422">
        <f>SUM(N10:N28)</f>
        <v>13222</v>
      </c>
      <c r="O8" s="423">
        <f>SUM(L8:N8)</f>
        <v>1593801</v>
      </c>
    </row>
    <row r="9" spans="1:15" s="424" customFormat="1" ht="12" customHeight="1">
      <c r="A9" s="420"/>
      <c r="B9" s="425"/>
      <c r="C9" s="426"/>
      <c r="D9" s="427"/>
      <c r="E9" s="422"/>
      <c r="F9" s="422"/>
      <c r="G9" s="422"/>
      <c r="H9" s="422"/>
      <c r="I9" s="422"/>
      <c r="J9" s="422"/>
      <c r="K9" s="422"/>
      <c r="L9" s="428"/>
      <c r="M9" s="428"/>
      <c r="N9" s="428"/>
      <c r="O9" s="429"/>
    </row>
    <row r="10" spans="1:15" s="424" customFormat="1" ht="12" customHeight="1">
      <c r="A10" s="420"/>
      <c r="B10" s="430"/>
      <c r="C10" s="431" t="s">
        <v>1533</v>
      </c>
      <c r="D10" s="427">
        <v>875</v>
      </c>
      <c r="E10" s="432">
        <v>368</v>
      </c>
      <c r="F10" s="432">
        <v>121</v>
      </c>
      <c r="G10" s="432">
        <f aca="true" t="shared" si="0" ref="G10:G24">SUM(E10:F10)</f>
        <v>489</v>
      </c>
      <c r="H10" s="432">
        <v>969</v>
      </c>
      <c r="I10" s="432">
        <v>457</v>
      </c>
      <c r="J10" s="432">
        <f aca="true" t="shared" si="1" ref="J10:J24">SUM(H10:I10)</f>
        <v>1426</v>
      </c>
      <c r="K10" s="432">
        <f aca="true" t="shared" si="2" ref="K10:K24">SUM(J10,G10)</f>
        <v>1915</v>
      </c>
      <c r="L10" s="432">
        <v>646403</v>
      </c>
      <c r="M10" s="432">
        <v>23309</v>
      </c>
      <c r="N10" s="432">
        <v>0</v>
      </c>
      <c r="O10" s="433">
        <f aca="true" t="shared" si="3" ref="O10:O24">SUM(L10:N10)</f>
        <v>669712</v>
      </c>
    </row>
    <row r="11" spans="1:15" s="424" customFormat="1" ht="12" customHeight="1">
      <c r="A11" s="420"/>
      <c r="B11" s="430"/>
      <c r="C11" s="431" t="s">
        <v>1534</v>
      </c>
      <c r="D11" s="427">
        <v>328</v>
      </c>
      <c r="E11" s="432">
        <v>66</v>
      </c>
      <c r="F11" s="432">
        <v>215</v>
      </c>
      <c r="G11" s="432">
        <f t="shared" si="0"/>
        <v>281</v>
      </c>
      <c r="H11" s="432">
        <v>332</v>
      </c>
      <c r="I11" s="432">
        <v>181</v>
      </c>
      <c r="J11" s="432">
        <f t="shared" si="1"/>
        <v>513</v>
      </c>
      <c r="K11" s="432">
        <f t="shared" si="2"/>
        <v>794</v>
      </c>
      <c r="L11" s="432">
        <v>87537</v>
      </c>
      <c r="M11" s="432">
        <v>48811</v>
      </c>
      <c r="N11" s="432">
        <v>544</v>
      </c>
      <c r="O11" s="433">
        <f t="shared" si="3"/>
        <v>136892</v>
      </c>
    </row>
    <row r="12" spans="1:15" s="424" customFormat="1" ht="12" customHeight="1">
      <c r="A12" s="420"/>
      <c r="B12" s="430"/>
      <c r="C12" s="431" t="s">
        <v>1535</v>
      </c>
      <c r="D12" s="427">
        <v>102</v>
      </c>
      <c r="E12" s="432">
        <v>27</v>
      </c>
      <c r="F12" s="432">
        <v>56</v>
      </c>
      <c r="G12" s="432">
        <f t="shared" si="0"/>
        <v>83</v>
      </c>
      <c r="H12" s="432">
        <v>98</v>
      </c>
      <c r="I12" s="432">
        <v>50</v>
      </c>
      <c r="J12" s="432">
        <f t="shared" si="1"/>
        <v>148</v>
      </c>
      <c r="K12" s="432">
        <f t="shared" si="2"/>
        <v>231</v>
      </c>
      <c r="L12" s="432">
        <v>51949</v>
      </c>
      <c r="M12" s="432">
        <v>3542</v>
      </c>
      <c r="N12" s="432">
        <v>488</v>
      </c>
      <c r="O12" s="433">
        <f t="shared" si="3"/>
        <v>55979</v>
      </c>
    </row>
    <row r="13" spans="1:15" s="424" customFormat="1" ht="12" customHeight="1">
      <c r="A13" s="420"/>
      <c r="B13" s="430"/>
      <c r="C13" s="431" t="s">
        <v>1536</v>
      </c>
      <c r="D13" s="427">
        <v>523</v>
      </c>
      <c r="E13" s="432">
        <v>438</v>
      </c>
      <c r="F13" s="432">
        <v>30</v>
      </c>
      <c r="G13" s="432">
        <f t="shared" si="0"/>
        <v>468</v>
      </c>
      <c r="H13" s="432">
        <v>636</v>
      </c>
      <c r="I13" s="432">
        <v>56</v>
      </c>
      <c r="J13" s="432">
        <f t="shared" si="1"/>
        <v>692</v>
      </c>
      <c r="K13" s="432">
        <f t="shared" si="2"/>
        <v>1160</v>
      </c>
      <c r="L13" s="432">
        <v>276269</v>
      </c>
      <c r="M13" s="432">
        <v>34510</v>
      </c>
      <c r="N13" s="432">
        <v>670</v>
      </c>
      <c r="O13" s="433">
        <f t="shared" si="3"/>
        <v>311449</v>
      </c>
    </row>
    <row r="14" spans="1:15" s="424" customFormat="1" ht="12" customHeight="1">
      <c r="A14" s="420"/>
      <c r="B14" s="430"/>
      <c r="C14" s="431" t="s">
        <v>1537</v>
      </c>
      <c r="D14" s="427">
        <v>259</v>
      </c>
      <c r="E14" s="432">
        <v>121</v>
      </c>
      <c r="F14" s="432">
        <v>1</v>
      </c>
      <c r="G14" s="432">
        <f t="shared" si="0"/>
        <v>122</v>
      </c>
      <c r="H14" s="432">
        <v>347</v>
      </c>
      <c r="I14" s="432">
        <v>8</v>
      </c>
      <c r="J14" s="432">
        <f t="shared" si="1"/>
        <v>355</v>
      </c>
      <c r="K14" s="432">
        <f t="shared" si="2"/>
        <v>477</v>
      </c>
      <c r="L14" s="432">
        <v>74378</v>
      </c>
      <c r="M14" s="432">
        <v>14430</v>
      </c>
      <c r="N14" s="432">
        <v>2122</v>
      </c>
      <c r="O14" s="433">
        <f t="shared" si="3"/>
        <v>90930</v>
      </c>
    </row>
    <row r="15" spans="1:15" s="424" customFormat="1" ht="12" customHeight="1">
      <c r="A15" s="420"/>
      <c r="B15" s="430"/>
      <c r="C15" s="431" t="s">
        <v>1538</v>
      </c>
      <c r="D15" s="427">
        <v>103</v>
      </c>
      <c r="E15" s="432">
        <v>5</v>
      </c>
      <c r="F15" s="432">
        <v>11</v>
      </c>
      <c r="G15" s="432">
        <f t="shared" si="0"/>
        <v>16</v>
      </c>
      <c r="H15" s="432">
        <v>113</v>
      </c>
      <c r="I15" s="432">
        <v>84</v>
      </c>
      <c r="J15" s="432">
        <f t="shared" si="1"/>
        <v>197</v>
      </c>
      <c r="K15" s="432">
        <f t="shared" si="2"/>
        <v>213</v>
      </c>
      <c r="L15" s="432">
        <v>21950</v>
      </c>
      <c r="M15" s="432">
        <v>180</v>
      </c>
      <c r="N15" s="432">
        <v>0</v>
      </c>
      <c r="O15" s="433">
        <f t="shared" si="3"/>
        <v>22130</v>
      </c>
    </row>
    <row r="16" spans="1:15" s="424" customFormat="1" ht="12" customHeight="1">
      <c r="A16" s="420"/>
      <c r="B16" s="430"/>
      <c r="C16" s="431" t="s">
        <v>1558</v>
      </c>
      <c r="D16" s="427">
        <v>56</v>
      </c>
      <c r="E16" s="432">
        <v>28</v>
      </c>
      <c r="F16" s="432">
        <v>12</v>
      </c>
      <c r="G16" s="432">
        <f t="shared" si="0"/>
        <v>40</v>
      </c>
      <c r="H16" s="432">
        <v>67</v>
      </c>
      <c r="I16" s="432">
        <v>13</v>
      </c>
      <c r="J16" s="432">
        <f t="shared" si="1"/>
        <v>80</v>
      </c>
      <c r="K16" s="432">
        <f t="shared" si="2"/>
        <v>120</v>
      </c>
      <c r="L16" s="432">
        <v>19030</v>
      </c>
      <c r="M16" s="432">
        <v>1979</v>
      </c>
      <c r="N16" s="432">
        <v>0</v>
      </c>
      <c r="O16" s="433">
        <f t="shared" si="3"/>
        <v>21009</v>
      </c>
    </row>
    <row r="17" spans="1:15" s="424" customFormat="1" ht="12" customHeight="1">
      <c r="A17" s="420"/>
      <c r="B17" s="430"/>
      <c r="C17" s="431" t="s">
        <v>1539</v>
      </c>
      <c r="D17" s="427">
        <v>21</v>
      </c>
      <c r="E17" s="432">
        <v>12</v>
      </c>
      <c r="F17" s="432">
        <v>6</v>
      </c>
      <c r="G17" s="432">
        <f t="shared" si="0"/>
        <v>18</v>
      </c>
      <c r="H17" s="432">
        <v>21</v>
      </c>
      <c r="I17" s="432">
        <v>7</v>
      </c>
      <c r="J17" s="432">
        <f t="shared" si="1"/>
        <v>28</v>
      </c>
      <c r="K17" s="432">
        <f t="shared" si="2"/>
        <v>46</v>
      </c>
      <c r="L17" s="432">
        <v>19958</v>
      </c>
      <c r="M17" s="432">
        <v>2162</v>
      </c>
      <c r="N17" s="432">
        <v>30</v>
      </c>
      <c r="O17" s="433">
        <f t="shared" si="3"/>
        <v>22150</v>
      </c>
    </row>
    <row r="18" spans="1:15" s="424" customFormat="1" ht="12" customHeight="1">
      <c r="A18" s="420"/>
      <c r="B18" s="430"/>
      <c r="C18" s="431" t="s">
        <v>1559</v>
      </c>
      <c r="D18" s="427">
        <v>3</v>
      </c>
      <c r="E18" s="432">
        <v>2</v>
      </c>
      <c r="F18" s="432">
        <v>1</v>
      </c>
      <c r="G18" s="432">
        <f t="shared" si="0"/>
        <v>3</v>
      </c>
      <c r="H18" s="432">
        <v>4</v>
      </c>
      <c r="I18" s="432">
        <v>1</v>
      </c>
      <c r="J18" s="432">
        <f t="shared" si="1"/>
        <v>5</v>
      </c>
      <c r="K18" s="432">
        <f t="shared" si="2"/>
        <v>8</v>
      </c>
      <c r="L18" s="432">
        <v>1229</v>
      </c>
      <c r="M18" s="432">
        <v>0</v>
      </c>
      <c r="N18" s="432">
        <v>0</v>
      </c>
      <c r="O18" s="433">
        <f t="shared" si="3"/>
        <v>1229</v>
      </c>
    </row>
    <row r="19" spans="1:15" s="424" customFormat="1" ht="12" customHeight="1">
      <c r="A19" s="420"/>
      <c r="B19" s="430"/>
      <c r="C19" s="431" t="s">
        <v>1540</v>
      </c>
      <c r="D19" s="427">
        <v>0</v>
      </c>
      <c r="E19" s="432">
        <v>0</v>
      </c>
      <c r="F19" s="432">
        <v>0</v>
      </c>
      <c r="G19" s="432">
        <f t="shared" si="0"/>
        <v>0</v>
      </c>
      <c r="H19" s="432">
        <v>0</v>
      </c>
      <c r="I19" s="432">
        <v>0</v>
      </c>
      <c r="J19" s="432">
        <f t="shared" si="1"/>
        <v>0</v>
      </c>
      <c r="K19" s="432">
        <f t="shared" si="2"/>
        <v>0</v>
      </c>
      <c r="L19" s="432">
        <v>0</v>
      </c>
      <c r="M19" s="432">
        <v>0</v>
      </c>
      <c r="N19" s="432">
        <v>0</v>
      </c>
      <c r="O19" s="433">
        <f t="shared" si="3"/>
        <v>0</v>
      </c>
    </row>
    <row r="20" spans="1:15" s="424" customFormat="1" ht="12" customHeight="1">
      <c r="A20" s="420"/>
      <c r="B20" s="430"/>
      <c r="C20" s="431" t="s">
        <v>1560</v>
      </c>
      <c r="D20" s="427">
        <v>14</v>
      </c>
      <c r="E20" s="432">
        <v>11</v>
      </c>
      <c r="F20" s="432">
        <v>3</v>
      </c>
      <c r="G20" s="432">
        <f t="shared" si="0"/>
        <v>14</v>
      </c>
      <c r="H20" s="432">
        <v>15</v>
      </c>
      <c r="I20" s="432">
        <v>1</v>
      </c>
      <c r="J20" s="432">
        <f t="shared" si="1"/>
        <v>16</v>
      </c>
      <c r="K20" s="432">
        <f t="shared" si="2"/>
        <v>30</v>
      </c>
      <c r="L20" s="432">
        <v>7575</v>
      </c>
      <c r="M20" s="432">
        <v>1575</v>
      </c>
      <c r="N20" s="432">
        <v>304</v>
      </c>
      <c r="O20" s="433">
        <f t="shared" si="3"/>
        <v>9454</v>
      </c>
    </row>
    <row r="21" spans="1:15" s="424" customFormat="1" ht="12" customHeight="1">
      <c r="A21" s="420"/>
      <c r="B21" s="430"/>
      <c r="C21" s="431" t="s">
        <v>1541</v>
      </c>
      <c r="D21" s="427">
        <v>89</v>
      </c>
      <c r="E21" s="432">
        <v>62</v>
      </c>
      <c r="F21" s="432">
        <v>29</v>
      </c>
      <c r="G21" s="432">
        <f t="shared" si="0"/>
        <v>91</v>
      </c>
      <c r="H21" s="432">
        <v>104</v>
      </c>
      <c r="I21" s="432">
        <v>21</v>
      </c>
      <c r="J21" s="432">
        <f t="shared" si="1"/>
        <v>125</v>
      </c>
      <c r="K21" s="432">
        <f t="shared" si="2"/>
        <v>216</v>
      </c>
      <c r="L21" s="432">
        <v>51054</v>
      </c>
      <c r="M21" s="432">
        <v>628</v>
      </c>
      <c r="N21" s="432">
        <v>46</v>
      </c>
      <c r="O21" s="433">
        <f t="shared" si="3"/>
        <v>51728</v>
      </c>
    </row>
    <row r="22" spans="1:15" s="424" customFormat="1" ht="12" customHeight="1">
      <c r="A22" s="420"/>
      <c r="B22" s="430"/>
      <c r="C22" s="431" t="s">
        <v>1542</v>
      </c>
      <c r="D22" s="427">
        <v>34</v>
      </c>
      <c r="E22" s="432">
        <v>26</v>
      </c>
      <c r="F22" s="432">
        <v>0</v>
      </c>
      <c r="G22" s="432">
        <f t="shared" si="0"/>
        <v>26</v>
      </c>
      <c r="H22" s="432">
        <v>46</v>
      </c>
      <c r="I22" s="432">
        <v>2</v>
      </c>
      <c r="J22" s="432">
        <f t="shared" si="1"/>
        <v>48</v>
      </c>
      <c r="K22" s="432">
        <f t="shared" si="2"/>
        <v>74</v>
      </c>
      <c r="L22" s="432">
        <v>19753</v>
      </c>
      <c r="M22" s="432">
        <v>1880</v>
      </c>
      <c r="N22" s="432">
        <v>55</v>
      </c>
      <c r="O22" s="433">
        <f t="shared" si="3"/>
        <v>21688</v>
      </c>
    </row>
    <row r="23" spans="1:15" s="424" customFormat="1" ht="12" customHeight="1">
      <c r="A23" s="420"/>
      <c r="B23" s="430"/>
      <c r="C23" s="431" t="s">
        <v>1543</v>
      </c>
      <c r="D23" s="427">
        <v>179</v>
      </c>
      <c r="E23" s="432">
        <v>99</v>
      </c>
      <c r="F23" s="432">
        <v>3</v>
      </c>
      <c r="G23" s="432">
        <f t="shared" si="0"/>
        <v>102</v>
      </c>
      <c r="H23" s="432">
        <v>275</v>
      </c>
      <c r="I23" s="432">
        <v>10</v>
      </c>
      <c r="J23" s="432">
        <f t="shared" si="1"/>
        <v>285</v>
      </c>
      <c r="K23" s="432">
        <f t="shared" si="2"/>
        <v>387</v>
      </c>
      <c r="L23" s="432">
        <v>61658</v>
      </c>
      <c r="M23" s="432">
        <v>9306</v>
      </c>
      <c r="N23" s="432">
        <v>4578</v>
      </c>
      <c r="O23" s="433">
        <f t="shared" si="3"/>
        <v>75542</v>
      </c>
    </row>
    <row r="24" spans="1:15" s="424" customFormat="1" ht="12" customHeight="1">
      <c r="A24" s="420"/>
      <c r="B24" s="430"/>
      <c r="C24" s="431" t="s">
        <v>1561</v>
      </c>
      <c r="D24" s="427">
        <v>47</v>
      </c>
      <c r="E24" s="432">
        <v>47</v>
      </c>
      <c r="F24" s="432">
        <v>1</v>
      </c>
      <c r="G24" s="432">
        <f t="shared" si="0"/>
        <v>48</v>
      </c>
      <c r="H24" s="432">
        <v>62</v>
      </c>
      <c r="I24" s="432">
        <v>3</v>
      </c>
      <c r="J24" s="432">
        <f t="shared" si="1"/>
        <v>65</v>
      </c>
      <c r="K24" s="432">
        <f t="shared" si="2"/>
        <v>113</v>
      </c>
      <c r="L24" s="432">
        <v>18815</v>
      </c>
      <c r="M24" s="432">
        <v>5038</v>
      </c>
      <c r="N24" s="432">
        <v>2617</v>
      </c>
      <c r="O24" s="433">
        <f t="shared" si="3"/>
        <v>26470</v>
      </c>
    </row>
    <row r="25" spans="1:15" s="424" customFormat="1" ht="12" customHeight="1">
      <c r="A25" s="420"/>
      <c r="B25" s="430"/>
      <c r="C25" s="431" t="s">
        <v>1544</v>
      </c>
      <c r="D25" s="427">
        <v>2</v>
      </c>
      <c r="E25" s="432">
        <v>0</v>
      </c>
      <c r="F25" s="432" t="s">
        <v>1562</v>
      </c>
      <c r="G25" s="432" t="s">
        <v>1562</v>
      </c>
      <c r="H25" s="432" t="s">
        <v>1562</v>
      </c>
      <c r="I25" s="432">
        <v>0</v>
      </c>
      <c r="J25" s="432" t="s">
        <v>1562</v>
      </c>
      <c r="K25" s="432" t="s">
        <v>1562</v>
      </c>
      <c r="L25" s="432" t="s">
        <v>1562</v>
      </c>
      <c r="M25" s="432" t="s">
        <v>1562</v>
      </c>
      <c r="N25" s="432" t="s">
        <v>1562</v>
      </c>
      <c r="O25" s="433" t="s">
        <v>1562</v>
      </c>
    </row>
    <row r="26" spans="1:15" s="424" customFormat="1" ht="12" customHeight="1">
      <c r="A26" s="420"/>
      <c r="B26" s="430"/>
      <c r="C26" s="431" t="s">
        <v>1545</v>
      </c>
      <c r="D26" s="427">
        <v>39</v>
      </c>
      <c r="E26" s="432">
        <v>25</v>
      </c>
      <c r="F26" s="432">
        <v>1</v>
      </c>
      <c r="G26" s="432">
        <f>SUM(E26:F26)</f>
        <v>26</v>
      </c>
      <c r="H26" s="432">
        <v>54</v>
      </c>
      <c r="I26" s="432">
        <v>2</v>
      </c>
      <c r="J26" s="432">
        <f>SUM(H26:I26)</f>
        <v>56</v>
      </c>
      <c r="K26" s="432">
        <f>SUM(J26,G26)</f>
        <v>82</v>
      </c>
      <c r="L26" s="432">
        <v>11668</v>
      </c>
      <c r="M26" s="432">
        <v>1684</v>
      </c>
      <c r="N26" s="432">
        <v>1451</v>
      </c>
      <c r="O26" s="433">
        <f>SUM(L26:N26)</f>
        <v>14803</v>
      </c>
    </row>
    <row r="27" spans="1:15" s="424" customFormat="1" ht="30" customHeight="1">
      <c r="A27" s="420"/>
      <c r="B27" s="430"/>
      <c r="C27" s="434" t="s">
        <v>1563</v>
      </c>
      <c r="D27" s="427">
        <v>7</v>
      </c>
      <c r="E27" s="432">
        <v>7</v>
      </c>
      <c r="F27" s="432">
        <v>1</v>
      </c>
      <c r="G27" s="432">
        <f>SUM(E27:F27)</f>
        <v>8</v>
      </c>
      <c r="H27" s="432">
        <v>8</v>
      </c>
      <c r="I27" s="432">
        <v>0</v>
      </c>
      <c r="J27" s="432">
        <f>SUM(H27:I27)</f>
        <v>8</v>
      </c>
      <c r="K27" s="432">
        <f>SUM(J27,G27)</f>
        <v>16</v>
      </c>
      <c r="L27" s="432">
        <v>1570</v>
      </c>
      <c r="M27" s="432">
        <v>1080</v>
      </c>
      <c r="N27" s="432">
        <v>0</v>
      </c>
      <c r="O27" s="433">
        <f>SUM(L27:N27)</f>
        <v>2650</v>
      </c>
    </row>
    <row r="28" spans="1:15" s="438" customFormat="1" ht="12">
      <c r="A28" s="435"/>
      <c r="B28" s="436"/>
      <c r="C28" s="437" t="s">
        <v>1546</v>
      </c>
      <c r="D28" s="427">
        <v>211</v>
      </c>
      <c r="E28" s="432">
        <v>52</v>
      </c>
      <c r="F28" s="432">
        <v>28</v>
      </c>
      <c r="G28" s="432">
        <f>SUM(E28:F28)</f>
        <v>80</v>
      </c>
      <c r="H28" s="432">
        <v>252</v>
      </c>
      <c r="I28" s="432">
        <v>57</v>
      </c>
      <c r="J28" s="432">
        <f>SUM(H28:I28)</f>
        <v>309</v>
      </c>
      <c r="K28" s="432">
        <f>SUM(J28,G28)</f>
        <v>389</v>
      </c>
      <c r="L28" s="432">
        <v>50314</v>
      </c>
      <c r="M28" s="432">
        <v>9355</v>
      </c>
      <c r="N28" s="432">
        <v>317</v>
      </c>
      <c r="O28" s="433">
        <f>SUM(L28:N28)</f>
        <v>59986</v>
      </c>
    </row>
    <row r="29" spans="2:15" ht="12.75" thickBot="1">
      <c r="B29" s="439"/>
      <c r="C29" s="440"/>
      <c r="D29" s="441"/>
      <c r="E29" s="442"/>
      <c r="F29" s="442"/>
      <c r="G29" s="442"/>
      <c r="H29" s="442"/>
      <c r="I29" s="442"/>
      <c r="J29" s="442"/>
      <c r="K29" s="442"/>
      <c r="L29" s="442"/>
      <c r="M29" s="442"/>
      <c r="N29" s="442"/>
      <c r="O29" s="443"/>
    </row>
    <row r="30" spans="2:11" ht="12">
      <c r="B30" s="444"/>
      <c r="C30" s="444" t="s">
        <v>1564</v>
      </c>
      <c r="D30" s="444"/>
      <c r="E30" s="411"/>
      <c r="F30" s="411"/>
      <c r="G30" s="411"/>
      <c r="H30" s="411"/>
      <c r="I30" s="411"/>
      <c r="J30" s="411"/>
      <c r="K30" s="411"/>
    </row>
    <row r="31" spans="2:11" ht="12">
      <c r="B31" s="444"/>
      <c r="C31" s="444"/>
      <c r="D31" s="444"/>
      <c r="E31" s="411"/>
      <c r="F31" s="411"/>
      <c r="G31" s="411"/>
      <c r="H31" s="411"/>
      <c r="I31" s="411"/>
      <c r="J31" s="411"/>
      <c r="K31" s="411"/>
    </row>
    <row r="32" spans="2:11" ht="12">
      <c r="B32" s="444"/>
      <c r="C32" s="444"/>
      <c r="D32" s="444"/>
      <c r="E32" s="411"/>
      <c r="F32" s="411"/>
      <c r="G32" s="411"/>
      <c r="H32" s="411"/>
      <c r="I32" s="411"/>
      <c r="J32" s="411"/>
      <c r="K32" s="411"/>
    </row>
    <row r="33" spans="3:11" ht="12">
      <c r="C33" s="444"/>
      <c r="D33" s="444"/>
      <c r="E33" s="411"/>
      <c r="F33" s="411"/>
      <c r="G33" s="411"/>
      <c r="H33" s="411"/>
      <c r="I33" s="411"/>
      <c r="J33" s="411"/>
      <c r="K33" s="411"/>
    </row>
    <row r="34" spans="3:11" ht="12">
      <c r="C34" s="444"/>
      <c r="D34" s="444"/>
      <c r="E34" s="411"/>
      <c r="F34" s="411"/>
      <c r="G34" s="411"/>
      <c r="H34" s="411"/>
      <c r="I34" s="411"/>
      <c r="J34" s="411"/>
      <c r="K34" s="411"/>
    </row>
    <row r="35" spans="3:11" ht="12">
      <c r="C35" s="444"/>
      <c r="D35" s="444"/>
      <c r="E35" s="411"/>
      <c r="F35" s="411"/>
      <c r="G35" s="411"/>
      <c r="H35" s="411"/>
      <c r="I35" s="411"/>
      <c r="J35" s="411"/>
      <c r="K35" s="411"/>
    </row>
    <row r="36" spans="3:11" ht="12">
      <c r="C36" s="444"/>
      <c r="D36" s="444"/>
      <c r="E36" s="411"/>
      <c r="F36" s="411"/>
      <c r="G36" s="411"/>
      <c r="H36" s="411"/>
      <c r="I36" s="411"/>
      <c r="J36" s="411"/>
      <c r="K36" s="411"/>
    </row>
    <row r="37" spans="3:11" ht="12">
      <c r="C37" s="444"/>
      <c r="D37" s="444"/>
      <c r="E37" s="411"/>
      <c r="F37" s="411"/>
      <c r="G37" s="411"/>
      <c r="H37" s="411"/>
      <c r="I37" s="411"/>
      <c r="J37" s="411"/>
      <c r="K37" s="411"/>
    </row>
    <row r="38" spans="3:11" ht="12">
      <c r="C38" s="444"/>
      <c r="D38" s="444"/>
      <c r="E38" s="411"/>
      <c r="F38" s="411"/>
      <c r="G38" s="411"/>
      <c r="H38" s="411"/>
      <c r="I38" s="411"/>
      <c r="J38" s="411"/>
      <c r="K38" s="411"/>
    </row>
    <row r="39" spans="3:11" ht="12">
      <c r="C39" s="444"/>
      <c r="D39" s="444"/>
      <c r="E39" s="411"/>
      <c r="F39" s="411"/>
      <c r="G39" s="411"/>
      <c r="H39" s="411"/>
      <c r="I39" s="411"/>
      <c r="J39" s="411"/>
      <c r="K39" s="411"/>
    </row>
    <row r="40" spans="3:11" ht="12">
      <c r="C40" s="444"/>
      <c r="D40" s="444"/>
      <c r="E40" s="411"/>
      <c r="F40" s="411"/>
      <c r="G40" s="411"/>
      <c r="H40" s="411"/>
      <c r="I40" s="411"/>
      <c r="J40" s="411"/>
      <c r="K40" s="411"/>
    </row>
    <row r="41" spans="3:11" ht="12">
      <c r="C41" s="444"/>
      <c r="D41" s="444"/>
      <c r="E41" s="411"/>
      <c r="F41" s="411"/>
      <c r="G41" s="411"/>
      <c r="H41" s="411"/>
      <c r="I41" s="411"/>
      <c r="J41" s="411"/>
      <c r="K41" s="411"/>
    </row>
    <row r="42" spans="3:11" ht="12">
      <c r="C42" s="444"/>
      <c r="D42" s="444"/>
      <c r="E42" s="411"/>
      <c r="F42" s="411"/>
      <c r="G42" s="411"/>
      <c r="H42" s="411"/>
      <c r="I42" s="411"/>
      <c r="J42" s="411"/>
      <c r="K42" s="411"/>
    </row>
    <row r="43" spans="3:11" ht="12">
      <c r="C43" s="444"/>
      <c r="D43" s="444"/>
      <c r="E43" s="411"/>
      <c r="F43" s="411"/>
      <c r="G43" s="411"/>
      <c r="H43" s="411"/>
      <c r="I43" s="411"/>
      <c r="J43" s="411"/>
      <c r="K43" s="411"/>
    </row>
    <row r="44" spans="3:11" ht="12">
      <c r="C44" s="444"/>
      <c r="D44" s="444"/>
      <c r="E44" s="411"/>
      <c r="F44" s="411"/>
      <c r="G44" s="411"/>
      <c r="H44" s="411"/>
      <c r="I44" s="411"/>
      <c r="J44" s="411"/>
      <c r="K44" s="411"/>
    </row>
    <row r="45" spans="3:11" ht="12">
      <c r="C45" s="445"/>
      <c r="D45" s="445"/>
      <c r="E45" s="411"/>
      <c r="F45" s="411"/>
      <c r="G45" s="411"/>
      <c r="H45" s="411"/>
      <c r="I45" s="411"/>
      <c r="J45" s="411"/>
      <c r="K45" s="411"/>
    </row>
    <row r="46" spans="3:11" ht="12">
      <c r="C46" s="445"/>
      <c r="D46" s="445"/>
      <c r="E46" s="411"/>
      <c r="F46" s="411"/>
      <c r="G46" s="411"/>
      <c r="H46" s="411"/>
      <c r="I46" s="411"/>
      <c r="J46" s="411"/>
      <c r="K46" s="411"/>
    </row>
    <row r="47" spans="3:11" ht="12">
      <c r="C47" s="446"/>
      <c r="D47" s="446"/>
      <c r="E47" s="411"/>
      <c r="F47" s="411"/>
      <c r="G47" s="411"/>
      <c r="H47" s="411"/>
      <c r="I47" s="411"/>
      <c r="J47" s="411"/>
      <c r="K47" s="411"/>
    </row>
    <row r="48" spans="5:11" ht="12">
      <c r="E48" s="411"/>
      <c r="F48" s="411"/>
      <c r="G48" s="411"/>
      <c r="H48" s="411"/>
      <c r="I48" s="411"/>
      <c r="J48" s="411"/>
      <c r="K48" s="411"/>
    </row>
    <row r="49" spans="5:11" ht="12">
      <c r="E49" s="411"/>
      <c r="F49" s="411"/>
      <c r="G49" s="411"/>
      <c r="H49" s="411"/>
      <c r="I49" s="411"/>
      <c r="J49" s="411"/>
      <c r="K49" s="411"/>
    </row>
    <row r="50" spans="5:11" ht="12">
      <c r="E50" s="411"/>
      <c r="F50" s="411"/>
      <c r="G50" s="411"/>
      <c r="H50" s="411"/>
      <c r="I50" s="411"/>
      <c r="J50" s="411"/>
      <c r="K50" s="411"/>
    </row>
    <row r="51" spans="5:11" ht="12">
      <c r="E51" s="411"/>
      <c r="F51" s="411"/>
      <c r="G51" s="411"/>
      <c r="H51" s="411"/>
      <c r="I51" s="411"/>
      <c r="J51" s="411"/>
      <c r="K51" s="411"/>
    </row>
    <row r="52" spans="5:11" ht="12">
      <c r="E52" s="411"/>
      <c r="F52" s="411"/>
      <c r="G52" s="411"/>
      <c r="H52" s="411"/>
      <c r="I52" s="411"/>
      <c r="J52" s="411"/>
      <c r="K52" s="411"/>
    </row>
    <row r="53" spans="5:11" ht="12">
      <c r="E53" s="411"/>
      <c r="F53" s="411"/>
      <c r="G53" s="411"/>
      <c r="H53" s="411"/>
      <c r="I53" s="411"/>
      <c r="J53" s="411"/>
      <c r="K53" s="411"/>
    </row>
    <row r="54" spans="5:11" ht="12">
      <c r="E54" s="411"/>
      <c r="F54" s="411"/>
      <c r="G54" s="411"/>
      <c r="H54" s="411"/>
      <c r="I54" s="411"/>
      <c r="J54" s="411"/>
      <c r="K54" s="411"/>
    </row>
    <row r="55" spans="5:11" ht="12">
      <c r="E55" s="411"/>
      <c r="F55" s="411"/>
      <c r="G55" s="411"/>
      <c r="H55" s="411"/>
      <c r="I55" s="411"/>
      <c r="J55" s="411"/>
      <c r="K55" s="411"/>
    </row>
    <row r="56" spans="5:11" ht="12">
      <c r="E56" s="411"/>
      <c r="F56" s="411"/>
      <c r="G56" s="411"/>
      <c r="H56" s="411"/>
      <c r="I56" s="411"/>
      <c r="J56" s="411"/>
      <c r="K56" s="411"/>
    </row>
    <row r="57" spans="5:11" ht="12">
      <c r="E57" s="411"/>
      <c r="F57" s="411"/>
      <c r="G57" s="411"/>
      <c r="H57" s="411"/>
      <c r="I57" s="411"/>
      <c r="J57" s="411"/>
      <c r="K57" s="411"/>
    </row>
    <row r="58" spans="5:11" ht="12">
      <c r="E58" s="411"/>
      <c r="F58" s="411"/>
      <c r="G58" s="411"/>
      <c r="H58" s="411"/>
      <c r="I58" s="411"/>
      <c r="J58" s="411"/>
      <c r="K58" s="411"/>
    </row>
    <row r="59" spans="5:11" ht="12">
      <c r="E59" s="411"/>
      <c r="F59" s="411"/>
      <c r="G59" s="411"/>
      <c r="H59" s="411"/>
      <c r="I59" s="411"/>
      <c r="J59" s="411"/>
      <c r="K59" s="411"/>
    </row>
    <row r="60" spans="5:11" ht="12">
      <c r="E60" s="411"/>
      <c r="F60" s="411"/>
      <c r="G60" s="411"/>
      <c r="H60" s="411"/>
      <c r="I60" s="411"/>
      <c r="J60" s="411"/>
      <c r="K60" s="411"/>
    </row>
    <row r="61" spans="5:11" ht="12">
      <c r="E61" s="411"/>
      <c r="F61" s="411"/>
      <c r="G61" s="411"/>
      <c r="H61" s="411"/>
      <c r="I61" s="411"/>
      <c r="J61" s="411"/>
      <c r="K61" s="411"/>
    </row>
    <row r="62" spans="5:11" ht="12">
      <c r="E62" s="411"/>
      <c r="F62" s="411"/>
      <c r="G62" s="411"/>
      <c r="H62" s="411"/>
      <c r="I62" s="411"/>
      <c r="J62" s="411"/>
      <c r="K62" s="411"/>
    </row>
    <row r="63" spans="5:11" ht="12">
      <c r="E63" s="411"/>
      <c r="F63" s="411"/>
      <c r="G63" s="411"/>
      <c r="H63" s="411"/>
      <c r="I63" s="411"/>
      <c r="J63" s="411"/>
      <c r="K63" s="411"/>
    </row>
    <row r="64" spans="5:11" ht="12">
      <c r="E64" s="411"/>
      <c r="F64" s="411"/>
      <c r="G64" s="411"/>
      <c r="H64" s="411"/>
      <c r="I64" s="411"/>
      <c r="J64" s="411"/>
      <c r="K64" s="411"/>
    </row>
    <row r="65" spans="5:11" ht="12">
      <c r="E65" s="411"/>
      <c r="F65" s="411"/>
      <c r="G65" s="411"/>
      <c r="H65" s="411"/>
      <c r="I65" s="411"/>
      <c r="J65" s="411"/>
      <c r="K65" s="411"/>
    </row>
    <row r="66" spans="5:11" ht="12">
      <c r="E66" s="411"/>
      <c r="F66" s="411"/>
      <c r="G66" s="411"/>
      <c r="H66" s="411"/>
      <c r="I66" s="411"/>
      <c r="J66" s="411"/>
      <c r="K66" s="411"/>
    </row>
    <row r="67" spans="5:11" ht="12">
      <c r="E67" s="411"/>
      <c r="F67" s="411"/>
      <c r="G67" s="411"/>
      <c r="H67" s="411"/>
      <c r="I67" s="411"/>
      <c r="J67" s="411"/>
      <c r="K67" s="411"/>
    </row>
    <row r="68" spans="5:11" ht="12">
      <c r="E68" s="411"/>
      <c r="F68" s="411"/>
      <c r="G68" s="411"/>
      <c r="H68" s="411"/>
      <c r="I68" s="411"/>
      <c r="J68" s="411"/>
      <c r="K68" s="411"/>
    </row>
    <row r="69" spans="5:11" ht="12">
      <c r="E69" s="411"/>
      <c r="F69" s="411"/>
      <c r="G69" s="411"/>
      <c r="H69" s="411"/>
      <c r="I69" s="411"/>
      <c r="J69" s="411"/>
      <c r="K69" s="411"/>
    </row>
    <row r="70" spans="5:11" ht="12">
      <c r="E70" s="411"/>
      <c r="F70" s="411"/>
      <c r="G70" s="411"/>
      <c r="H70" s="411"/>
      <c r="I70" s="411"/>
      <c r="J70" s="411"/>
      <c r="K70" s="411"/>
    </row>
    <row r="71" spans="5:11" ht="12">
      <c r="E71" s="411"/>
      <c r="F71" s="411"/>
      <c r="G71" s="411"/>
      <c r="H71" s="411"/>
      <c r="I71" s="411"/>
      <c r="J71" s="411"/>
      <c r="K71" s="411"/>
    </row>
    <row r="72" spans="5:11" ht="12">
      <c r="E72" s="411"/>
      <c r="F72" s="411"/>
      <c r="G72" s="411"/>
      <c r="H72" s="411"/>
      <c r="I72" s="411"/>
      <c r="J72" s="411"/>
      <c r="K72" s="411"/>
    </row>
    <row r="73" spans="5:11" ht="12">
      <c r="E73" s="411"/>
      <c r="F73" s="411"/>
      <c r="G73" s="411"/>
      <c r="H73" s="411"/>
      <c r="I73" s="411"/>
      <c r="J73" s="411"/>
      <c r="K73" s="411"/>
    </row>
    <row r="74" spans="5:11" ht="12">
      <c r="E74" s="411"/>
      <c r="F74" s="411"/>
      <c r="G74" s="411"/>
      <c r="H74" s="411"/>
      <c r="I74" s="411"/>
      <c r="J74" s="411"/>
      <c r="K74" s="411"/>
    </row>
    <row r="75" spans="5:11" ht="12">
      <c r="E75" s="411"/>
      <c r="F75" s="411"/>
      <c r="G75" s="411"/>
      <c r="H75" s="411"/>
      <c r="I75" s="411"/>
      <c r="J75" s="411"/>
      <c r="K75" s="411"/>
    </row>
    <row r="76" spans="5:11" ht="12">
      <c r="E76" s="411"/>
      <c r="F76" s="411"/>
      <c r="G76" s="411"/>
      <c r="H76" s="411"/>
      <c r="I76" s="411"/>
      <c r="J76" s="411"/>
      <c r="K76" s="411"/>
    </row>
    <row r="77" spans="5:11" ht="12">
      <c r="E77" s="411"/>
      <c r="F77" s="411"/>
      <c r="G77" s="411"/>
      <c r="H77" s="411"/>
      <c r="I77" s="411"/>
      <c r="J77" s="411"/>
      <c r="K77" s="411"/>
    </row>
    <row r="78" spans="5:11" ht="12">
      <c r="E78" s="411"/>
      <c r="F78" s="411"/>
      <c r="G78" s="411"/>
      <c r="H78" s="411"/>
      <c r="I78" s="411"/>
      <c r="J78" s="411"/>
      <c r="K78" s="411"/>
    </row>
    <row r="79" spans="5:11" ht="12">
      <c r="E79" s="411"/>
      <c r="F79" s="411"/>
      <c r="G79" s="411"/>
      <c r="H79" s="411"/>
      <c r="I79" s="411"/>
      <c r="J79" s="411"/>
      <c r="K79" s="411"/>
    </row>
    <row r="80" spans="5:11" ht="12">
      <c r="E80" s="411"/>
      <c r="F80" s="411"/>
      <c r="G80" s="411"/>
      <c r="H80" s="411"/>
      <c r="I80" s="411"/>
      <c r="J80" s="411"/>
      <c r="K80" s="411"/>
    </row>
    <row r="81" spans="5:11" ht="12">
      <c r="E81" s="411"/>
      <c r="F81" s="411"/>
      <c r="G81" s="411"/>
      <c r="H81" s="411"/>
      <c r="I81" s="411"/>
      <c r="J81" s="411"/>
      <c r="K81" s="411"/>
    </row>
    <row r="82" spans="5:11" ht="12">
      <c r="E82" s="411"/>
      <c r="F82" s="411"/>
      <c r="G82" s="411"/>
      <c r="H82" s="411"/>
      <c r="I82" s="411"/>
      <c r="J82" s="411"/>
      <c r="K82" s="411"/>
    </row>
    <row r="83" spans="5:11" ht="12">
      <c r="E83" s="411"/>
      <c r="F83" s="411"/>
      <c r="G83" s="411"/>
      <c r="H83" s="411"/>
      <c r="I83" s="411"/>
      <c r="J83" s="411"/>
      <c r="K83" s="411"/>
    </row>
    <row r="84" spans="5:11" ht="12">
      <c r="E84" s="411"/>
      <c r="F84" s="411"/>
      <c r="G84" s="411"/>
      <c r="H84" s="411"/>
      <c r="I84" s="411"/>
      <c r="J84" s="411"/>
      <c r="K84" s="411"/>
    </row>
    <row r="85" spans="5:11" ht="12">
      <c r="E85" s="411"/>
      <c r="F85" s="411"/>
      <c r="G85" s="411"/>
      <c r="H85" s="411"/>
      <c r="I85" s="411"/>
      <c r="J85" s="411"/>
      <c r="K85" s="411"/>
    </row>
    <row r="86" spans="5:11" ht="12">
      <c r="E86" s="411"/>
      <c r="F86" s="411"/>
      <c r="G86" s="411"/>
      <c r="H86" s="411"/>
      <c r="I86" s="411"/>
      <c r="J86" s="411"/>
      <c r="K86" s="411"/>
    </row>
    <row r="87" spans="5:11" ht="12">
      <c r="E87" s="411"/>
      <c r="F87" s="411"/>
      <c r="G87" s="411"/>
      <c r="H87" s="411"/>
      <c r="I87" s="411"/>
      <c r="J87" s="411"/>
      <c r="K87" s="411"/>
    </row>
    <row r="88" spans="5:11" ht="12">
      <c r="E88" s="411"/>
      <c r="F88" s="411"/>
      <c r="G88" s="411"/>
      <c r="H88" s="411"/>
      <c r="I88" s="411"/>
      <c r="J88" s="411"/>
      <c r="K88" s="411"/>
    </row>
    <row r="89" spans="5:11" ht="12">
      <c r="E89" s="411"/>
      <c r="F89" s="411"/>
      <c r="G89" s="411"/>
      <c r="H89" s="411"/>
      <c r="I89" s="411"/>
      <c r="J89" s="411"/>
      <c r="K89" s="411"/>
    </row>
    <row r="90" spans="5:11" ht="12">
      <c r="E90" s="411"/>
      <c r="F90" s="411"/>
      <c r="G90" s="411"/>
      <c r="H90" s="411"/>
      <c r="I90" s="411"/>
      <c r="J90" s="411"/>
      <c r="K90" s="411"/>
    </row>
    <row r="91" spans="5:11" ht="12">
      <c r="E91" s="411"/>
      <c r="F91" s="411"/>
      <c r="G91" s="411"/>
      <c r="H91" s="411"/>
      <c r="I91" s="411"/>
      <c r="J91" s="411"/>
      <c r="K91" s="411"/>
    </row>
    <row r="92" spans="5:11" ht="12">
      <c r="E92" s="411"/>
      <c r="F92" s="411"/>
      <c r="G92" s="411"/>
      <c r="H92" s="411"/>
      <c r="I92" s="411"/>
      <c r="J92" s="411"/>
      <c r="K92" s="411"/>
    </row>
    <row r="93" spans="5:11" ht="12">
      <c r="E93" s="411"/>
      <c r="F93" s="411"/>
      <c r="G93" s="411"/>
      <c r="H93" s="411"/>
      <c r="I93" s="411"/>
      <c r="J93" s="411"/>
      <c r="K93" s="411"/>
    </row>
    <row r="94" spans="5:11" ht="12">
      <c r="E94" s="411"/>
      <c r="F94" s="411"/>
      <c r="G94" s="411"/>
      <c r="H94" s="411"/>
      <c r="I94" s="411"/>
      <c r="J94" s="411"/>
      <c r="K94" s="411"/>
    </row>
    <row r="95" spans="5:11" ht="12">
      <c r="E95" s="411"/>
      <c r="F95" s="411"/>
      <c r="G95" s="411"/>
      <c r="H95" s="411"/>
      <c r="I95" s="411"/>
      <c r="J95" s="411"/>
      <c r="K95" s="411"/>
    </row>
    <row r="96" spans="5:11" ht="12">
      <c r="E96" s="411"/>
      <c r="F96" s="411"/>
      <c r="G96" s="411"/>
      <c r="H96" s="411"/>
      <c r="I96" s="411"/>
      <c r="J96" s="411"/>
      <c r="K96" s="411"/>
    </row>
    <row r="97" spans="5:11" ht="12">
      <c r="E97" s="411"/>
      <c r="F97" s="411"/>
      <c r="G97" s="411"/>
      <c r="H97" s="411"/>
      <c r="I97" s="411"/>
      <c r="J97" s="411"/>
      <c r="K97" s="411"/>
    </row>
    <row r="98" spans="5:11" ht="12">
      <c r="E98" s="411"/>
      <c r="F98" s="411"/>
      <c r="G98" s="411"/>
      <c r="H98" s="411"/>
      <c r="I98" s="411"/>
      <c r="J98" s="411"/>
      <c r="K98" s="411"/>
    </row>
    <row r="99" spans="5:11" ht="12">
      <c r="E99" s="411"/>
      <c r="F99" s="411"/>
      <c r="G99" s="411"/>
      <c r="H99" s="411"/>
      <c r="I99" s="411"/>
      <c r="J99" s="411"/>
      <c r="K99" s="411"/>
    </row>
    <row r="100" spans="5:11" ht="12">
      <c r="E100" s="411"/>
      <c r="F100" s="411"/>
      <c r="G100" s="411"/>
      <c r="H100" s="411"/>
      <c r="I100" s="411"/>
      <c r="J100" s="411"/>
      <c r="K100" s="411"/>
    </row>
    <row r="101" spans="5:11" ht="12">
      <c r="E101" s="411"/>
      <c r="F101" s="411"/>
      <c r="G101" s="411"/>
      <c r="H101" s="411"/>
      <c r="I101" s="411"/>
      <c r="J101" s="411"/>
      <c r="K101" s="411"/>
    </row>
    <row r="102" spans="5:11" ht="12">
      <c r="E102" s="411"/>
      <c r="F102" s="411"/>
      <c r="G102" s="411"/>
      <c r="H102" s="411"/>
      <c r="I102" s="411"/>
      <c r="J102" s="411"/>
      <c r="K102" s="411"/>
    </row>
    <row r="103" spans="5:11" ht="12">
      <c r="E103" s="411"/>
      <c r="F103" s="411"/>
      <c r="G103" s="411"/>
      <c r="H103" s="411"/>
      <c r="I103" s="411"/>
      <c r="J103" s="411"/>
      <c r="K103" s="411"/>
    </row>
    <row r="104" spans="5:11" ht="12">
      <c r="E104" s="411"/>
      <c r="F104" s="411"/>
      <c r="G104" s="411"/>
      <c r="H104" s="411"/>
      <c r="I104" s="411"/>
      <c r="J104" s="411"/>
      <c r="K104" s="411"/>
    </row>
    <row r="105" spans="5:11" ht="12">
      <c r="E105" s="411"/>
      <c r="F105" s="411"/>
      <c r="G105" s="411"/>
      <c r="H105" s="411"/>
      <c r="I105" s="411"/>
      <c r="J105" s="411"/>
      <c r="K105" s="411"/>
    </row>
    <row r="106" spans="5:11" ht="12">
      <c r="E106" s="411"/>
      <c r="F106" s="411"/>
      <c r="G106" s="411"/>
      <c r="H106" s="411"/>
      <c r="I106" s="411"/>
      <c r="J106" s="411"/>
      <c r="K106" s="411"/>
    </row>
    <row r="107" spans="5:11" ht="12">
      <c r="E107" s="411"/>
      <c r="F107" s="411"/>
      <c r="G107" s="411"/>
      <c r="H107" s="411"/>
      <c r="I107" s="411"/>
      <c r="J107" s="411"/>
      <c r="K107" s="411"/>
    </row>
  </sheetData>
  <mergeCells count="12">
    <mergeCell ref="B8:C8"/>
    <mergeCell ref="B4:C6"/>
    <mergeCell ref="L5:L6"/>
    <mergeCell ref="M5:M6"/>
    <mergeCell ref="K5:K6"/>
    <mergeCell ref="H5:J5"/>
    <mergeCell ref="D4:D6"/>
    <mergeCell ref="E5:G5"/>
    <mergeCell ref="E4:K4"/>
    <mergeCell ref="L4:O4"/>
    <mergeCell ref="N5:N6"/>
    <mergeCell ref="O5:O6"/>
  </mergeCells>
  <printOptions/>
  <pageMargins left="0.75" right="0.75" top="1" bottom="1" header="0.512" footer="0.512"/>
  <pageSetup orientation="portrait" paperSize="9" r:id="rId1"/>
</worksheet>
</file>

<file path=xl/worksheets/sheet13.xml><?xml version="1.0" encoding="utf-8"?>
<worksheet xmlns="http://schemas.openxmlformats.org/spreadsheetml/2006/main" xmlns:r="http://schemas.openxmlformats.org/officeDocument/2006/relationships">
  <dimension ref="B2:F27"/>
  <sheetViews>
    <sheetView workbookViewId="0" topLeftCell="A1">
      <selection activeCell="A1" sqref="A1"/>
    </sheetView>
  </sheetViews>
  <sheetFormatPr defaultColWidth="9.00390625" defaultRowHeight="13.5"/>
  <cols>
    <col min="1" max="1" width="2.75390625" style="447" customWidth="1"/>
    <col min="2" max="2" width="5.875" style="447" customWidth="1"/>
    <col min="3" max="3" width="15.125" style="447" customWidth="1"/>
    <col min="4" max="4" width="12.50390625" style="447" bestFit="1" customWidth="1"/>
    <col min="5" max="16384" width="9.00390625" style="447" customWidth="1"/>
  </cols>
  <sheetData>
    <row r="2" spans="2:6" ht="15" thickBot="1">
      <c r="B2" s="448" t="s">
        <v>1591</v>
      </c>
      <c r="F2" s="447" t="s">
        <v>1566</v>
      </c>
    </row>
    <row r="3" spans="2:5" ht="12" customHeight="1">
      <c r="B3" s="994" t="s">
        <v>1567</v>
      </c>
      <c r="C3" s="995"/>
      <c r="D3" s="449" t="s">
        <v>1568</v>
      </c>
      <c r="E3" s="449" t="s">
        <v>1569</v>
      </c>
    </row>
    <row r="4" spans="2:5" ht="12" customHeight="1">
      <c r="B4" s="450"/>
      <c r="C4" s="451"/>
      <c r="D4" s="452" t="s">
        <v>1570</v>
      </c>
      <c r="E4" s="453" t="s">
        <v>1571</v>
      </c>
    </row>
    <row r="5" spans="2:5" ht="12" customHeight="1">
      <c r="B5" s="996" t="s">
        <v>1572</v>
      </c>
      <c r="C5" s="455" t="s">
        <v>1573</v>
      </c>
      <c r="D5" s="456">
        <v>38343110</v>
      </c>
      <c r="E5" s="457">
        <f>(D5/$D$9)*$E$9</f>
        <v>44.70210671728515</v>
      </c>
    </row>
    <row r="6" spans="2:5" ht="12" customHeight="1">
      <c r="B6" s="996"/>
      <c r="C6" s="455" t="s">
        <v>1574</v>
      </c>
      <c r="D6" s="456">
        <v>43412583</v>
      </c>
      <c r="E6" s="457">
        <f>(D6/$D$9)*$E$9</f>
        <v>50.612324303871006</v>
      </c>
    </row>
    <row r="7" spans="2:5" ht="12" customHeight="1">
      <c r="B7" s="996"/>
      <c r="C7" s="455" t="s">
        <v>1575</v>
      </c>
      <c r="D7" s="456">
        <v>3799228</v>
      </c>
      <c r="E7" s="457">
        <f>(D7/$D$9)*$E$9</f>
        <v>4.4293093465631195</v>
      </c>
    </row>
    <row r="8" spans="2:5" ht="12" customHeight="1">
      <c r="B8" s="996"/>
      <c r="C8" s="455" t="s">
        <v>52</v>
      </c>
      <c r="D8" s="456">
        <v>219806</v>
      </c>
      <c r="E8" s="457">
        <f>(D8/$D$9)*$E$9</f>
        <v>0.25625963228072995</v>
      </c>
    </row>
    <row r="9" spans="2:5" ht="12" customHeight="1">
      <c r="B9" s="996"/>
      <c r="C9" s="455" t="s">
        <v>53</v>
      </c>
      <c r="D9" s="456">
        <f>SUM(D5:D8)</f>
        <v>85774727</v>
      </c>
      <c r="E9" s="457">
        <v>100</v>
      </c>
    </row>
    <row r="10" spans="2:5" ht="12" customHeight="1">
      <c r="B10" s="458"/>
      <c r="C10" s="455"/>
      <c r="D10" s="456"/>
      <c r="E10" s="457"/>
    </row>
    <row r="11" spans="2:5" ht="12" customHeight="1">
      <c r="B11" s="996" t="s">
        <v>1576</v>
      </c>
      <c r="C11" s="455" t="s">
        <v>1577</v>
      </c>
      <c r="D11" s="456">
        <v>40359525</v>
      </c>
      <c r="E11" s="457">
        <f aca="true" t="shared" si="0" ref="E11:E23">(D11/$D$24)*$E$24</f>
        <v>19.879960567860714</v>
      </c>
    </row>
    <row r="12" spans="2:5" ht="12" customHeight="1">
      <c r="B12" s="996"/>
      <c r="C12" s="455" t="s">
        <v>1578</v>
      </c>
      <c r="D12" s="456">
        <v>25759935</v>
      </c>
      <c r="E12" s="457">
        <f t="shared" si="0"/>
        <v>12.688615439122614</v>
      </c>
    </row>
    <row r="13" spans="2:5" ht="12" customHeight="1">
      <c r="B13" s="996"/>
      <c r="C13" s="455" t="s">
        <v>1579</v>
      </c>
      <c r="D13" s="456">
        <v>17646025</v>
      </c>
      <c r="E13" s="457">
        <f t="shared" si="0"/>
        <v>8.691932850534895</v>
      </c>
    </row>
    <row r="14" spans="2:5" ht="12" customHeight="1">
      <c r="B14" s="996"/>
      <c r="C14" s="455" t="s">
        <v>1580</v>
      </c>
      <c r="D14" s="456">
        <v>6732983</v>
      </c>
      <c r="E14" s="457">
        <f t="shared" si="0"/>
        <v>3.316477003732738</v>
      </c>
    </row>
    <row r="15" spans="2:5" ht="12" customHeight="1">
      <c r="B15" s="996"/>
      <c r="C15" s="455" t="s">
        <v>1581</v>
      </c>
      <c r="D15" s="456">
        <v>76403477</v>
      </c>
      <c r="E15" s="457">
        <f t="shared" si="0"/>
        <v>37.63419192885578</v>
      </c>
    </row>
    <row r="16" spans="2:5" ht="12" customHeight="1">
      <c r="B16" s="996"/>
      <c r="C16" s="455" t="s">
        <v>1582</v>
      </c>
      <c r="D16" s="456">
        <v>1215839</v>
      </c>
      <c r="E16" s="457">
        <f t="shared" si="0"/>
        <v>0.5988879050699235</v>
      </c>
    </row>
    <row r="17" spans="2:5" ht="12" customHeight="1">
      <c r="B17" s="996"/>
      <c r="C17" s="455" t="s">
        <v>1583</v>
      </c>
      <c r="D17" s="456">
        <v>3080542</v>
      </c>
      <c r="E17" s="457">
        <f t="shared" si="0"/>
        <v>1.5173878653834203</v>
      </c>
    </row>
    <row r="18" spans="2:5" ht="12" customHeight="1">
      <c r="B18" s="996"/>
      <c r="C18" s="455" t="s">
        <v>1584</v>
      </c>
      <c r="D18" s="456">
        <v>3404546</v>
      </c>
      <c r="E18" s="457">
        <f t="shared" si="0"/>
        <v>1.6769830723098926</v>
      </c>
    </row>
    <row r="19" spans="2:5" ht="12" customHeight="1">
      <c r="B19" s="996"/>
      <c r="C19" s="455" t="s">
        <v>1585</v>
      </c>
      <c r="D19" s="456">
        <v>4069829</v>
      </c>
      <c r="E19" s="457">
        <f t="shared" si="0"/>
        <v>2.004682662591693</v>
      </c>
    </row>
    <row r="20" spans="2:5" ht="12" customHeight="1">
      <c r="B20" s="996"/>
      <c r="C20" s="455" t="s">
        <v>1586</v>
      </c>
      <c r="D20" s="456">
        <v>3770066</v>
      </c>
      <c r="E20" s="457">
        <f t="shared" si="0"/>
        <v>1.8570278866818273</v>
      </c>
    </row>
    <row r="21" spans="2:5" ht="12" customHeight="1">
      <c r="B21" s="996"/>
      <c r="C21" s="455" t="s">
        <v>1587</v>
      </c>
      <c r="D21" s="456">
        <v>4807249</v>
      </c>
      <c r="E21" s="457">
        <f t="shared" si="0"/>
        <v>2.3679148988965517</v>
      </c>
    </row>
    <row r="22" spans="2:5" ht="12" customHeight="1">
      <c r="B22" s="996"/>
      <c r="C22" s="455" t="s">
        <v>1588</v>
      </c>
      <c r="D22" s="456">
        <v>10513541</v>
      </c>
      <c r="E22" s="457">
        <f t="shared" si="0"/>
        <v>5.178672952880067</v>
      </c>
    </row>
    <row r="23" spans="2:5" ht="12" customHeight="1">
      <c r="B23" s="996"/>
      <c r="C23" s="455" t="s">
        <v>52</v>
      </c>
      <c r="D23" s="456">
        <v>5252565</v>
      </c>
      <c r="E23" s="457">
        <f t="shared" si="0"/>
        <v>2.587264966079886</v>
      </c>
    </row>
    <row r="24" spans="2:5" ht="12" customHeight="1">
      <c r="B24" s="996"/>
      <c r="C24" s="455" t="s">
        <v>53</v>
      </c>
      <c r="D24" s="456">
        <f>SUM(D11:D23)</f>
        <v>203016122</v>
      </c>
      <c r="E24" s="457">
        <v>100</v>
      </c>
    </row>
    <row r="25" spans="2:5" ht="12" customHeight="1">
      <c r="B25" s="454"/>
      <c r="C25" s="455"/>
      <c r="D25" s="456"/>
      <c r="E25" s="457"/>
    </row>
    <row r="26" spans="2:5" ht="14.25" thickBot="1">
      <c r="B26" s="991" t="s">
        <v>1589</v>
      </c>
      <c r="C26" s="992"/>
      <c r="D26" s="459">
        <f>SUM(D9,D24)</f>
        <v>288790849</v>
      </c>
      <c r="E26" s="460"/>
    </row>
    <row r="27" spans="2:4" ht="12">
      <c r="B27" s="461" t="s">
        <v>78</v>
      </c>
      <c r="C27" s="993" t="s">
        <v>1590</v>
      </c>
      <c r="D27" s="993"/>
    </row>
  </sheetData>
  <mergeCells count="5">
    <mergeCell ref="B26:C26"/>
    <mergeCell ref="C27:D27"/>
    <mergeCell ref="B3:C3"/>
    <mergeCell ref="B5:B9"/>
    <mergeCell ref="B11:B24"/>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B2:I53"/>
  <sheetViews>
    <sheetView workbookViewId="0" topLeftCell="A1">
      <selection activeCell="A1" sqref="A1"/>
    </sheetView>
  </sheetViews>
  <sheetFormatPr defaultColWidth="9.00390625" defaultRowHeight="13.5"/>
  <cols>
    <col min="1" max="2" width="3.75390625" style="462" customWidth="1"/>
    <col min="3" max="3" width="12.50390625" style="462" bestFit="1" customWidth="1"/>
    <col min="4" max="5" width="9.00390625" style="462" customWidth="1"/>
    <col min="6" max="6" width="7.125" style="462" customWidth="1"/>
    <col min="7" max="7" width="9.00390625" style="462" customWidth="1"/>
    <col min="8" max="9" width="8.875" style="462" customWidth="1"/>
    <col min="10" max="16384" width="9.00390625" style="462" customWidth="1"/>
  </cols>
  <sheetData>
    <row r="2" ht="14.25">
      <c r="B2" s="463" t="s">
        <v>757</v>
      </c>
    </row>
    <row r="3" ht="12.75" thickBot="1">
      <c r="B3" s="462" t="s">
        <v>633</v>
      </c>
    </row>
    <row r="4" spans="2:9" ht="43.5" customHeight="1">
      <c r="B4" s="999" t="s">
        <v>634</v>
      </c>
      <c r="C4" s="1000"/>
      <c r="D4" s="1006" t="s">
        <v>635</v>
      </c>
      <c r="E4" s="1006" t="s">
        <v>636</v>
      </c>
      <c r="F4" s="1006" t="s">
        <v>637</v>
      </c>
      <c r="G4" s="1006" t="s">
        <v>638</v>
      </c>
      <c r="H4" s="1004" t="s">
        <v>639</v>
      </c>
      <c r="I4" s="1005"/>
    </row>
    <row r="5" spans="2:9" ht="36">
      <c r="B5" s="1001"/>
      <c r="C5" s="1001"/>
      <c r="D5" s="1007"/>
      <c r="E5" s="1007"/>
      <c r="F5" s="1007"/>
      <c r="G5" s="1007"/>
      <c r="H5" s="464" t="s">
        <v>640</v>
      </c>
      <c r="I5" s="464" t="s">
        <v>641</v>
      </c>
    </row>
    <row r="6" spans="2:9" ht="12">
      <c r="B6" s="1002" t="s">
        <v>642</v>
      </c>
      <c r="C6" s="1003"/>
      <c r="D6" s="465" t="s">
        <v>643</v>
      </c>
      <c r="E6" s="465"/>
      <c r="F6" s="465"/>
      <c r="G6" s="465"/>
      <c r="H6" s="466">
        <v>310</v>
      </c>
      <c r="I6" s="467"/>
    </row>
    <row r="7" spans="2:9" ht="12">
      <c r="B7" s="468"/>
      <c r="C7" s="469" t="s">
        <v>644</v>
      </c>
      <c r="D7" s="470">
        <v>29.3</v>
      </c>
      <c r="E7" s="471" t="s">
        <v>645</v>
      </c>
      <c r="F7" s="471" t="s">
        <v>646</v>
      </c>
      <c r="G7" s="471" t="s">
        <v>647</v>
      </c>
      <c r="H7" s="466">
        <v>250</v>
      </c>
      <c r="I7" s="467">
        <v>25</v>
      </c>
    </row>
    <row r="8" spans="2:9" ht="36">
      <c r="B8" s="468"/>
      <c r="C8" s="472" t="s">
        <v>648</v>
      </c>
      <c r="D8" s="470" t="s">
        <v>649</v>
      </c>
      <c r="E8" s="471" t="s">
        <v>650</v>
      </c>
      <c r="F8" s="471" t="s">
        <v>651</v>
      </c>
      <c r="G8" s="471" t="s">
        <v>652</v>
      </c>
      <c r="H8" s="466">
        <v>160</v>
      </c>
      <c r="I8" s="467">
        <v>24</v>
      </c>
    </row>
    <row r="9" spans="2:9" ht="12">
      <c r="B9" s="997" t="s">
        <v>653</v>
      </c>
      <c r="C9" s="998"/>
      <c r="D9" s="470"/>
      <c r="E9" s="471"/>
      <c r="F9" s="471"/>
      <c r="G9" s="471"/>
      <c r="H9" s="466">
        <v>14037</v>
      </c>
      <c r="I9" s="467"/>
    </row>
    <row r="10" spans="2:9" ht="12">
      <c r="B10" s="468"/>
      <c r="C10" s="469" t="s">
        <v>654</v>
      </c>
      <c r="D10" s="470">
        <v>27.3</v>
      </c>
      <c r="E10" s="471" t="s">
        <v>655</v>
      </c>
      <c r="F10" s="471" t="s">
        <v>656</v>
      </c>
      <c r="G10" s="471" t="s">
        <v>657</v>
      </c>
      <c r="H10" s="466">
        <v>1170</v>
      </c>
      <c r="I10" s="467">
        <v>42</v>
      </c>
    </row>
    <row r="11" spans="2:9" ht="24">
      <c r="B11" s="468"/>
      <c r="C11" s="469" t="s">
        <v>658</v>
      </c>
      <c r="D11" s="470">
        <v>24.12</v>
      </c>
      <c r="E11" s="471" t="s">
        <v>645</v>
      </c>
      <c r="F11" s="471" t="s">
        <v>659</v>
      </c>
      <c r="G11" s="471" t="s">
        <v>652</v>
      </c>
      <c r="H11" s="466">
        <v>170</v>
      </c>
      <c r="I11" s="467">
        <v>26</v>
      </c>
    </row>
    <row r="12" spans="2:9" ht="12">
      <c r="B12" s="468"/>
      <c r="C12" s="469" t="s">
        <v>660</v>
      </c>
      <c r="D12" s="470">
        <v>27.3</v>
      </c>
      <c r="E12" s="471" t="s">
        <v>661</v>
      </c>
      <c r="F12" s="471" t="s">
        <v>662</v>
      </c>
      <c r="G12" s="471" t="s">
        <v>661</v>
      </c>
      <c r="H12" s="466">
        <v>314</v>
      </c>
      <c r="I12" s="467">
        <v>50</v>
      </c>
    </row>
    <row r="13" spans="2:9" ht="12">
      <c r="B13" s="468"/>
      <c r="C13" s="469" t="s">
        <v>660</v>
      </c>
      <c r="D13" s="470">
        <v>29.3</v>
      </c>
      <c r="E13" s="471" t="s">
        <v>661</v>
      </c>
      <c r="F13" s="471" t="s">
        <v>663</v>
      </c>
      <c r="G13" s="471" t="s">
        <v>664</v>
      </c>
      <c r="H13" s="466">
        <v>430</v>
      </c>
      <c r="I13" s="467">
        <v>54</v>
      </c>
    </row>
    <row r="14" spans="2:9" ht="12">
      <c r="B14" s="468"/>
      <c r="C14" s="469" t="s">
        <v>665</v>
      </c>
      <c r="D14" s="470">
        <v>26.3</v>
      </c>
      <c r="E14" s="471" t="s">
        <v>666</v>
      </c>
      <c r="F14" s="471" t="s">
        <v>667</v>
      </c>
      <c r="G14" s="471" t="s">
        <v>668</v>
      </c>
      <c r="H14" s="466">
        <v>240</v>
      </c>
      <c r="I14" s="467">
        <v>26</v>
      </c>
    </row>
    <row r="15" spans="2:9" ht="24">
      <c r="B15" s="468"/>
      <c r="C15" s="469" t="s">
        <v>669</v>
      </c>
      <c r="D15" s="470">
        <v>26.8</v>
      </c>
      <c r="E15" s="471" t="s">
        <v>670</v>
      </c>
      <c r="F15" s="471" t="s">
        <v>671</v>
      </c>
      <c r="G15" s="471" t="s">
        <v>647</v>
      </c>
      <c r="H15" s="466">
        <v>260</v>
      </c>
      <c r="I15" s="467">
        <v>33</v>
      </c>
    </row>
    <row r="16" spans="2:9" ht="12">
      <c r="B16" s="468"/>
      <c r="C16" s="469" t="s">
        <v>672</v>
      </c>
      <c r="D16" s="470">
        <v>27.12</v>
      </c>
      <c r="E16" s="471" t="s">
        <v>673</v>
      </c>
      <c r="F16" s="471" t="s">
        <v>674</v>
      </c>
      <c r="G16" s="471" t="s">
        <v>675</v>
      </c>
      <c r="H16" s="466">
        <v>544</v>
      </c>
      <c r="I16" s="467">
        <v>84</v>
      </c>
    </row>
    <row r="17" spans="2:9" ht="12">
      <c r="B17" s="468"/>
      <c r="C17" s="469" t="s">
        <v>676</v>
      </c>
      <c r="D17" s="470">
        <v>26.3</v>
      </c>
      <c r="E17" s="471" t="s">
        <v>677</v>
      </c>
      <c r="F17" s="471" t="s">
        <v>678</v>
      </c>
      <c r="G17" s="471" t="s">
        <v>652</v>
      </c>
      <c r="H17" s="466">
        <v>420</v>
      </c>
      <c r="I17" s="467">
        <v>63</v>
      </c>
    </row>
    <row r="18" spans="2:9" ht="12">
      <c r="B18" s="468"/>
      <c r="C18" s="469" t="s">
        <v>679</v>
      </c>
      <c r="D18" s="470">
        <v>29.3</v>
      </c>
      <c r="E18" s="471" t="s">
        <v>673</v>
      </c>
      <c r="F18" s="471" t="s">
        <v>680</v>
      </c>
      <c r="G18" s="471" t="s">
        <v>681</v>
      </c>
      <c r="H18" s="466">
        <v>500</v>
      </c>
      <c r="I18" s="467">
        <v>68</v>
      </c>
    </row>
    <row r="19" spans="2:9" ht="12">
      <c r="B19" s="468"/>
      <c r="C19" s="469" t="s">
        <v>682</v>
      </c>
      <c r="D19" s="470" t="s">
        <v>666</v>
      </c>
      <c r="E19" s="471" t="s">
        <v>666</v>
      </c>
      <c r="F19" s="471" t="s">
        <v>683</v>
      </c>
      <c r="G19" s="471" t="s">
        <v>684</v>
      </c>
      <c r="H19" s="466">
        <v>500</v>
      </c>
      <c r="I19" s="467">
        <v>34</v>
      </c>
    </row>
    <row r="20" spans="2:9" ht="12">
      <c r="B20" s="468"/>
      <c r="C20" s="469" t="s">
        <v>685</v>
      </c>
      <c r="D20" s="470" t="s">
        <v>666</v>
      </c>
      <c r="E20" s="471" t="s">
        <v>666</v>
      </c>
      <c r="F20" s="471" t="s">
        <v>686</v>
      </c>
      <c r="G20" s="471" t="s">
        <v>668</v>
      </c>
      <c r="H20" s="466">
        <v>230</v>
      </c>
      <c r="I20" s="467">
        <v>28</v>
      </c>
    </row>
    <row r="21" spans="2:9" ht="12">
      <c r="B21" s="468"/>
      <c r="C21" s="469" t="s">
        <v>670</v>
      </c>
      <c r="D21" s="470" t="s">
        <v>670</v>
      </c>
      <c r="E21" s="471" t="s">
        <v>670</v>
      </c>
      <c r="F21" s="471" t="s">
        <v>687</v>
      </c>
      <c r="G21" s="471" t="s">
        <v>675</v>
      </c>
      <c r="H21" s="466">
        <v>116</v>
      </c>
      <c r="I21" s="467">
        <v>14</v>
      </c>
    </row>
    <row r="22" spans="2:9" ht="12">
      <c r="B22" s="468"/>
      <c r="C22" s="469" t="s">
        <v>688</v>
      </c>
      <c r="D22" s="470" t="s">
        <v>677</v>
      </c>
      <c r="E22" s="471" t="s">
        <v>677</v>
      </c>
      <c r="F22" s="471" t="s">
        <v>689</v>
      </c>
      <c r="G22" s="471" t="s">
        <v>647</v>
      </c>
      <c r="H22" s="466">
        <v>280</v>
      </c>
      <c r="I22" s="467">
        <v>38</v>
      </c>
    </row>
    <row r="23" spans="2:9" ht="12">
      <c r="B23" s="468"/>
      <c r="C23" s="469" t="s">
        <v>690</v>
      </c>
      <c r="D23" s="470" t="s">
        <v>677</v>
      </c>
      <c r="E23" s="471" t="s">
        <v>677</v>
      </c>
      <c r="F23" s="471" t="s">
        <v>691</v>
      </c>
      <c r="G23" s="471" t="s">
        <v>668</v>
      </c>
      <c r="H23" s="466">
        <v>500</v>
      </c>
      <c r="I23" s="467">
        <v>75</v>
      </c>
    </row>
    <row r="24" spans="2:9" ht="24">
      <c r="B24" s="468"/>
      <c r="C24" s="469" t="s">
        <v>692</v>
      </c>
      <c r="D24" s="470">
        <v>26.3</v>
      </c>
      <c r="E24" s="471" t="s">
        <v>693</v>
      </c>
      <c r="F24" s="471" t="s">
        <v>694</v>
      </c>
      <c r="G24" s="471" t="s">
        <v>652</v>
      </c>
      <c r="H24" s="466">
        <v>500</v>
      </c>
      <c r="I24" s="467">
        <v>40</v>
      </c>
    </row>
    <row r="25" spans="2:9" ht="12">
      <c r="B25" s="468"/>
      <c r="C25" s="469" t="s">
        <v>695</v>
      </c>
      <c r="D25" s="470">
        <v>28.3</v>
      </c>
      <c r="E25" s="471" t="s">
        <v>645</v>
      </c>
      <c r="F25" s="471" t="s">
        <v>696</v>
      </c>
      <c r="G25" s="471" t="s">
        <v>677</v>
      </c>
      <c r="H25" s="466">
        <v>756</v>
      </c>
      <c r="I25" s="467">
        <v>135</v>
      </c>
    </row>
    <row r="26" spans="2:9" ht="12">
      <c r="B26" s="468"/>
      <c r="C26" s="469" t="s">
        <v>697</v>
      </c>
      <c r="D26" s="470">
        <v>29.3</v>
      </c>
      <c r="E26" s="471" t="s">
        <v>675</v>
      </c>
      <c r="F26" s="471" t="s">
        <v>698</v>
      </c>
      <c r="G26" s="471" t="s">
        <v>668</v>
      </c>
      <c r="H26" s="466">
        <v>171</v>
      </c>
      <c r="I26" s="473">
        <v>25.6</v>
      </c>
    </row>
    <row r="27" spans="2:9" ht="24">
      <c r="B27" s="468"/>
      <c r="C27" s="469" t="s">
        <v>669</v>
      </c>
      <c r="D27" s="470" t="s">
        <v>670</v>
      </c>
      <c r="E27" s="471" t="s">
        <v>670</v>
      </c>
      <c r="F27" s="471" t="s">
        <v>699</v>
      </c>
      <c r="G27" s="471" t="s">
        <v>647</v>
      </c>
      <c r="H27" s="466">
        <v>87</v>
      </c>
      <c r="I27" s="467">
        <v>13</v>
      </c>
    </row>
    <row r="28" spans="2:9" ht="12">
      <c r="B28" s="468"/>
      <c r="C28" s="469" t="s">
        <v>660</v>
      </c>
      <c r="D28" s="470" t="s">
        <v>661</v>
      </c>
      <c r="E28" s="471" t="s">
        <v>661</v>
      </c>
      <c r="F28" s="471" t="s">
        <v>700</v>
      </c>
      <c r="G28" s="471" t="s">
        <v>664</v>
      </c>
      <c r="H28" s="466">
        <v>1650</v>
      </c>
      <c r="I28" s="467">
        <v>64</v>
      </c>
    </row>
    <row r="29" spans="2:9" ht="12">
      <c r="B29" s="468"/>
      <c r="C29" s="469" t="s">
        <v>701</v>
      </c>
      <c r="D29" s="470">
        <v>27.3</v>
      </c>
      <c r="E29" s="471" t="s">
        <v>649</v>
      </c>
      <c r="F29" s="471" t="s">
        <v>702</v>
      </c>
      <c r="G29" s="471" t="s">
        <v>668</v>
      </c>
      <c r="H29" s="466">
        <v>102</v>
      </c>
      <c r="I29" s="467">
        <v>18</v>
      </c>
    </row>
    <row r="30" spans="2:9" ht="12">
      <c r="B30" s="468"/>
      <c r="C30" s="469" t="s">
        <v>703</v>
      </c>
      <c r="D30" s="470">
        <v>25.11</v>
      </c>
      <c r="E30" s="471" t="s">
        <v>673</v>
      </c>
      <c r="F30" s="471" t="s">
        <v>704</v>
      </c>
      <c r="G30" s="471" t="s">
        <v>675</v>
      </c>
      <c r="H30" s="466">
        <v>250</v>
      </c>
      <c r="I30" s="467">
        <v>15</v>
      </c>
    </row>
    <row r="31" spans="2:9" ht="36">
      <c r="B31" s="468"/>
      <c r="C31" s="469" t="s">
        <v>705</v>
      </c>
      <c r="D31" s="470">
        <v>27.12</v>
      </c>
      <c r="E31" s="471" t="s">
        <v>693</v>
      </c>
      <c r="F31" s="471" t="s">
        <v>706</v>
      </c>
      <c r="G31" s="471" t="s">
        <v>647</v>
      </c>
      <c r="H31" s="466">
        <v>120</v>
      </c>
      <c r="I31" s="467">
        <v>38</v>
      </c>
    </row>
    <row r="32" spans="2:9" ht="48">
      <c r="B32" s="468"/>
      <c r="C32" s="472" t="s">
        <v>707</v>
      </c>
      <c r="D32" s="470">
        <v>29.3</v>
      </c>
      <c r="E32" s="471" t="s">
        <v>650</v>
      </c>
      <c r="F32" s="471" t="s">
        <v>708</v>
      </c>
      <c r="G32" s="471" t="s">
        <v>709</v>
      </c>
      <c r="H32" s="466">
        <v>1920</v>
      </c>
      <c r="I32" s="467">
        <v>290</v>
      </c>
    </row>
    <row r="33" spans="2:9" ht="24">
      <c r="B33" s="468"/>
      <c r="C33" s="469" t="s">
        <v>710</v>
      </c>
      <c r="D33" s="470" t="s">
        <v>675</v>
      </c>
      <c r="E33" s="471" t="s">
        <v>693</v>
      </c>
      <c r="F33" s="471" t="s">
        <v>711</v>
      </c>
      <c r="G33" s="471" t="s">
        <v>668</v>
      </c>
      <c r="H33" s="466">
        <v>200</v>
      </c>
      <c r="I33" s="467">
        <v>40</v>
      </c>
    </row>
    <row r="34" spans="2:9" ht="12">
      <c r="B34" s="468"/>
      <c r="C34" s="469" t="s">
        <v>712</v>
      </c>
      <c r="D34" s="470" t="s">
        <v>675</v>
      </c>
      <c r="E34" s="471" t="s">
        <v>675</v>
      </c>
      <c r="F34" s="471" t="s">
        <v>713</v>
      </c>
      <c r="G34" s="471" t="s">
        <v>664</v>
      </c>
      <c r="H34" s="466">
        <v>297</v>
      </c>
      <c r="I34" s="467">
        <v>45</v>
      </c>
    </row>
    <row r="35" spans="2:9" ht="12">
      <c r="B35" s="468"/>
      <c r="C35" s="469" t="s">
        <v>714</v>
      </c>
      <c r="D35" s="470" t="s">
        <v>677</v>
      </c>
      <c r="E35" s="471" t="s">
        <v>645</v>
      </c>
      <c r="F35" s="471" t="s">
        <v>715</v>
      </c>
      <c r="G35" s="471" t="s">
        <v>677</v>
      </c>
      <c r="H35" s="466">
        <v>210</v>
      </c>
      <c r="I35" s="473">
        <v>31.5</v>
      </c>
    </row>
    <row r="36" spans="2:9" ht="12">
      <c r="B36" s="997" t="s">
        <v>716</v>
      </c>
      <c r="C36" s="998"/>
      <c r="D36" s="470"/>
      <c r="E36" s="471"/>
      <c r="F36" s="471"/>
      <c r="G36" s="471"/>
      <c r="H36" s="466">
        <v>2503</v>
      </c>
      <c r="I36" s="467"/>
    </row>
    <row r="37" spans="2:9" ht="36">
      <c r="B37" s="468"/>
      <c r="C37" s="472" t="s">
        <v>717</v>
      </c>
      <c r="D37" s="470">
        <v>26.3</v>
      </c>
      <c r="E37" s="471" t="s">
        <v>650</v>
      </c>
      <c r="F37" s="471" t="s">
        <v>718</v>
      </c>
      <c r="G37" s="471" t="s">
        <v>652</v>
      </c>
      <c r="H37" s="466">
        <v>60</v>
      </c>
      <c r="I37" s="467">
        <v>12</v>
      </c>
    </row>
    <row r="38" spans="2:9" ht="24">
      <c r="B38" s="468"/>
      <c r="C38" s="472" t="s">
        <v>719</v>
      </c>
      <c r="D38" s="470">
        <v>27.12</v>
      </c>
      <c r="E38" s="471" t="s">
        <v>720</v>
      </c>
      <c r="F38" s="471" t="s">
        <v>721</v>
      </c>
      <c r="G38" s="471" t="s">
        <v>647</v>
      </c>
      <c r="H38" s="466">
        <v>150</v>
      </c>
      <c r="I38" s="467">
        <v>0</v>
      </c>
    </row>
    <row r="39" spans="2:9" ht="36">
      <c r="B39" s="468"/>
      <c r="C39" s="472" t="s">
        <v>722</v>
      </c>
      <c r="D39" s="470">
        <v>25.7</v>
      </c>
      <c r="E39" s="471" t="s">
        <v>709</v>
      </c>
      <c r="F39" s="471" t="s">
        <v>723</v>
      </c>
      <c r="G39" s="471" t="s">
        <v>661</v>
      </c>
      <c r="H39" s="466">
        <v>130</v>
      </c>
      <c r="I39" s="473">
        <v>22.5</v>
      </c>
    </row>
    <row r="40" spans="2:9" ht="12">
      <c r="B40" s="468"/>
      <c r="C40" s="469" t="s">
        <v>724</v>
      </c>
      <c r="D40" s="470">
        <v>27.3</v>
      </c>
      <c r="E40" s="471" t="s">
        <v>645</v>
      </c>
      <c r="F40" s="471" t="s">
        <v>725</v>
      </c>
      <c r="G40" s="471" t="s">
        <v>664</v>
      </c>
      <c r="H40" s="466">
        <v>1390</v>
      </c>
      <c r="I40" s="467">
        <v>180</v>
      </c>
    </row>
    <row r="41" spans="2:9" ht="12">
      <c r="B41" s="468"/>
      <c r="C41" s="469" t="s">
        <v>726</v>
      </c>
      <c r="D41" s="470">
        <v>29.3</v>
      </c>
      <c r="E41" s="471" t="s">
        <v>677</v>
      </c>
      <c r="F41" s="471" t="s">
        <v>727</v>
      </c>
      <c r="G41" s="471" t="s">
        <v>652</v>
      </c>
      <c r="H41" s="466">
        <v>765</v>
      </c>
      <c r="I41" s="467">
        <v>25</v>
      </c>
    </row>
    <row r="42" spans="2:9" ht="24">
      <c r="B42" s="468"/>
      <c r="C42" s="469" t="s">
        <v>728</v>
      </c>
      <c r="D42" s="470">
        <v>27.3</v>
      </c>
      <c r="E42" s="471" t="s">
        <v>693</v>
      </c>
      <c r="F42" s="471" t="s">
        <v>729</v>
      </c>
      <c r="G42" s="471" t="s">
        <v>684</v>
      </c>
      <c r="H42" s="466">
        <v>138</v>
      </c>
      <c r="I42" s="473">
        <v>52.5</v>
      </c>
    </row>
    <row r="43" spans="2:9" ht="24">
      <c r="B43" s="468"/>
      <c r="C43" s="472" t="s">
        <v>730</v>
      </c>
      <c r="D43" s="470">
        <v>23.7</v>
      </c>
      <c r="E43" s="471" t="s">
        <v>650</v>
      </c>
      <c r="F43" s="471" t="s">
        <v>731</v>
      </c>
      <c r="G43" s="471" t="s">
        <v>677</v>
      </c>
      <c r="H43" s="466">
        <v>248</v>
      </c>
      <c r="I43" s="467">
        <v>22</v>
      </c>
    </row>
    <row r="44" spans="2:9" ht="24">
      <c r="B44" s="468"/>
      <c r="C44" s="472" t="s">
        <v>732</v>
      </c>
      <c r="D44" s="470">
        <v>29.3</v>
      </c>
      <c r="E44" s="471" t="s">
        <v>733</v>
      </c>
      <c r="F44" s="471" t="s">
        <v>734</v>
      </c>
      <c r="G44" s="471" t="s">
        <v>661</v>
      </c>
      <c r="H44" s="466">
        <v>85</v>
      </c>
      <c r="I44" s="467">
        <v>13</v>
      </c>
    </row>
    <row r="45" spans="2:9" ht="24">
      <c r="B45" s="468"/>
      <c r="C45" s="472" t="s">
        <v>735</v>
      </c>
      <c r="D45" s="470" t="s">
        <v>736</v>
      </c>
      <c r="E45" s="471" t="s">
        <v>736</v>
      </c>
      <c r="F45" s="471" t="s">
        <v>737</v>
      </c>
      <c r="G45" s="471" t="s">
        <v>684</v>
      </c>
      <c r="H45" s="466">
        <v>137</v>
      </c>
      <c r="I45" s="473">
        <v>16.5</v>
      </c>
    </row>
    <row r="46" spans="2:9" ht="12">
      <c r="B46" s="997" t="s">
        <v>738</v>
      </c>
      <c r="C46" s="998"/>
      <c r="D46" s="470"/>
      <c r="E46" s="471"/>
      <c r="F46" s="471"/>
      <c r="G46" s="471"/>
      <c r="H46" s="466">
        <v>4534</v>
      </c>
      <c r="I46" s="467"/>
    </row>
    <row r="47" spans="2:9" ht="36">
      <c r="B47" s="468"/>
      <c r="C47" s="472" t="s">
        <v>739</v>
      </c>
      <c r="D47" s="470">
        <v>26.6</v>
      </c>
      <c r="E47" s="471" t="s">
        <v>650</v>
      </c>
      <c r="F47" s="471" t="s">
        <v>740</v>
      </c>
      <c r="G47" s="471" t="s">
        <v>652</v>
      </c>
      <c r="H47" s="466">
        <v>461</v>
      </c>
      <c r="I47" s="467">
        <v>70</v>
      </c>
    </row>
    <row r="48" spans="2:9" ht="24">
      <c r="B48" s="468"/>
      <c r="C48" s="472" t="s">
        <v>741</v>
      </c>
      <c r="D48" s="470">
        <v>27.12</v>
      </c>
      <c r="E48" s="471" t="s">
        <v>742</v>
      </c>
      <c r="F48" s="471" t="s">
        <v>743</v>
      </c>
      <c r="G48" s="471" t="s">
        <v>647</v>
      </c>
      <c r="H48" s="466">
        <v>1200</v>
      </c>
      <c r="I48" s="467">
        <v>100</v>
      </c>
    </row>
    <row r="49" spans="2:9" ht="12">
      <c r="B49" s="468"/>
      <c r="C49" s="472" t="s">
        <v>744</v>
      </c>
      <c r="D49" s="470">
        <v>28.3</v>
      </c>
      <c r="E49" s="471" t="s">
        <v>693</v>
      </c>
      <c r="F49" s="471" t="s">
        <v>745</v>
      </c>
      <c r="G49" s="471" t="s">
        <v>675</v>
      </c>
      <c r="H49" s="466">
        <v>893</v>
      </c>
      <c r="I49" s="467">
        <v>135</v>
      </c>
    </row>
    <row r="50" spans="2:9" ht="24">
      <c r="B50" s="468"/>
      <c r="C50" s="472" t="s">
        <v>746</v>
      </c>
      <c r="D50" s="470">
        <v>29.3</v>
      </c>
      <c r="E50" s="471" t="s">
        <v>645</v>
      </c>
      <c r="F50" s="471" t="s">
        <v>747</v>
      </c>
      <c r="G50" s="471" t="s">
        <v>652</v>
      </c>
      <c r="H50" s="466">
        <v>640</v>
      </c>
      <c r="I50" s="467">
        <v>75</v>
      </c>
    </row>
    <row r="51" spans="2:9" ht="12">
      <c r="B51" s="468"/>
      <c r="C51" s="472" t="s">
        <v>748</v>
      </c>
      <c r="D51" s="470" t="s">
        <v>675</v>
      </c>
      <c r="E51" s="471" t="s">
        <v>675</v>
      </c>
      <c r="F51" s="471" t="s">
        <v>749</v>
      </c>
      <c r="G51" s="471" t="s">
        <v>661</v>
      </c>
      <c r="H51" s="466">
        <v>426</v>
      </c>
      <c r="I51" s="467">
        <v>51</v>
      </c>
    </row>
    <row r="52" spans="2:9" ht="12">
      <c r="B52" s="468"/>
      <c r="C52" s="472" t="s">
        <v>750</v>
      </c>
      <c r="D52" s="474" t="s">
        <v>751</v>
      </c>
      <c r="E52" s="471" t="s">
        <v>666</v>
      </c>
      <c r="F52" s="471" t="s">
        <v>752</v>
      </c>
      <c r="G52" s="471" t="s">
        <v>753</v>
      </c>
      <c r="H52" s="466">
        <v>474</v>
      </c>
      <c r="I52" s="467">
        <v>71</v>
      </c>
    </row>
    <row r="53" spans="2:9" ht="24.75" thickBot="1">
      <c r="B53" s="475"/>
      <c r="C53" s="476" t="s">
        <v>754</v>
      </c>
      <c r="D53" s="477" t="s">
        <v>755</v>
      </c>
      <c r="E53" s="478" t="s">
        <v>709</v>
      </c>
      <c r="F53" s="478" t="s">
        <v>756</v>
      </c>
      <c r="G53" s="478" t="s">
        <v>668</v>
      </c>
      <c r="H53" s="479">
        <v>440</v>
      </c>
      <c r="I53" s="480">
        <v>66</v>
      </c>
    </row>
  </sheetData>
  <mergeCells count="10">
    <mergeCell ref="H4:I4"/>
    <mergeCell ref="D4:D5"/>
    <mergeCell ref="E4:E5"/>
    <mergeCell ref="F4:F5"/>
    <mergeCell ref="G4:G5"/>
    <mergeCell ref="B46:C46"/>
    <mergeCell ref="B4:C5"/>
    <mergeCell ref="B6:C6"/>
    <mergeCell ref="B9:C9"/>
    <mergeCell ref="B36:C36"/>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J31"/>
  <sheetViews>
    <sheetView workbookViewId="0" topLeftCell="A1">
      <selection activeCell="A1" sqref="A1"/>
    </sheetView>
  </sheetViews>
  <sheetFormatPr defaultColWidth="9.00390625" defaultRowHeight="13.5"/>
  <cols>
    <col min="1" max="1" width="3.75390625" style="462" customWidth="1"/>
    <col min="2" max="2" width="3.625" style="462" customWidth="1"/>
    <col min="3" max="3" width="10.50390625" style="462" customWidth="1"/>
    <col min="4" max="4" width="9.00390625" style="462" customWidth="1"/>
    <col min="5" max="5" width="6.00390625" style="462" customWidth="1"/>
    <col min="6" max="7" width="9.00390625" style="462" bestFit="1" customWidth="1"/>
    <col min="8" max="8" width="8.625" style="462" customWidth="1"/>
    <col min="9" max="9" width="6.75390625" style="462" customWidth="1"/>
    <col min="10" max="16384" width="9.00390625" style="462" customWidth="1"/>
  </cols>
  <sheetData>
    <row r="2" ht="14.25">
      <c r="B2" s="463" t="s">
        <v>816</v>
      </c>
    </row>
    <row r="3" spans="2:8" ht="12.75" thickBot="1">
      <c r="B3" s="462" t="s">
        <v>758</v>
      </c>
      <c r="H3" s="462" t="s">
        <v>759</v>
      </c>
    </row>
    <row r="4" spans="2:10" ht="18" customHeight="1">
      <c r="B4" s="1012" t="s">
        <v>634</v>
      </c>
      <c r="C4" s="1012"/>
      <c r="D4" s="1010" t="s">
        <v>635</v>
      </c>
      <c r="E4" s="1014" t="s">
        <v>760</v>
      </c>
      <c r="F4" s="1014"/>
      <c r="G4" s="1014"/>
      <c r="H4" s="1014"/>
      <c r="I4" s="1014"/>
      <c r="J4" s="1010" t="s">
        <v>638</v>
      </c>
    </row>
    <row r="5" spans="2:10" ht="21" customHeight="1">
      <c r="B5" s="1013"/>
      <c r="C5" s="1013"/>
      <c r="D5" s="1011"/>
      <c r="E5" s="1016" t="s">
        <v>761</v>
      </c>
      <c r="F5" s="1017" t="s">
        <v>762</v>
      </c>
      <c r="G5" s="1017" t="s">
        <v>763</v>
      </c>
      <c r="H5" s="1015" t="s">
        <v>764</v>
      </c>
      <c r="I5" s="1015"/>
      <c r="J5" s="1011"/>
    </row>
    <row r="6" spans="2:10" ht="45" customHeight="1">
      <c r="B6" s="1013"/>
      <c r="C6" s="1013"/>
      <c r="D6" s="1011"/>
      <c r="E6" s="1016"/>
      <c r="F6" s="1016"/>
      <c r="G6" s="1016"/>
      <c r="H6" s="481" t="s">
        <v>765</v>
      </c>
      <c r="I6" s="481" t="s">
        <v>766</v>
      </c>
      <c r="J6" s="1011"/>
    </row>
    <row r="7" spans="2:10" ht="12">
      <c r="B7" s="1009" t="s">
        <v>653</v>
      </c>
      <c r="C7" s="1009"/>
      <c r="D7" s="465"/>
      <c r="E7" s="465"/>
      <c r="F7" s="482"/>
      <c r="G7" s="483">
        <v>75553</v>
      </c>
      <c r="H7" s="483"/>
      <c r="I7" s="484"/>
      <c r="J7" s="465"/>
    </row>
    <row r="8" spans="2:10" ht="12">
      <c r="B8" s="468"/>
      <c r="C8" s="469" t="s">
        <v>17</v>
      </c>
      <c r="D8" s="471" t="s">
        <v>767</v>
      </c>
      <c r="E8" s="471" t="s">
        <v>768</v>
      </c>
      <c r="F8" s="485">
        <v>45000</v>
      </c>
      <c r="G8" s="466">
        <v>37880</v>
      </c>
      <c r="H8" s="466">
        <v>10800</v>
      </c>
      <c r="I8" s="467">
        <v>240</v>
      </c>
      <c r="J8" s="471" t="s">
        <v>769</v>
      </c>
    </row>
    <row r="9" spans="2:10" ht="12">
      <c r="B9" s="468"/>
      <c r="C9" s="469" t="s">
        <v>654</v>
      </c>
      <c r="D9" s="471">
        <v>5.1</v>
      </c>
      <c r="E9" s="471" t="s">
        <v>684</v>
      </c>
      <c r="F9" s="485">
        <v>56000</v>
      </c>
      <c r="G9" s="466">
        <v>32350</v>
      </c>
      <c r="H9" s="466">
        <v>20160</v>
      </c>
      <c r="I9" s="467">
        <v>360</v>
      </c>
      <c r="J9" s="471" t="s">
        <v>684</v>
      </c>
    </row>
    <row r="10" spans="2:10" ht="24">
      <c r="B10" s="468"/>
      <c r="C10" s="472" t="s">
        <v>770</v>
      </c>
      <c r="D10" s="471">
        <v>26.3</v>
      </c>
      <c r="E10" s="471" t="s">
        <v>771</v>
      </c>
      <c r="F10" s="485">
        <v>250</v>
      </c>
      <c r="G10" s="466">
        <v>133</v>
      </c>
      <c r="H10" s="466">
        <v>36</v>
      </c>
      <c r="I10" s="467">
        <v>120</v>
      </c>
      <c r="J10" s="471" t="s">
        <v>652</v>
      </c>
    </row>
    <row r="11" spans="2:10" ht="24">
      <c r="B11" s="468"/>
      <c r="C11" s="472" t="s">
        <v>772</v>
      </c>
      <c r="D11" s="471">
        <v>25.12</v>
      </c>
      <c r="E11" s="471" t="s">
        <v>773</v>
      </c>
      <c r="F11" s="485">
        <v>770</v>
      </c>
      <c r="G11" s="466">
        <v>590</v>
      </c>
      <c r="H11" s="466">
        <v>70</v>
      </c>
      <c r="I11" s="467">
        <v>90</v>
      </c>
      <c r="J11" s="471" t="s">
        <v>677</v>
      </c>
    </row>
    <row r="12" spans="2:10" ht="12">
      <c r="B12" s="468"/>
      <c r="C12" s="469" t="s">
        <v>774</v>
      </c>
      <c r="D12" s="471">
        <v>12.3</v>
      </c>
      <c r="E12" s="471" t="s">
        <v>775</v>
      </c>
      <c r="F12" s="485">
        <v>500</v>
      </c>
      <c r="G12" s="466">
        <v>235</v>
      </c>
      <c r="H12" s="466">
        <v>75</v>
      </c>
      <c r="I12" s="467">
        <v>150</v>
      </c>
      <c r="J12" s="471" t="s">
        <v>675</v>
      </c>
    </row>
    <row r="13" spans="2:10" ht="12">
      <c r="B13" s="468"/>
      <c r="C13" s="469" t="s">
        <v>776</v>
      </c>
      <c r="D13" s="471">
        <v>27.3</v>
      </c>
      <c r="E13" s="471" t="s">
        <v>777</v>
      </c>
      <c r="F13" s="485">
        <v>720</v>
      </c>
      <c r="G13" s="466">
        <v>131</v>
      </c>
      <c r="H13" s="466">
        <v>108</v>
      </c>
      <c r="I13" s="467">
        <v>150</v>
      </c>
      <c r="J13" s="471" t="s">
        <v>769</v>
      </c>
    </row>
    <row r="14" spans="2:10" ht="12">
      <c r="B14" s="468"/>
      <c r="C14" s="469" t="s">
        <v>778</v>
      </c>
      <c r="D14" s="471">
        <v>28.11</v>
      </c>
      <c r="E14" s="471" t="s">
        <v>779</v>
      </c>
      <c r="F14" s="485">
        <v>7000</v>
      </c>
      <c r="G14" s="466">
        <v>2000</v>
      </c>
      <c r="H14" s="466">
        <v>1400</v>
      </c>
      <c r="I14" s="467">
        <v>200</v>
      </c>
      <c r="J14" s="471" t="s">
        <v>652</v>
      </c>
    </row>
    <row r="15" spans="2:10" ht="12">
      <c r="B15" s="468"/>
      <c r="C15" s="469" t="s">
        <v>780</v>
      </c>
      <c r="D15" s="471">
        <v>27.1</v>
      </c>
      <c r="E15" s="471" t="s">
        <v>781</v>
      </c>
      <c r="F15" s="485">
        <v>7000</v>
      </c>
      <c r="G15" s="466">
        <v>1648</v>
      </c>
      <c r="H15" s="466">
        <v>1050</v>
      </c>
      <c r="I15" s="467">
        <v>150</v>
      </c>
      <c r="J15" s="471" t="s">
        <v>647</v>
      </c>
    </row>
    <row r="16" spans="2:10" ht="12">
      <c r="B16" s="468"/>
      <c r="C16" s="469" t="s">
        <v>695</v>
      </c>
      <c r="D16" s="471" t="s">
        <v>782</v>
      </c>
      <c r="E16" s="471" t="s">
        <v>783</v>
      </c>
      <c r="F16" s="485">
        <v>250</v>
      </c>
      <c r="G16" s="466">
        <v>286</v>
      </c>
      <c r="H16" s="466">
        <v>11</v>
      </c>
      <c r="I16" s="467">
        <v>45</v>
      </c>
      <c r="J16" s="471" t="s">
        <v>652</v>
      </c>
    </row>
    <row r="17" spans="2:10" ht="12">
      <c r="B17" s="468"/>
      <c r="C17" s="469" t="s">
        <v>784</v>
      </c>
      <c r="D17" s="471" t="s">
        <v>785</v>
      </c>
      <c r="E17" s="471" t="s">
        <v>786</v>
      </c>
      <c r="F17" s="485">
        <v>300</v>
      </c>
      <c r="G17" s="466">
        <v>300</v>
      </c>
      <c r="H17" s="466">
        <v>26</v>
      </c>
      <c r="I17" s="467">
        <v>85</v>
      </c>
      <c r="J17" s="471" t="s">
        <v>677</v>
      </c>
    </row>
    <row r="18" spans="2:10" ht="12">
      <c r="B18" s="997" t="s">
        <v>716</v>
      </c>
      <c r="C18" s="998"/>
      <c r="D18" s="471"/>
      <c r="E18" s="471"/>
      <c r="F18" s="485"/>
      <c r="G18" s="466">
        <v>111763</v>
      </c>
      <c r="H18" s="466"/>
      <c r="I18" s="467"/>
      <c r="J18" s="471"/>
    </row>
    <row r="19" spans="2:10" ht="36">
      <c r="B19" s="468"/>
      <c r="C19" s="469" t="s">
        <v>90</v>
      </c>
      <c r="D19" s="471" t="s">
        <v>787</v>
      </c>
      <c r="E19" s="471" t="s">
        <v>768</v>
      </c>
      <c r="F19" s="485">
        <v>101000</v>
      </c>
      <c r="G19" s="466">
        <v>72940</v>
      </c>
      <c r="H19" s="466">
        <v>25250</v>
      </c>
      <c r="I19" s="467">
        <v>250</v>
      </c>
      <c r="J19" s="486" t="s">
        <v>788</v>
      </c>
    </row>
    <row r="20" spans="2:10" ht="24">
      <c r="B20" s="468"/>
      <c r="C20" s="472" t="s">
        <v>789</v>
      </c>
      <c r="D20" s="471" t="s">
        <v>790</v>
      </c>
      <c r="E20" s="471" t="s">
        <v>791</v>
      </c>
      <c r="F20" s="485">
        <v>13500</v>
      </c>
      <c r="G20" s="466">
        <v>8120</v>
      </c>
      <c r="H20" s="466">
        <v>1820</v>
      </c>
      <c r="I20" s="467">
        <v>135</v>
      </c>
      <c r="J20" s="471" t="s">
        <v>792</v>
      </c>
    </row>
    <row r="21" spans="2:10" ht="36">
      <c r="B21" s="468"/>
      <c r="C21" s="472" t="s">
        <v>793</v>
      </c>
      <c r="D21" s="471" t="s">
        <v>794</v>
      </c>
      <c r="E21" s="486" t="s">
        <v>795</v>
      </c>
      <c r="F21" s="485">
        <v>13000</v>
      </c>
      <c r="G21" s="466">
        <v>5680</v>
      </c>
      <c r="H21" s="466">
        <v>2600</v>
      </c>
      <c r="I21" s="467">
        <v>200</v>
      </c>
      <c r="J21" s="471" t="s">
        <v>769</v>
      </c>
    </row>
    <row r="22" spans="2:10" ht="12">
      <c r="B22" s="468"/>
      <c r="C22" s="469" t="s">
        <v>796</v>
      </c>
      <c r="D22" s="471">
        <v>14.9</v>
      </c>
      <c r="E22" s="471" t="s">
        <v>797</v>
      </c>
      <c r="F22" s="485">
        <v>1400</v>
      </c>
      <c r="G22" s="466">
        <v>1099</v>
      </c>
      <c r="H22" s="466">
        <v>100</v>
      </c>
      <c r="I22" s="467">
        <v>70</v>
      </c>
      <c r="J22" s="471" t="s">
        <v>652</v>
      </c>
    </row>
    <row r="23" spans="2:10" ht="12">
      <c r="B23" s="468"/>
      <c r="C23" s="469" t="s">
        <v>798</v>
      </c>
      <c r="D23" s="471" t="s">
        <v>799</v>
      </c>
      <c r="E23" s="471" t="s">
        <v>800</v>
      </c>
      <c r="F23" s="485">
        <v>3000</v>
      </c>
      <c r="G23" s="466">
        <v>4056</v>
      </c>
      <c r="H23" s="466">
        <v>168</v>
      </c>
      <c r="I23" s="467">
        <v>56</v>
      </c>
      <c r="J23" s="471" t="s">
        <v>661</v>
      </c>
    </row>
    <row r="24" spans="2:10" ht="24">
      <c r="B24" s="468"/>
      <c r="C24" s="472" t="s">
        <v>801</v>
      </c>
      <c r="D24" s="471" t="s">
        <v>802</v>
      </c>
      <c r="E24" s="471" t="s">
        <v>791</v>
      </c>
      <c r="F24" s="485">
        <v>10000</v>
      </c>
      <c r="G24" s="466">
        <v>5590</v>
      </c>
      <c r="H24" s="466">
        <v>2500</v>
      </c>
      <c r="I24" s="467">
        <v>250</v>
      </c>
      <c r="J24" s="471" t="s">
        <v>675</v>
      </c>
    </row>
    <row r="25" spans="2:10" ht="12">
      <c r="B25" s="468"/>
      <c r="C25" s="469" t="s">
        <v>803</v>
      </c>
      <c r="D25" s="471" t="s">
        <v>804</v>
      </c>
      <c r="E25" s="471" t="s">
        <v>805</v>
      </c>
      <c r="F25" s="485">
        <v>1800</v>
      </c>
      <c r="G25" s="466">
        <v>1359</v>
      </c>
      <c r="H25" s="466">
        <v>135</v>
      </c>
      <c r="I25" s="467">
        <v>75</v>
      </c>
      <c r="J25" s="471" t="s">
        <v>769</v>
      </c>
    </row>
    <row r="26" spans="2:10" ht="12">
      <c r="B26" s="468"/>
      <c r="C26" s="469" t="s">
        <v>675</v>
      </c>
      <c r="D26" s="471">
        <v>24.9</v>
      </c>
      <c r="E26" s="471" t="s">
        <v>806</v>
      </c>
      <c r="F26" s="485">
        <v>400</v>
      </c>
      <c r="G26" s="466">
        <v>455</v>
      </c>
      <c r="H26" s="466">
        <v>30</v>
      </c>
      <c r="I26" s="467">
        <v>75</v>
      </c>
      <c r="J26" s="471" t="s">
        <v>652</v>
      </c>
    </row>
    <row r="27" spans="2:10" ht="12">
      <c r="B27" s="468"/>
      <c r="C27" s="469" t="s">
        <v>807</v>
      </c>
      <c r="D27" s="471" t="s">
        <v>808</v>
      </c>
      <c r="E27" s="471" t="s">
        <v>809</v>
      </c>
      <c r="F27" s="485">
        <v>1600</v>
      </c>
      <c r="G27" s="466">
        <v>1500</v>
      </c>
      <c r="H27" s="466">
        <v>80</v>
      </c>
      <c r="I27" s="467">
        <v>50</v>
      </c>
      <c r="J27" s="471" t="s">
        <v>675</v>
      </c>
    </row>
    <row r="28" spans="2:10" ht="24">
      <c r="B28" s="468"/>
      <c r="C28" s="472" t="s">
        <v>810</v>
      </c>
      <c r="D28" s="471" t="s">
        <v>811</v>
      </c>
      <c r="E28" s="471" t="s">
        <v>791</v>
      </c>
      <c r="F28" s="485">
        <v>15000</v>
      </c>
      <c r="G28" s="466">
        <v>10904</v>
      </c>
      <c r="H28" s="466">
        <v>3000</v>
      </c>
      <c r="I28" s="467">
        <v>200</v>
      </c>
      <c r="J28" s="486" t="s">
        <v>812</v>
      </c>
    </row>
    <row r="29" spans="2:10" ht="12">
      <c r="B29" s="997" t="s">
        <v>738</v>
      </c>
      <c r="C29" s="998"/>
      <c r="D29" s="471"/>
      <c r="E29" s="471"/>
      <c r="F29" s="485"/>
      <c r="G29" s="466">
        <v>5350</v>
      </c>
      <c r="H29" s="466"/>
      <c r="I29" s="467"/>
      <c r="J29" s="471"/>
    </row>
    <row r="30" spans="2:10" ht="24.75" thickBot="1">
      <c r="B30" s="475"/>
      <c r="C30" s="476" t="s">
        <v>813</v>
      </c>
      <c r="D30" s="478" t="s">
        <v>814</v>
      </c>
      <c r="E30" s="478" t="s">
        <v>791</v>
      </c>
      <c r="F30" s="487">
        <v>11000</v>
      </c>
      <c r="G30" s="479">
        <v>5350</v>
      </c>
      <c r="H30" s="479">
        <v>2200</v>
      </c>
      <c r="I30" s="480">
        <v>200</v>
      </c>
      <c r="J30" s="478" t="s">
        <v>652</v>
      </c>
    </row>
    <row r="31" spans="3:6" ht="12">
      <c r="C31" s="488" t="s">
        <v>78</v>
      </c>
      <c r="D31" s="1008" t="s">
        <v>815</v>
      </c>
      <c r="E31" s="1008"/>
      <c r="F31" s="1008"/>
    </row>
  </sheetData>
  <mergeCells count="12">
    <mergeCell ref="J4:J6"/>
    <mergeCell ref="B4:C6"/>
    <mergeCell ref="D4:D6"/>
    <mergeCell ref="E4:I4"/>
    <mergeCell ref="H5:I5"/>
    <mergeCell ref="E5:E6"/>
    <mergeCell ref="F5:F6"/>
    <mergeCell ref="G5:G6"/>
    <mergeCell ref="D31:F31"/>
    <mergeCell ref="B7:C7"/>
    <mergeCell ref="B18:C18"/>
    <mergeCell ref="B29:C29"/>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T21"/>
  <sheetViews>
    <sheetView workbookViewId="0" topLeftCell="A1">
      <selection activeCell="A1" sqref="A1"/>
    </sheetView>
  </sheetViews>
  <sheetFormatPr defaultColWidth="9.00390625" defaultRowHeight="13.5"/>
  <cols>
    <col min="1" max="1" width="2.625" style="491" customWidth="1"/>
    <col min="2" max="2" width="14.375" style="517" customWidth="1"/>
    <col min="3" max="4" width="14.00390625" style="491" customWidth="1"/>
    <col min="5" max="5" width="8.625" style="491" customWidth="1"/>
    <col min="6" max="6" width="4.50390625" style="491" customWidth="1"/>
    <col min="7" max="7" width="9.625" style="491" customWidth="1"/>
    <col min="8" max="8" width="8.125" style="491" customWidth="1"/>
    <col min="9" max="9" width="4.375" style="491" customWidth="1"/>
    <col min="10" max="10" width="9.625" style="491" customWidth="1"/>
    <col min="11" max="11" width="8.125" style="491" customWidth="1"/>
    <col min="12" max="12" width="8.25390625" style="491" customWidth="1"/>
    <col min="13" max="13" width="7.75390625" style="491" customWidth="1"/>
    <col min="14" max="14" width="9.625" style="491" customWidth="1"/>
    <col min="15" max="20" width="12.375" style="491" customWidth="1"/>
    <col min="21" max="16384" width="9.00390625" style="491" customWidth="1"/>
  </cols>
  <sheetData>
    <row r="2" s="489" customFormat="1" ht="14.25">
      <c r="B2" s="490" t="s">
        <v>842</v>
      </c>
    </row>
    <row r="3" spans="2:20" ht="20.25" customHeight="1" thickBot="1">
      <c r="B3" s="492"/>
      <c r="C3" s="493"/>
      <c r="D3" s="493"/>
      <c r="E3" s="493"/>
      <c r="F3" s="493"/>
      <c r="G3" s="493"/>
      <c r="H3" s="493"/>
      <c r="I3" s="493"/>
      <c r="J3" s="493"/>
      <c r="K3" s="494"/>
      <c r="L3" s="494"/>
      <c r="M3" s="493"/>
      <c r="N3" s="493"/>
      <c r="O3" s="493"/>
      <c r="P3" s="493"/>
      <c r="Q3" s="493"/>
      <c r="R3" s="493"/>
      <c r="S3" s="493"/>
      <c r="T3" s="494" t="s">
        <v>759</v>
      </c>
    </row>
    <row r="4" spans="2:20" ht="22.5" customHeight="1">
      <c r="B4" s="1035" t="s">
        <v>817</v>
      </c>
      <c r="C4" s="1037" t="s">
        <v>818</v>
      </c>
      <c r="D4" s="1039" t="s">
        <v>2036</v>
      </c>
      <c r="E4" s="1042" t="s">
        <v>819</v>
      </c>
      <c r="F4" s="1043"/>
      <c r="G4" s="1043"/>
      <c r="H4" s="1043"/>
      <c r="I4" s="1043"/>
      <c r="J4" s="1043"/>
      <c r="K4" s="1043"/>
      <c r="L4" s="1043"/>
      <c r="M4" s="1043"/>
      <c r="N4" s="1044"/>
      <c r="O4" s="1025" t="s">
        <v>820</v>
      </c>
      <c r="P4" s="1026"/>
      <c r="Q4" s="1026"/>
      <c r="R4" s="1026"/>
      <c r="S4" s="1026"/>
      <c r="T4" s="1027"/>
    </row>
    <row r="5" spans="2:20" ht="22.5" customHeight="1">
      <c r="B5" s="1035"/>
      <c r="C5" s="1037"/>
      <c r="D5" s="1040"/>
      <c r="E5" s="1028" t="s">
        <v>821</v>
      </c>
      <c r="F5" s="1029"/>
      <c r="G5" s="1030"/>
      <c r="H5" s="1028" t="s">
        <v>822</v>
      </c>
      <c r="I5" s="1029"/>
      <c r="J5" s="1030"/>
      <c r="K5" s="1031" t="s">
        <v>823</v>
      </c>
      <c r="L5" s="1023"/>
      <c r="M5" s="1032" t="s">
        <v>824</v>
      </c>
      <c r="N5" s="1033"/>
      <c r="O5" s="1034" t="s">
        <v>825</v>
      </c>
      <c r="P5" s="1034"/>
      <c r="Q5" s="1034"/>
      <c r="R5" s="1034" t="s">
        <v>826</v>
      </c>
      <c r="S5" s="1034"/>
      <c r="T5" s="1034"/>
    </row>
    <row r="6" spans="2:20" ht="22.5" customHeight="1">
      <c r="B6" s="1035"/>
      <c r="C6" s="1037"/>
      <c r="D6" s="1040"/>
      <c r="E6" s="1045" t="s">
        <v>827</v>
      </c>
      <c r="F6" s="1046"/>
      <c r="G6" s="1022" t="s">
        <v>828</v>
      </c>
      <c r="H6" s="1045" t="s">
        <v>827</v>
      </c>
      <c r="I6" s="1046"/>
      <c r="J6" s="1022" t="s">
        <v>828</v>
      </c>
      <c r="K6" s="1020" t="s">
        <v>827</v>
      </c>
      <c r="L6" s="1022" t="s">
        <v>828</v>
      </c>
      <c r="M6" s="1020" t="s">
        <v>827</v>
      </c>
      <c r="N6" s="1022" t="s">
        <v>828</v>
      </c>
      <c r="O6" s="1024" t="s">
        <v>829</v>
      </c>
      <c r="P6" s="1018" t="s">
        <v>830</v>
      </c>
      <c r="Q6" s="1018" t="s">
        <v>831</v>
      </c>
      <c r="R6" s="1018" t="s">
        <v>831</v>
      </c>
      <c r="S6" s="1018" t="s">
        <v>832</v>
      </c>
      <c r="T6" s="1018" t="s">
        <v>833</v>
      </c>
    </row>
    <row r="7" spans="2:20" ht="23.25" customHeight="1">
      <c r="B7" s="1036"/>
      <c r="C7" s="1038"/>
      <c r="D7" s="1041"/>
      <c r="E7" s="1047"/>
      <c r="F7" s="1048"/>
      <c r="G7" s="1023"/>
      <c r="H7" s="1047"/>
      <c r="I7" s="1048"/>
      <c r="J7" s="1023"/>
      <c r="K7" s="1021"/>
      <c r="L7" s="1023"/>
      <c r="M7" s="1021"/>
      <c r="N7" s="1023"/>
      <c r="O7" s="1024"/>
      <c r="P7" s="1019"/>
      <c r="Q7" s="1019"/>
      <c r="R7" s="1019"/>
      <c r="S7" s="1019"/>
      <c r="T7" s="1019"/>
    </row>
    <row r="8" spans="2:20" ht="9.75" customHeight="1">
      <c r="B8" s="495"/>
      <c r="C8" s="496" t="s">
        <v>834</v>
      </c>
      <c r="D8" s="496" t="s">
        <v>834</v>
      </c>
      <c r="E8" s="496"/>
      <c r="F8" s="496"/>
      <c r="G8" s="496" t="s">
        <v>834</v>
      </c>
      <c r="H8" s="496"/>
      <c r="I8" s="496"/>
      <c r="J8" s="496" t="s">
        <v>834</v>
      </c>
      <c r="K8" s="496"/>
      <c r="L8" s="496" t="s">
        <v>834</v>
      </c>
      <c r="M8" s="496"/>
      <c r="N8" s="496" t="s">
        <v>834</v>
      </c>
      <c r="O8" s="496" t="s">
        <v>834</v>
      </c>
      <c r="P8" s="496" t="s">
        <v>834</v>
      </c>
      <c r="Q8" s="496" t="s">
        <v>834</v>
      </c>
      <c r="R8" s="496" t="s">
        <v>834</v>
      </c>
      <c r="S8" s="496" t="s">
        <v>834</v>
      </c>
      <c r="T8" s="497" t="s">
        <v>834</v>
      </c>
    </row>
    <row r="9" spans="2:20" s="498" customFormat="1" ht="18" customHeight="1">
      <c r="B9" s="499" t="s">
        <v>1333</v>
      </c>
      <c r="C9" s="500">
        <f>SUM(C12,C15,C18)</f>
        <v>9606444</v>
      </c>
      <c r="D9" s="501">
        <f>SUM(D12,D15,D18)</f>
        <v>9523321</v>
      </c>
      <c r="E9" s="501">
        <v>3036</v>
      </c>
      <c r="F9" s="501"/>
      <c r="G9" s="501">
        <f>SUM(G12,G15,G18)</f>
        <v>26082</v>
      </c>
      <c r="H9" s="501">
        <v>3461</v>
      </c>
      <c r="I9" s="501"/>
      <c r="J9" s="501">
        <f aca="true" t="shared" si="0" ref="J9:T9">SUM(J12,J15,J18)</f>
        <v>46060</v>
      </c>
      <c r="K9" s="501">
        <f t="shared" si="0"/>
        <v>33</v>
      </c>
      <c r="L9" s="501">
        <f t="shared" si="0"/>
        <v>3326</v>
      </c>
      <c r="M9" s="501">
        <f t="shared" si="0"/>
        <v>48</v>
      </c>
      <c r="N9" s="501">
        <f t="shared" si="0"/>
        <v>7655</v>
      </c>
      <c r="O9" s="501">
        <f t="shared" si="0"/>
        <v>144613</v>
      </c>
      <c r="P9" s="501">
        <f t="shared" si="0"/>
        <v>277053</v>
      </c>
      <c r="Q9" s="501">
        <f t="shared" si="0"/>
        <v>323550</v>
      </c>
      <c r="R9" s="501">
        <f t="shared" si="0"/>
        <v>1656621</v>
      </c>
      <c r="S9" s="501">
        <f t="shared" si="0"/>
        <v>3964320</v>
      </c>
      <c r="T9" s="502">
        <f t="shared" si="0"/>
        <v>3240287</v>
      </c>
    </row>
    <row r="10" spans="2:20" s="503" customFormat="1" ht="19.5" customHeight="1">
      <c r="B10" s="504" t="s">
        <v>835</v>
      </c>
      <c r="C10" s="505">
        <v>259869</v>
      </c>
      <c r="D10" s="506">
        <v>254432</v>
      </c>
      <c r="E10" s="506">
        <v>132</v>
      </c>
      <c r="F10" s="507"/>
      <c r="G10" s="506">
        <v>3402</v>
      </c>
      <c r="H10" s="506">
        <v>70</v>
      </c>
      <c r="I10" s="506"/>
      <c r="J10" s="506">
        <v>1137</v>
      </c>
      <c r="K10" s="506">
        <v>6</v>
      </c>
      <c r="L10" s="506">
        <v>898</v>
      </c>
      <c r="M10" s="506">
        <v>0</v>
      </c>
      <c r="N10" s="506">
        <v>0</v>
      </c>
      <c r="O10" s="506">
        <v>42412</v>
      </c>
      <c r="P10" s="506">
        <v>37977</v>
      </c>
      <c r="Q10" s="506">
        <v>0</v>
      </c>
      <c r="R10" s="506">
        <v>167294</v>
      </c>
      <c r="S10" s="506">
        <v>12186</v>
      </c>
      <c r="T10" s="508">
        <v>0</v>
      </c>
    </row>
    <row r="11" spans="2:20" s="503" customFormat="1" ht="19.5" customHeight="1">
      <c r="B11" s="504" t="s">
        <v>836</v>
      </c>
      <c r="C11" s="505">
        <v>307318</v>
      </c>
      <c r="D11" s="506">
        <v>303000</v>
      </c>
      <c r="E11" s="506">
        <v>177</v>
      </c>
      <c r="F11" s="507">
        <v>0.5</v>
      </c>
      <c r="G11" s="506">
        <v>2895</v>
      </c>
      <c r="H11" s="506">
        <v>82</v>
      </c>
      <c r="I11" s="507">
        <v>0.5</v>
      </c>
      <c r="J11" s="506">
        <v>1090</v>
      </c>
      <c r="K11" s="506">
        <v>6</v>
      </c>
      <c r="L11" s="506">
        <v>333</v>
      </c>
      <c r="M11" s="506">
        <v>0</v>
      </c>
      <c r="N11" s="506">
        <v>0</v>
      </c>
      <c r="O11" s="506">
        <v>8105</v>
      </c>
      <c r="P11" s="506">
        <v>34958</v>
      </c>
      <c r="Q11" s="506">
        <v>3031</v>
      </c>
      <c r="R11" s="506">
        <v>130244</v>
      </c>
      <c r="S11" s="506">
        <v>64831</v>
      </c>
      <c r="T11" s="508">
        <v>66149</v>
      </c>
    </row>
    <row r="12" spans="2:20" s="503" customFormat="1" ht="19.5" customHeight="1">
      <c r="B12" s="504" t="s">
        <v>53</v>
      </c>
      <c r="C12" s="505">
        <f aca="true" t="shared" si="1" ref="C12:T12">SUM(C10:C11)</f>
        <v>567187</v>
      </c>
      <c r="D12" s="506">
        <f t="shared" si="1"/>
        <v>557432</v>
      </c>
      <c r="E12" s="506">
        <f t="shared" si="1"/>
        <v>309</v>
      </c>
      <c r="F12" s="509">
        <f t="shared" si="1"/>
        <v>0.5</v>
      </c>
      <c r="G12" s="506">
        <f t="shared" si="1"/>
        <v>6297</v>
      </c>
      <c r="H12" s="506">
        <f t="shared" si="1"/>
        <v>152</v>
      </c>
      <c r="I12" s="509">
        <f t="shared" si="1"/>
        <v>0.5</v>
      </c>
      <c r="J12" s="506">
        <f t="shared" si="1"/>
        <v>2227</v>
      </c>
      <c r="K12" s="506">
        <f t="shared" si="1"/>
        <v>12</v>
      </c>
      <c r="L12" s="506">
        <f t="shared" si="1"/>
        <v>1231</v>
      </c>
      <c r="M12" s="506">
        <f t="shared" si="1"/>
        <v>0</v>
      </c>
      <c r="N12" s="506">
        <f t="shared" si="1"/>
        <v>0</v>
      </c>
      <c r="O12" s="506">
        <f t="shared" si="1"/>
        <v>50517</v>
      </c>
      <c r="P12" s="506">
        <f t="shared" si="1"/>
        <v>72935</v>
      </c>
      <c r="Q12" s="506">
        <f t="shared" si="1"/>
        <v>3031</v>
      </c>
      <c r="R12" s="506">
        <f t="shared" si="1"/>
        <v>297538</v>
      </c>
      <c r="S12" s="506">
        <f t="shared" si="1"/>
        <v>77017</v>
      </c>
      <c r="T12" s="508">
        <f t="shared" si="1"/>
        <v>66149</v>
      </c>
    </row>
    <row r="13" spans="2:20" s="503" customFormat="1" ht="19.5" customHeight="1">
      <c r="B13" s="504" t="s">
        <v>837</v>
      </c>
      <c r="C13" s="510">
        <v>588055</v>
      </c>
      <c r="D13" s="511">
        <v>578360</v>
      </c>
      <c r="E13" s="511">
        <v>292</v>
      </c>
      <c r="F13" s="511"/>
      <c r="G13" s="511">
        <v>5526</v>
      </c>
      <c r="H13" s="511">
        <v>132</v>
      </c>
      <c r="I13" s="511"/>
      <c r="J13" s="511">
        <v>3095</v>
      </c>
      <c r="K13" s="511">
        <v>5</v>
      </c>
      <c r="L13" s="511">
        <v>513</v>
      </c>
      <c r="M13" s="511">
        <v>2</v>
      </c>
      <c r="N13" s="511">
        <v>561</v>
      </c>
      <c r="O13" s="511">
        <v>21521</v>
      </c>
      <c r="P13" s="511">
        <v>51485</v>
      </c>
      <c r="Q13" s="511">
        <v>56101</v>
      </c>
      <c r="R13" s="511">
        <v>127852</v>
      </c>
      <c r="S13" s="511">
        <v>213093</v>
      </c>
      <c r="T13" s="512">
        <v>118603</v>
      </c>
    </row>
    <row r="14" spans="2:20" s="503" customFormat="1" ht="19.5" customHeight="1">
      <c r="B14" s="504" t="s">
        <v>838</v>
      </c>
      <c r="C14" s="510">
        <v>1700473</v>
      </c>
      <c r="D14" s="511">
        <v>1677095</v>
      </c>
      <c r="E14" s="511">
        <v>660</v>
      </c>
      <c r="F14" s="507">
        <v>0.5</v>
      </c>
      <c r="G14" s="511">
        <v>7582</v>
      </c>
      <c r="H14" s="511">
        <v>681</v>
      </c>
      <c r="I14" s="507">
        <v>0.5</v>
      </c>
      <c r="J14" s="511">
        <v>13123</v>
      </c>
      <c r="K14" s="511">
        <v>6</v>
      </c>
      <c r="L14" s="511">
        <v>883</v>
      </c>
      <c r="M14" s="511">
        <v>6</v>
      </c>
      <c r="N14" s="511">
        <v>1790</v>
      </c>
      <c r="O14" s="511">
        <v>20321</v>
      </c>
      <c r="P14" s="511">
        <v>37926</v>
      </c>
      <c r="Q14" s="511">
        <v>48066</v>
      </c>
      <c r="R14" s="511">
        <v>195668</v>
      </c>
      <c r="S14" s="511">
        <v>489581</v>
      </c>
      <c r="T14" s="512">
        <v>908911</v>
      </c>
    </row>
    <row r="15" spans="2:20" s="503" customFormat="1" ht="19.5" customHeight="1">
      <c r="B15" s="504" t="s">
        <v>53</v>
      </c>
      <c r="C15" s="510">
        <f aca="true" t="shared" si="2" ref="C15:S15">SUM(C13:C14)</f>
        <v>2288528</v>
      </c>
      <c r="D15" s="511">
        <f t="shared" si="2"/>
        <v>2255455</v>
      </c>
      <c r="E15" s="511">
        <f t="shared" si="2"/>
        <v>952</v>
      </c>
      <c r="F15" s="509">
        <f t="shared" si="2"/>
        <v>0.5</v>
      </c>
      <c r="G15" s="511">
        <f t="shared" si="2"/>
        <v>13108</v>
      </c>
      <c r="H15" s="511">
        <f t="shared" si="2"/>
        <v>813</v>
      </c>
      <c r="I15" s="509">
        <f t="shared" si="2"/>
        <v>0.5</v>
      </c>
      <c r="J15" s="511">
        <f t="shared" si="2"/>
        <v>16218</v>
      </c>
      <c r="K15" s="511">
        <f t="shared" si="2"/>
        <v>11</v>
      </c>
      <c r="L15" s="511">
        <f t="shared" si="2"/>
        <v>1396</v>
      </c>
      <c r="M15" s="511">
        <f t="shared" si="2"/>
        <v>8</v>
      </c>
      <c r="N15" s="511">
        <f t="shared" si="2"/>
        <v>2351</v>
      </c>
      <c r="O15" s="511">
        <f t="shared" si="2"/>
        <v>41842</v>
      </c>
      <c r="P15" s="511">
        <f t="shared" si="2"/>
        <v>89411</v>
      </c>
      <c r="Q15" s="511">
        <f t="shared" si="2"/>
        <v>104167</v>
      </c>
      <c r="R15" s="511">
        <f t="shared" si="2"/>
        <v>323520</v>
      </c>
      <c r="S15" s="511">
        <f t="shared" si="2"/>
        <v>702674</v>
      </c>
      <c r="T15" s="512">
        <v>1026914</v>
      </c>
    </row>
    <row r="16" spans="2:20" s="503" customFormat="1" ht="19.5" customHeight="1">
      <c r="B16" s="504" t="s">
        <v>839</v>
      </c>
      <c r="C16" s="510">
        <v>511758</v>
      </c>
      <c r="D16" s="511">
        <v>510091</v>
      </c>
      <c r="E16" s="511">
        <v>147</v>
      </c>
      <c r="F16" s="511"/>
      <c r="G16" s="511">
        <v>622</v>
      </c>
      <c r="H16" s="511">
        <v>101</v>
      </c>
      <c r="I16" s="511"/>
      <c r="J16" s="511">
        <v>1045</v>
      </c>
      <c r="K16" s="511">
        <v>0</v>
      </c>
      <c r="L16" s="511">
        <v>0</v>
      </c>
      <c r="M16" s="511">
        <v>0</v>
      </c>
      <c r="N16" s="511">
        <v>0</v>
      </c>
      <c r="O16" s="511">
        <v>35139</v>
      </c>
      <c r="P16" s="511">
        <v>34965</v>
      </c>
      <c r="Q16" s="511">
        <v>28188</v>
      </c>
      <c r="R16" s="511">
        <v>59218</v>
      </c>
      <c r="S16" s="511">
        <v>87063</v>
      </c>
      <c r="T16" s="512">
        <v>267185</v>
      </c>
    </row>
    <row r="17" spans="2:20" s="503" customFormat="1" ht="19.5" customHeight="1">
      <c r="B17" s="504" t="s">
        <v>840</v>
      </c>
      <c r="C17" s="510">
        <v>6238971</v>
      </c>
      <c r="D17" s="511">
        <v>6200343</v>
      </c>
      <c r="E17" s="511">
        <v>1627</v>
      </c>
      <c r="F17" s="511"/>
      <c r="G17" s="511">
        <v>6055</v>
      </c>
      <c r="H17" s="511">
        <v>2394</v>
      </c>
      <c r="I17" s="511"/>
      <c r="J17" s="511">
        <v>26570</v>
      </c>
      <c r="K17" s="511">
        <v>10</v>
      </c>
      <c r="L17" s="511">
        <v>699</v>
      </c>
      <c r="M17" s="511">
        <v>40</v>
      </c>
      <c r="N17" s="511">
        <v>5304</v>
      </c>
      <c r="O17" s="511">
        <v>17115</v>
      </c>
      <c r="P17" s="511">
        <v>79742</v>
      </c>
      <c r="Q17" s="511">
        <v>188164</v>
      </c>
      <c r="R17" s="511">
        <v>976345</v>
      </c>
      <c r="S17" s="511">
        <v>3097566</v>
      </c>
      <c r="T17" s="512">
        <v>1880039</v>
      </c>
    </row>
    <row r="18" spans="2:20" s="503" customFormat="1" ht="19.5" customHeight="1" thickBot="1">
      <c r="B18" s="513" t="s">
        <v>53</v>
      </c>
      <c r="C18" s="514">
        <f>SUM(C16:C17)</f>
        <v>6750729</v>
      </c>
      <c r="D18" s="515">
        <f>SUM(D16:D17)</f>
        <v>6710434</v>
      </c>
      <c r="E18" s="515">
        <f>SUM(E16:E17)</f>
        <v>1774</v>
      </c>
      <c r="F18" s="515"/>
      <c r="G18" s="515">
        <f aca="true" t="shared" si="3" ref="G18:T18">SUM(G16:G17)</f>
        <v>6677</v>
      </c>
      <c r="H18" s="515">
        <f t="shared" si="3"/>
        <v>2495</v>
      </c>
      <c r="I18" s="515">
        <f t="shared" si="3"/>
        <v>0</v>
      </c>
      <c r="J18" s="515">
        <f t="shared" si="3"/>
        <v>27615</v>
      </c>
      <c r="K18" s="515">
        <f t="shared" si="3"/>
        <v>10</v>
      </c>
      <c r="L18" s="515">
        <f t="shared" si="3"/>
        <v>699</v>
      </c>
      <c r="M18" s="515">
        <f t="shared" si="3"/>
        <v>40</v>
      </c>
      <c r="N18" s="515">
        <f t="shared" si="3"/>
        <v>5304</v>
      </c>
      <c r="O18" s="515">
        <f t="shared" si="3"/>
        <v>52254</v>
      </c>
      <c r="P18" s="515">
        <f t="shared" si="3"/>
        <v>114707</v>
      </c>
      <c r="Q18" s="515">
        <f t="shared" si="3"/>
        <v>216352</v>
      </c>
      <c r="R18" s="515">
        <f t="shared" si="3"/>
        <v>1035563</v>
      </c>
      <c r="S18" s="515">
        <f t="shared" si="3"/>
        <v>3184629</v>
      </c>
      <c r="T18" s="516">
        <f t="shared" si="3"/>
        <v>2147224</v>
      </c>
    </row>
    <row r="19" ht="12">
      <c r="B19" s="517" t="s">
        <v>841</v>
      </c>
    </row>
    <row r="20" ht="12">
      <c r="B20" s="491"/>
    </row>
    <row r="21" ht="12">
      <c r="K21" s="518"/>
    </row>
  </sheetData>
  <mergeCells count="25">
    <mergeCell ref="B4:B7"/>
    <mergeCell ref="C4:C7"/>
    <mergeCell ref="D4:D7"/>
    <mergeCell ref="E4:N4"/>
    <mergeCell ref="E6:F7"/>
    <mergeCell ref="G6:G7"/>
    <mergeCell ref="H6:I7"/>
    <mergeCell ref="J6:J7"/>
    <mergeCell ref="K6:K7"/>
    <mergeCell ref="L6:L7"/>
    <mergeCell ref="O4:T4"/>
    <mergeCell ref="E5:G5"/>
    <mergeCell ref="H5:J5"/>
    <mergeCell ref="K5:L5"/>
    <mergeCell ref="M5:N5"/>
    <mergeCell ref="O5:Q5"/>
    <mergeCell ref="R5:T5"/>
    <mergeCell ref="M6:M7"/>
    <mergeCell ref="N6:N7"/>
    <mergeCell ref="O6:O7"/>
    <mergeCell ref="P6:P7"/>
    <mergeCell ref="Q6:Q7"/>
    <mergeCell ref="R6:R7"/>
    <mergeCell ref="S6:S7"/>
    <mergeCell ref="T6:T7"/>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B2:S14"/>
  <sheetViews>
    <sheetView workbookViewId="0" topLeftCell="A1">
      <selection activeCell="A1" sqref="A1"/>
    </sheetView>
  </sheetViews>
  <sheetFormatPr defaultColWidth="9.00390625" defaultRowHeight="13.5"/>
  <cols>
    <col min="1" max="1" width="3.25390625" style="519" customWidth="1"/>
    <col min="2" max="2" width="9.375" style="546" customWidth="1"/>
    <col min="3" max="3" width="7.375" style="521" customWidth="1"/>
    <col min="4" max="5" width="7.375" style="519" customWidth="1"/>
    <col min="6" max="6" width="8.25390625" style="519" customWidth="1"/>
    <col min="7" max="7" width="8.875" style="519" customWidth="1"/>
    <col min="8" max="14" width="7.375" style="519" customWidth="1"/>
    <col min="15" max="15" width="9.75390625" style="519" customWidth="1"/>
    <col min="16" max="19" width="7.375" style="519" customWidth="1"/>
    <col min="20" max="16384" width="9.00390625" style="519" customWidth="1"/>
  </cols>
  <sheetData>
    <row r="2" ht="14.25">
      <c r="B2" s="520" t="s">
        <v>865</v>
      </c>
    </row>
    <row r="3" spans="2:19" ht="12.75" thickBot="1">
      <c r="B3" s="522"/>
      <c r="C3" s="523"/>
      <c r="D3" s="524"/>
      <c r="E3" s="524"/>
      <c r="F3" s="524"/>
      <c r="G3" s="524"/>
      <c r="H3" s="524"/>
      <c r="I3" s="524"/>
      <c r="J3" s="524"/>
      <c r="K3" s="524"/>
      <c r="L3" s="524"/>
      <c r="M3" s="524"/>
      <c r="N3" s="524"/>
      <c r="O3" s="524"/>
      <c r="P3" s="524"/>
      <c r="Q3" s="524"/>
      <c r="R3" s="524"/>
      <c r="S3" s="524"/>
    </row>
    <row r="4" spans="2:19" ht="12">
      <c r="B4" s="1050" t="s">
        <v>843</v>
      </c>
      <c r="C4" s="1060" t="s">
        <v>844</v>
      </c>
      <c r="D4" s="1050"/>
      <c r="E4" s="1050"/>
      <c r="F4" s="1051" t="s">
        <v>845</v>
      </c>
      <c r="G4" s="1063"/>
      <c r="H4" s="1050" t="s">
        <v>846</v>
      </c>
      <c r="I4" s="1050"/>
      <c r="J4" s="1050"/>
      <c r="K4" s="1050"/>
      <c r="L4" s="1050"/>
      <c r="M4" s="1050" t="s">
        <v>847</v>
      </c>
      <c r="N4" s="1050"/>
      <c r="O4" s="1054" t="s">
        <v>848</v>
      </c>
      <c r="P4" s="1051" t="s">
        <v>53</v>
      </c>
      <c r="Q4" s="1052"/>
      <c r="R4" s="1053"/>
      <c r="S4" s="1050" t="s">
        <v>849</v>
      </c>
    </row>
    <row r="5" spans="2:19" ht="12">
      <c r="B5" s="1049"/>
      <c r="C5" s="1061" t="s">
        <v>850</v>
      </c>
      <c r="D5" s="1049" t="s">
        <v>851</v>
      </c>
      <c r="E5" s="1049"/>
      <c r="F5" s="1055" t="s">
        <v>850</v>
      </c>
      <c r="G5" s="1057" t="s">
        <v>852</v>
      </c>
      <c r="H5" s="1049" t="s">
        <v>850</v>
      </c>
      <c r="I5" s="1049" t="s">
        <v>851</v>
      </c>
      <c r="J5" s="1049"/>
      <c r="K5" s="1062"/>
      <c r="L5" s="1058" t="s">
        <v>853</v>
      </c>
      <c r="M5" s="1049" t="s">
        <v>850</v>
      </c>
      <c r="N5" s="1049" t="s">
        <v>851</v>
      </c>
      <c r="O5" s="1049"/>
      <c r="P5" s="1049" t="s">
        <v>850</v>
      </c>
      <c r="Q5" s="1049" t="s">
        <v>851</v>
      </c>
      <c r="R5" s="1049" t="s">
        <v>854</v>
      </c>
      <c r="S5" s="1049"/>
    </row>
    <row r="6" spans="2:19" ht="12">
      <c r="B6" s="1049"/>
      <c r="C6" s="1061"/>
      <c r="D6" s="525" t="s">
        <v>855</v>
      </c>
      <c r="E6" s="525" t="s">
        <v>856</v>
      </c>
      <c r="F6" s="1056"/>
      <c r="G6" s="1050"/>
      <c r="H6" s="1049"/>
      <c r="I6" s="525" t="s">
        <v>855</v>
      </c>
      <c r="J6" s="525" t="s">
        <v>856</v>
      </c>
      <c r="K6" s="525" t="s">
        <v>857</v>
      </c>
      <c r="L6" s="1059"/>
      <c r="M6" s="1049"/>
      <c r="N6" s="1049"/>
      <c r="O6" s="1049"/>
      <c r="P6" s="1049"/>
      <c r="Q6" s="1049"/>
      <c r="R6" s="1049"/>
      <c r="S6" s="1049"/>
    </row>
    <row r="7" spans="2:19" ht="12">
      <c r="B7" s="526"/>
      <c r="C7" s="527"/>
      <c r="D7" s="528"/>
      <c r="E7" s="528"/>
      <c r="F7" s="528"/>
      <c r="G7" s="528"/>
      <c r="H7" s="528"/>
      <c r="I7" s="528"/>
      <c r="J7" s="528"/>
      <c r="K7" s="528"/>
      <c r="L7" s="528"/>
      <c r="M7" s="528"/>
      <c r="N7" s="528"/>
      <c r="O7" s="528"/>
      <c r="P7" s="528"/>
      <c r="Q7" s="528"/>
      <c r="R7" s="528"/>
      <c r="S7" s="529"/>
    </row>
    <row r="8" spans="2:19" ht="12">
      <c r="B8" s="530" t="s">
        <v>858</v>
      </c>
      <c r="C8" s="531">
        <v>1136</v>
      </c>
      <c r="D8" s="532">
        <v>373</v>
      </c>
      <c r="E8" s="532">
        <v>1536</v>
      </c>
      <c r="F8" s="532">
        <v>309</v>
      </c>
      <c r="G8" s="532">
        <v>5</v>
      </c>
      <c r="H8" s="532">
        <v>172</v>
      </c>
      <c r="I8" s="532">
        <v>131</v>
      </c>
      <c r="J8" s="532">
        <v>58</v>
      </c>
      <c r="K8" s="532">
        <v>139</v>
      </c>
      <c r="L8" s="532">
        <v>556</v>
      </c>
      <c r="M8" s="532">
        <v>182</v>
      </c>
      <c r="N8" s="532">
        <v>25</v>
      </c>
      <c r="O8" s="532">
        <v>25</v>
      </c>
      <c r="P8" s="532">
        <v>1804</v>
      </c>
      <c r="Q8" s="532">
        <v>2262</v>
      </c>
      <c r="R8" s="532">
        <v>556</v>
      </c>
      <c r="S8" s="533">
        <v>4647</v>
      </c>
    </row>
    <row r="9" spans="2:19" s="534" customFormat="1" ht="11.25">
      <c r="B9" s="535" t="s">
        <v>859</v>
      </c>
      <c r="C9" s="536">
        <v>1225</v>
      </c>
      <c r="D9" s="537">
        <v>458</v>
      </c>
      <c r="E9" s="537">
        <v>1916</v>
      </c>
      <c r="F9" s="537">
        <v>351</v>
      </c>
      <c r="G9" s="537">
        <v>5</v>
      </c>
      <c r="H9" s="537">
        <v>183</v>
      </c>
      <c r="I9" s="537">
        <v>186</v>
      </c>
      <c r="J9" s="537">
        <v>62</v>
      </c>
      <c r="K9" s="537">
        <v>206</v>
      </c>
      <c r="L9" s="537">
        <v>867</v>
      </c>
      <c r="M9" s="537">
        <v>261</v>
      </c>
      <c r="N9" s="537">
        <v>38</v>
      </c>
      <c r="O9" s="537">
        <v>25</v>
      </c>
      <c r="P9" s="537">
        <v>2030</v>
      </c>
      <c r="Q9" s="537">
        <v>2866</v>
      </c>
      <c r="R9" s="537">
        <v>867</v>
      </c>
      <c r="S9" s="538">
        <v>5788</v>
      </c>
    </row>
    <row r="10" spans="2:19" ht="12">
      <c r="B10" s="530" t="s">
        <v>860</v>
      </c>
      <c r="C10" s="531">
        <f aca="true" t="shared" si="0" ref="C10:O10">SUM(C11:C13)</f>
        <v>1375</v>
      </c>
      <c r="D10" s="539">
        <f t="shared" si="0"/>
        <v>605</v>
      </c>
      <c r="E10" s="539">
        <f t="shared" si="0"/>
        <v>2743</v>
      </c>
      <c r="F10" s="539">
        <f t="shared" si="0"/>
        <v>387</v>
      </c>
      <c r="G10" s="539">
        <f t="shared" si="0"/>
        <v>5</v>
      </c>
      <c r="H10" s="539">
        <f t="shared" si="0"/>
        <v>307</v>
      </c>
      <c r="I10" s="539">
        <f t="shared" si="0"/>
        <v>243</v>
      </c>
      <c r="J10" s="539">
        <f t="shared" si="0"/>
        <v>11</v>
      </c>
      <c r="K10" s="539">
        <f t="shared" si="0"/>
        <v>326</v>
      </c>
      <c r="L10" s="539">
        <f t="shared" si="0"/>
        <v>1567</v>
      </c>
      <c r="M10" s="539">
        <f t="shared" si="0"/>
        <v>280</v>
      </c>
      <c r="N10" s="539">
        <f t="shared" si="0"/>
        <v>43</v>
      </c>
      <c r="O10" s="539">
        <f t="shared" si="0"/>
        <v>31</v>
      </c>
      <c r="P10" s="539">
        <v>2378</v>
      </c>
      <c r="Q10" s="539">
        <f>SUM(Q11:Q13)</f>
        <v>3983</v>
      </c>
      <c r="R10" s="539">
        <f>SUM(R11:R13)</f>
        <v>1567</v>
      </c>
      <c r="S10" s="540">
        <f>SUM(S11:S13)</f>
        <v>7928</v>
      </c>
    </row>
    <row r="11" spans="2:19" ht="12">
      <c r="B11" s="541" t="s">
        <v>861</v>
      </c>
      <c r="C11" s="531">
        <v>511</v>
      </c>
      <c r="D11" s="532">
        <v>20</v>
      </c>
      <c r="E11" s="532">
        <v>136</v>
      </c>
      <c r="F11" s="532">
        <v>378</v>
      </c>
      <c r="G11" s="532">
        <v>5</v>
      </c>
      <c r="H11" s="532">
        <v>103</v>
      </c>
      <c r="I11" s="532">
        <v>131</v>
      </c>
      <c r="J11" s="532">
        <v>3</v>
      </c>
      <c r="K11" s="532">
        <v>0</v>
      </c>
      <c r="L11" s="532">
        <v>0</v>
      </c>
      <c r="M11" s="532">
        <v>4</v>
      </c>
      <c r="N11" s="532">
        <v>1</v>
      </c>
      <c r="O11" s="532">
        <v>5</v>
      </c>
      <c r="P11" s="532">
        <v>1011</v>
      </c>
      <c r="Q11" s="532">
        <v>291</v>
      </c>
      <c r="R11" s="532">
        <v>0</v>
      </c>
      <c r="S11" s="533">
        <v>1302</v>
      </c>
    </row>
    <row r="12" spans="2:19" ht="12">
      <c r="B12" s="541" t="s">
        <v>862</v>
      </c>
      <c r="C12" s="531">
        <v>179</v>
      </c>
      <c r="D12" s="532">
        <v>89</v>
      </c>
      <c r="E12" s="532">
        <v>88</v>
      </c>
      <c r="F12" s="532">
        <v>6</v>
      </c>
      <c r="G12" s="532">
        <v>0</v>
      </c>
      <c r="H12" s="532">
        <v>76</v>
      </c>
      <c r="I12" s="532">
        <v>24</v>
      </c>
      <c r="J12" s="532">
        <v>1</v>
      </c>
      <c r="K12" s="532">
        <v>32</v>
      </c>
      <c r="L12" s="532">
        <v>59</v>
      </c>
      <c r="M12" s="532">
        <v>269</v>
      </c>
      <c r="N12" s="532">
        <v>39</v>
      </c>
      <c r="O12" s="532">
        <v>18</v>
      </c>
      <c r="P12" s="532">
        <v>539</v>
      </c>
      <c r="Q12" s="532">
        <v>282</v>
      </c>
      <c r="R12" s="532">
        <v>59</v>
      </c>
      <c r="S12" s="533">
        <v>880</v>
      </c>
    </row>
    <row r="13" spans="2:19" ht="12.75" thickBot="1">
      <c r="B13" s="542" t="s">
        <v>863</v>
      </c>
      <c r="C13" s="543">
        <v>685</v>
      </c>
      <c r="D13" s="544">
        <v>496</v>
      </c>
      <c r="E13" s="544">
        <v>2519</v>
      </c>
      <c r="F13" s="544">
        <v>3</v>
      </c>
      <c r="G13" s="544">
        <v>0</v>
      </c>
      <c r="H13" s="544">
        <v>128</v>
      </c>
      <c r="I13" s="544">
        <v>88</v>
      </c>
      <c r="J13" s="544">
        <v>7</v>
      </c>
      <c r="K13" s="544">
        <v>294</v>
      </c>
      <c r="L13" s="544">
        <v>1508</v>
      </c>
      <c r="M13" s="544">
        <v>7</v>
      </c>
      <c r="N13" s="544">
        <v>3</v>
      </c>
      <c r="O13" s="544">
        <v>8</v>
      </c>
      <c r="P13" s="544">
        <v>827</v>
      </c>
      <c r="Q13" s="544">
        <v>3410</v>
      </c>
      <c r="R13" s="544">
        <v>1508</v>
      </c>
      <c r="S13" s="545">
        <v>5746</v>
      </c>
    </row>
    <row r="14" ht="12">
      <c r="B14" s="546" t="s">
        <v>864</v>
      </c>
    </row>
  </sheetData>
  <mergeCells count="20">
    <mergeCell ref="F5:F6"/>
    <mergeCell ref="G5:G6"/>
    <mergeCell ref="B4:B6"/>
    <mergeCell ref="L5:L6"/>
    <mergeCell ref="C4:E4"/>
    <mergeCell ref="C5:C6"/>
    <mergeCell ref="D5:E5"/>
    <mergeCell ref="H4:L4"/>
    <mergeCell ref="I5:K5"/>
    <mergeCell ref="F4:G4"/>
    <mergeCell ref="H5:H6"/>
    <mergeCell ref="S4:S6"/>
    <mergeCell ref="P4:R4"/>
    <mergeCell ref="M4:N4"/>
    <mergeCell ref="M5:M6"/>
    <mergeCell ref="N5:N6"/>
    <mergeCell ref="O4:O6"/>
    <mergeCell ref="P5:P6"/>
    <mergeCell ref="Q5:Q6"/>
    <mergeCell ref="R5:R6"/>
  </mergeCells>
  <printOptions/>
  <pageMargins left="0.75" right="0.75" top="1" bottom="1" header="0.512" footer="0.51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B2:AH70"/>
  <sheetViews>
    <sheetView workbookViewId="0" topLeftCell="A1">
      <selection activeCell="A1" sqref="A1"/>
    </sheetView>
  </sheetViews>
  <sheetFormatPr defaultColWidth="9.00390625" defaultRowHeight="13.5"/>
  <cols>
    <col min="1" max="1" width="2.75390625" style="547" customWidth="1"/>
    <col min="2" max="2" width="18.625" style="551" bestFit="1" customWidth="1"/>
    <col min="3" max="3" width="2.00390625" style="551" customWidth="1"/>
    <col min="4" max="4" width="7.125" style="549" customWidth="1"/>
    <col min="5" max="5" width="11.50390625" style="547" bestFit="1" customWidth="1"/>
    <col min="6" max="6" width="15.375" style="547" bestFit="1" customWidth="1"/>
    <col min="7" max="7" width="11.25390625" style="550" bestFit="1" customWidth="1"/>
    <col min="8" max="8" width="15.375" style="550" bestFit="1" customWidth="1"/>
    <col min="9" max="9" width="9.375" style="550" bestFit="1" customWidth="1"/>
    <col min="10" max="10" width="13.50390625" style="550" bestFit="1" customWidth="1"/>
    <col min="11" max="11" width="9.375" style="550" bestFit="1" customWidth="1"/>
    <col min="12" max="12" width="13.125" style="550" bestFit="1" customWidth="1"/>
    <col min="13" max="13" width="9.75390625" style="550" bestFit="1" customWidth="1"/>
    <col min="14" max="14" width="13.375" style="550" bestFit="1" customWidth="1"/>
    <col min="15" max="15" width="9.625" style="550" bestFit="1" customWidth="1"/>
    <col min="16" max="16" width="13.375" style="550" bestFit="1" customWidth="1"/>
    <col min="17" max="17" width="9.625" style="550" bestFit="1" customWidth="1"/>
    <col min="18" max="18" width="13.25390625" style="550" bestFit="1" customWidth="1"/>
    <col min="19" max="19" width="11.25390625" style="550" bestFit="1" customWidth="1"/>
    <col min="20" max="20" width="13.25390625" style="550" bestFit="1" customWidth="1"/>
    <col min="21" max="21" width="9.375" style="550" bestFit="1" customWidth="1"/>
    <col min="22" max="22" width="13.50390625" style="550" bestFit="1" customWidth="1"/>
    <col min="23" max="23" width="9.375" style="550" bestFit="1" customWidth="1"/>
    <col min="24" max="24" width="13.50390625" style="550" bestFit="1" customWidth="1"/>
    <col min="25" max="25" width="9.375" style="550" bestFit="1" customWidth="1"/>
    <col min="26" max="26" width="13.50390625" style="550" bestFit="1" customWidth="1"/>
    <col min="27" max="27" width="9.375" style="550" bestFit="1" customWidth="1"/>
    <col min="28" max="28" width="13.50390625" style="550" bestFit="1" customWidth="1"/>
    <col min="29" max="29" width="9.375" style="550" bestFit="1" customWidth="1"/>
    <col min="30" max="30" width="13.50390625" style="550" bestFit="1" customWidth="1"/>
    <col min="31" max="31" width="9.375" style="550" bestFit="1" customWidth="1"/>
    <col min="32" max="32" width="13.50390625" style="550" bestFit="1" customWidth="1"/>
    <col min="33" max="33" width="2.25390625" style="550" customWidth="1"/>
    <col min="34" max="34" width="60.75390625" style="551" customWidth="1"/>
    <col min="35" max="16384" width="9.00390625" style="547" customWidth="1"/>
  </cols>
  <sheetData>
    <row r="2" spans="2:3" ht="14.25">
      <c r="B2" s="548" t="s">
        <v>957</v>
      </c>
      <c r="C2" s="548"/>
    </row>
    <row r="3" spans="4:34" ht="12.75" thickBot="1">
      <c r="D3" s="552"/>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4"/>
    </row>
    <row r="4" spans="2:34" ht="14.25" customHeight="1">
      <c r="B4" s="1067" t="s">
        <v>867</v>
      </c>
      <c r="C4" s="1068"/>
      <c r="D4" s="1078" t="s">
        <v>868</v>
      </c>
      <c r="E4" s="1072" t="s">
        <v>869</v>
      </c>
      <c r="F4" s="1076"/>
      <c r="G4" s="1072" t="s">
        <v>870</v>
      </c>
      <c r="H4" s="1076"/>
      <c r="I4" s="1072" t="s">
        <v>871</v>
      </c>
      <c r="J4" s="1076"/>
      <c r="K4" s="1072" t="s">
        <v>866</v>
      </c>
      <c r="L4" s="1076"/>
      <c r="M4" s="1072" t="s">
        <v>1776</v>
      </c>
      <c r="N4" s="1076"/>
      <c r="O4" s="1072" t="s">
        <v>1777</v>
      </c>
      <c r="P4" s="1076"/>
      <c r="Q4" s="1072" t="s">
        <v>1778</v>
      </c>
      <c r="R4" s="1076"/>
      <c r="S4" s="1072" t="s">
        <v>1779</v>
      </c>
      <c r="T4" s="1076"/>
      <c r="U4" s="1072" t="s">
        <v>1780</v>
      </c>
      <c r="V4" s="1076"/>
      <c r="W4" s="1072" t="s">
        <v>1781</v>
      </c>
      <c r="X4" s="1076"/>
      <c r="Y4" s="1072" t="s">
        <v>1782</v>
      </c>
      <c r="Z4" s="1076"/>
      <c r="AA4" s="1072" t="s">
        <v>1783</v>
      </c>
      <c r="AB4" s="1076"/>
      <c r="AC4" s="1072" t="s">
        <v>1784</v>
      </c>
      <c r="AD4" s="1076"/>
      <c r="AE4" s="1072" t="s">
        <v>1785</v>
      </c>
      <c r="AF4" s="1073"/>
      <c r="AG4" s="1067" t="s">
        <v>872</v>
      </c>
      <c r="AH4" s="1068"/>
    </row>
    <row r="5" spans="2:34" ht="12" customHeight="1">
      <c r="B5" s="1077"/>
      <c r="C5" s="1070"/>
      <c r="D5" s="1079"/>
      <c r="E5" s="555" t="s">
        <v>873</v>
      </c>
      <c r="F5" s="556" t="s">
        <v>874</v>
      </c>
      <c r="G5" s="557" t="s">
        <v>873</v>
      </c>
      <c r="H5" s="556" t="s">
        <v>874</v>
      </c>
      <c r="I5" s="557" t="s">
        <v>873</v>
      </c>
      <c r="J5" s="556" t="s">
        <v>874</v>
      </c>
      <c r="K5" s="557" t="s">
        <v>873</v>
      </c>
      <c r="L5" s="556" t="s">
        <v>874</v>
      </c>
      <c r="M5" s="557" t="s">
        <v>873</v>
      </c>
      <c r="N5" s="556" t="s">
        <v>874</v>
      </c>
      <c r="O5" s="557" t="s">
        <v>873</v>
      </c>
      <c r="P5" s="556" t="s">
        <v>874</v>
      </c>
      <c r="Q5" s="557" t="s">
        <v>873</v>
      </c>
      <c r="R5" s="556" t="s">
        <v>874</v>
      </c>
      <c r="S5" s="557" t="s">
        <v>873</v>
      </c>
      <c r="T5" s="556" t="s">
        <v>874</v>
      </c>
      <c r="U5" s="557" t="s">
        <v>873</v>
      </c>
      <c r="V5" s="556" t="s">
        <v>874</v>
      </c>
      <c r="W5" s="557" t="s">
        <v>873</v>
      </c>
      <c r="X5" s="556" t="s">
        <v>874</v>
      </c>
      <c r="Y5" s="557" t="s">
        <v>873</v>
      </c>
      <c r="Z5" s="556" t="s">
        <v>874</v>
      </c>
      <c r="AA5" s="557" t="s">
        <v>873</v>
      </c>
      <c r="AB5" s="556" t="s">
        <v>874</v>
      </c>
      <c r="AC5" s="557" t="s">
        <v>873</v>
      </c>
      <c r="AD5" s="556" t="s">
        <v>874</v>
      </c>
      <c r="AE5" s="557" t="s">
        <v>873</v>
      </c>
      <c r="AF5" s="556" t="s">
        <v>874</v>
      </c>
      <c r="AG5" s="1069"/>
      <c r="AH5" s="1070"/>
    </row>
    <row r="6" spans="2:34" s="550" customFormat="1" ht="12">
      <c r="B6" s="558"/>
      <c r="C6" s="559"/>
      <c r="D6" s="560"/>
      <c r="E6" s="561"/>
      <c r="F6" s="562" t="s">
        <v>1792</v>
      </c>
      <c r="G6" s="561"/>
      <c r="H6" s="562" t="s">
        <v>1792</v>
      </c>
      <c r="I6" s="561"/>
      <c r="J6" s="562" t="s">
        <v>1792</v>
      </c>
      <c r="K6" s="561"/>
      <c r="L6" s="562" t="s">
        <v>1792</v>
      </c>
      <c r="M6" s="562"/>
      <c r="N6" s="562" t="s">
        <v>1792</v>
      </c>
      <c r="O6" s="561"/>
      <c r="P6" s="562" t="s">
        <v>1792</v>
      </c>
      <c r="Q6" s="561"/>
      <c r="R6" s="562" t="s">
        <v>1792</v>
      </c>
      <c r="S6" s="561"/>
      <c r="T6" s="562" t="s">
        <v>1792</v>
      </c>
      <c r="U6" s="561"/>
      <c r="V6" s="562"/>
      <c r="W6" s="561"/>
      <c r="X6" s="562"/>
      <c r="Y6" s="561"/>
      <c r="Z6" s="562"/>
      <c r="AA6" s="561"/>
      <c r="AB6" s="562"/>
      <c r="AC6" s="561"/>
      <c r="AD6" s="562"/>
      <c r="AE6" s="561"/>
      <c r="AF6" s="562"/>
      <c r="AG6" s="563"/>
      <c r="AH6" s="564"/>
    </row>
    <row r="7" spans="2:34" s="565" customFormat="1" ht="13.5" customHeight="1">
      <c r="B7" s="566" t="s">
        <v>1333</v>
      </c>
      <c r="C7" s="567"/>
      <c r="D7" s="568"/>
      <c r="E7" s="569"/>
      <c r="F7" s="569">
        <v>2703175907</v>
      </c>
      <c r="G7" s="569"/>
      <c r="H7" s="569">
        <v>2939244436</v>
      </c>
      <c r="I7" s="569"/>
      <c r="J7" s="569">
        <f>SUM(J9:J56)</f>
        <v>205174184</v>
      </c>
      <c r="K7" s="569"/>
      <c r="L7" s="569">
        <f>SUM(L9:L56)</f>
        <v>225566860</v>
      </c>
      <c r="M7" s="569"/>
      <c r="N7" s="569">
        <f>SUM(N9:N56)</f>
        <v>230481670</v>
      </c>
      <c r="O7" s="569"/>
      <c r="P7" s="569">
        <v>239198713</v>
      </c>
      <c r="Q7" s="569"/>
      <c r="R7" s="569">
        <f>SUM(R9:R56)</f>
        <v>330829605</v>
      </c>
      <c r="S7" s="569"/>
      <c r="T7" s="569">
        <f>SUM(T9:T56)</f>
        <v>302129917</v>
      </c>
      <c r="U7" s="569"/>
      <c r="V7" s="569">
        <f>SUM(V9:V56)</f>
        <v>220538762</v>
      </c>
      <c r="W7" s="569"/>
      <c r="X7" s="569">
        <f>SUM(X9:X56)</f>
        <v>280625720</v>
      </c>
      <c r="Y7" s="569"/>
      <c r="Z7" s="569">
        <f>SUM(Z9:Z56)</f>
        <v>244225951</v>
      </c>
      <c r="AA7" s="569"/>
      <c r="AB7" s="569">
        <f>SUM(AB9:AB56)</f>
        <v>202819044</v>
      </c>
      <c r="AC7" s="569"/>
      <c r="AD7" s="569">
        <f>SUM(AD9:AD56)</f>
        <v>206988587</v>
      </c>
      <c r="AE7" s="569"/>
      <c r="AF7" s="569">
        <f>SUM(AF9:AF56)</f>
        <v>250665423</v>
      </c>
      <c r="AG7" s="570"/>
      <c r="AH7" s="571"/>
    </row>
    <row r="8" spans="2:34" s="565" customFormat="1" ht="13.5" customHeight="1">
      <c r="B8" s="572"/>
      <c r="C8" s="573"/>
      <c r="D8" s="568"/>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70"/>
      <c r="AH8" s="571"/>
    </row>
    <row r="9" spans="2:34" s="550" customFormat="1" ht="13.5" customHeight="1">
      <c r="B9" s="574" t="s">
        <v>875</v>
      </c>
      <c r="C9" s="575"/>
      <c r="D9" s="576" t="s">
        <v>876</v>
      </c>
      <c r="E9" s="577">
        <v>6164</v>
      </c>
      <c r="F9" s="577">
        <v>1389498816</v>
      </c>
      <c r="G9" s="577">
        <v>5326</v>
      </c>
      <c r="H9" s="577">
        <v>1245667758</v>
      </c>
      <c r="I9" s="577">
        <v>425</v>
      </c>
      <c r="J9" s="577">
        <v>101946684</v>
      </c>
      <c r="K9" s="577">
        <v>470</v>
      </c>
      <c r="L9" s="577">
        <v>112373964</v>
      </c>
      <c r="M9" s="577">
        <v>499</v>
      </c>
      <c r="N9" s="577">
        <v>121842210</v>
      </c>
      <c r="O9" s="577">
        <v>343</v>
      </c>
      <c r="P9" s="577">
        <v>81578693</v>
      </c>
      <c r="Q9" s="577"/>
      <c r="R9" s="577">
        <v>126609025</v>
      </c>
      <c r="S9" s="577">
        <v>277</v>
      </c>
      <c r="T9" s="577">
        <v>64556907</v>
      </c>
      <c r="U9" s="577">
        <v>350</v>
      </c>
      <c r="V9" s="577">
        <v>78085847</v>
      </c>
      <c r="W9" s="577">
        <v>449</v>
      </c>
      <c r="X9" s="577">
        <v>106087088</v>
      </c>
      <c r="Y9" s="577">
        <v>559</v>
      </c>
      <c r="Z9" s="577">
        <v>119780898</v>
      </c>
      <c r="AA9" s="577">
        <v>392</v>
      </c>
      <c r="AB9" s="577">
        <v>81395742</v>
      </c>
      <c r="AC9" s="577">
        <v>421</v>
      </c>
      <c r="AD9" s="577">
        <v>102029711</v>
      </c>
      <c r="AE9" s="577">
        <v>609</v>
      </c>
      <c r="AF9" s="577">
        <v>149380989</v>
      </c>
      <c r="AG9" s="578"/>
      <c r="AH9" s="579" t="s">
        <v>877</v>
      </c>
    </row>
    <row r="10" spans="2:34" ht="12" customHeight="1">
      <c r="B10" s="574" t="s">
        <v>878</v>
      </c>
      <c r="C10" s="575"/>
      <c r="D10" s="576" t="s">
        <v>879</v>
      </c>
      <c r="E10" s="577">
        <v>3711855</v>
      </c>
      <c r="F10" s="577">
        <v>626732378</v>
      </c>
      <c r="G10" s="577">
        <v>3043330</v>
      </c>
      <c r="H10" s="577">
        <v>608192404</v>
      </c>
      <c r="I10" s="577">
        <v>88710</v>
      </c>
      <c r="J10" s="577">
        <v>19902849</v>
      </c>
      <c r="K10" s="577">
        <v>147754</v>
      </c>
      <c r="L10" s="577">
        <v>30819465</v>
      </c>
      <c r="M10" s="577">
        <v>262130</v>
      </c>
      <c r="N10" s="577">
        <v>52060635</v>
      </c>
      <c r="O10" s="577">
        <v>469674</v>
      </c>
      <c r="P10" s="577">
        <v>87981535</v>
      </c>
      <c r="Q10" s="577"/>
      <c r="R10" s="577">
        <v>71027001</v>
      </c>
      <c r="S10" s="577">
        <v>356292</v>
      </c>
      <c r="T10" s="577">
        <v>78922383</v>
      </c>
      <c r="U10" s="577">
        <v>310694</v>
      </c>
      <c r="V10" s="577">
        <v>62094016</v>
      </c>
      <c r="W10" s="577">
        <v>180486</v>
      </c>
      <c r="X10" s="577">
        <v>34968247</v>
      </c>
      <c r="Y10" s="577">
        <v>135018</v>
      </c>
      <c r="Z10" s="577">
        <v>24258616</v>
      </c>
      <c r="AA10" s="577">
        <v>229741</v>
      </c>
      <c r="AB10" s="577">
        <v>43635656</v>
      </c>
      <c r="AC10" s="577">
        <v>235786</v>
      </c>
      <c r="AD10" s="577">
        <v>44482630</v>
      </c>
      <c r="AE10" s="577">
        <v>289176</v>
      </c>
      <c r="AF10" s="577">
        <v>58039371</v>
      </c>
      <c r="AG10" s="578"/>
      <c r="AH10" s="579" t="s">
        <v>880</v>
      </c>
    </row>
    <row r="11" spans="2:34" ht="12" customHeight="1">
      <c r="B11" s="574" t="s">
        <v>881</v>
      </c>
      <c r="C11" s="575"/>
      <c r="D11" s="576" t="s">
        <v>882</v>
      </c>
      <c r="E11" s="577">
        <v>817536</v>
      </c>
      <c r="F11" s="577">
        <v>100010553</v>
      </c>
      <c r="G11" s="577">
        <v>1569642</v>
      </c>
      <c r="H11" s="577">
        <v>196799521</v>
      </c>
      <c r="I11" s="577">
        <v>209667</v>
      </c>
      <c r="J11" s="577">
        <v>28519245</v>
      </c>
      <c r="K11" s="577">
        <v>143257</v>
      </c>
      <c r="L11" s="577">
        <v>16242620</v>
      </c>
      <c r="M11" s="577">
        <v>107903</v>
      </c>
      <c r="N11" s="577">
        <v>10331284</v>
      </c>
      <c r="O11" s="577">
        <v>59478</v>
      </c>
      <c r="P11" s="577">
        <v>6814015</v>
      </c>
      <c r="Q11" s="577">
        <v>532</v>
      </c>
      <c r="R11" s="577">
        <v>12826398</v>
      </c>
      <c r="S11" s="577">
        <v>68677</v>
      </c>
      <c r="T11" s="577">
        <v>12621194</v>
      </c>
      <c r="U11" s="577">
        <v>88429</v>
      </c>
      <c r="V11" s="577">
        <v>14925567</v>
      </c>
      <c r="W11" s="577">
        <v>201043</v>
      </c>
      <c r="X11" s="577">
        <v>27608773</v>
      </c>
      <c r="Y11" s="577">
        <v>248993</v>
      </c>
      <c r="Z11" s="577">
        <v>33669912</v>
      </c>
      <c r="AA11" s="577">
        <v>159950</v>
      </c>
      <c r="AB11" s="577">
        <v>17652690</v>
      </c>
      <c r="AC11" s="577">
        <v>122549</v>
      </c>
      <c r="AD11" s="577">
        <v>12058873</v>
      </c>
      <c r="AE11" s="577">
        <v>84100</v>
      </c>
      <c r="AF11" s="577">
        <v>3528950</v>
      </c>
      <c r="AG11" s="578"/>
      <c r="AH11" s="579" t="s">
        <v>883</v>
      </c>
    </row>
    <row r="12" spans="2:34" ht="12" customHeight="1">
      <c r="B12" s="574" t="s">
        <v>884</v>
      </c>
      <c r="C12" s="575"/>
      <c r="D12" s="576" t="s">
        <v>885</v>
      </c>
      <c r="E12" s="577">
        <v>11650</v>
      </c>
      <c r="F12" s="577">
        <v>14267698</v>
      </c>
      <c r="G12" s="577">
        <v>19188</v>
      </c>
      <c r="H12" s="577">
        <v>17701632</v>
      </c>
      <c r="I12" s="580">
        <v>675</v>
      </c>
      <c r="J12" s="577">
        <v>777600</v>
      </c>
      <c r="K12" s="580">
        <v>0</v>
      </c>
      <c r="L12" s="577">
        <v>0</v>
      </c>
      <c r="M12" s="580">
        <v>0</v>
      </c>
      <c r="N12" s="577">
        <v>0</v>
      </c>
      <c r="O12" s="577">
        <v>0</v>
      </c>
      <c r="P12" s="577">
        <v>0</v>
      </c>
      <c r="Q12" s="577">
        <v>337869</v>
      </c>
      <c r="R12" s="577">
        <v>0</v>
      </c>
      <c r="S12" s="577">
        <v>3564</v>
      </c>
      <c r="T12" s="577">
        <v>331452</v>
      </c>
      <c r="U12" s="577">
        <v>3801</v>
      </c>
      <c r="V12" s="577">
        <v>4115556</v>
      </c>
      <c r="W12" s="577">
        <v>3985</v>
      </c>
      <c r="X12" s="577">
        <v>4303800</v>
      </c>
      <c r="Y12" s="577">
        <v>3167</v>
      </c>
      <c r="Z12" s="577">
        <v>3648384</v>
      </c>
      <c r="AA12" s="577">
        <v>3996</v>
      </c>
      <c r="AB12" s="577">
        <v>4524840</v>
      </c>
      <c r="AC12" s="577">
        <v>0</v>
      </c>
      <c r="AD12" s="577">
        <v>0</v>
      </c>
      <c r="AE12" s="577">
        <v>0</v>
      </c>
      <c r="AF12" s="577">
        <v>0</v>
      </c>
      <c r="AG12" s="578"/>
      <c r="AH12" s="579" t="s">
        <v>886</v>
      </c>
    </row>
    <row r="13" spans="2:34" ht="12" customHeight="1">
      <c r="B13" s="581"/>
      <c r="C13" s="575"/>
      <c r="D13" s="576" t="s">
        <v>887</v>
      </c>
      <c r="E13" s="577">
        <v>54051</v>
      </c>
      <c r="F13" s="577">
        <v>28998334</v>
      </c>
      <c r="G13" s="577">
        <v>43104</v>
      </c>
      <c r="H13" s="577">
        <v>0</v>
      </c>
      <c r="I13" s="577">
        <v>500</v>
      </c>
      <c r="J13" s="577">
        <v>170000</v>
      </c>
      <c r="K13" s="577">
        <v>840</v>
      </c>
      <c r="L13" s="577">
        <v>462500</v>
      </c>
      <c r="M13" s="577">
        <v>0</v>
      </c>
      <c r="N13" s="577">
        <v>0</v>
      </c>
      <c r="O13" s="577">
        <v>3219</v>
      </c>
      <c r="P13" s="577">
        <v>1349220</v>
      </c>
      <c r="Q13" s="577">
        <v>75596</v>
      </c>
      <c r="R13" s="577">
        <v>0</v>
      </c>
      <c r="S13" s="577">
        <v>4632</v>
      </c>
      <c r="T13" s="577">
        <v>0</v>
      </c>
      <c r="U13" s="577">
        <v>3015</v>
      </c>
      <c r="V13" s="577">
        <v>0</v>
      </c>
      <c r="W13" s="577">
        <v>9960</v>
      </c>
      <c r="X13" s="577">
        <v>3948851</v>
      </c>
      <c r="Y13" s="577">
        <v>12137</v>
      </c>
      <c r="Z13" s="577">
        <v>19192963</v>
      </c>
      <c r="AA13" s="577">
        <v>6672</v>
      </c>
      <c r="AB13" s="577">
        <v>14903560</v>
      </c>
      <c r="AC13" s="577">
        <v>929</v>
      </c>
      <c r="AD13" s="577">
        <v>0</v>
      </c>
      <c r="AE13" s="577">
        <v>1200</v>
      </c>
      <c r="AF13" s="577">
        <v>0</v>
      </c>
      <c r="AG13" s="578"/>
      <c r="AH13" s="579"/>
    </row>
    <row r="14" spans="2:34" ht="12" customHeight="1">
      <c r="B14" s="581"/>
      <c r="C14" s="575"/>
      <c r="D14" s="576"/>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8"/>
      <c r="AH14" s="579" t="s">
        <v>888</v>
      </c>
    </row>
    <row r="15" spans="2:34" ht="12" customHeight="1">
      <c r="B15" s="1074" t="s">
        <v>889</v>
      </c>
      <c r="C15" s="575"/>
      <c r="D15" s="576" t="s">
        <v>890</v>
      </c>
      <c r="E15" s="577">
        <v>0</v>
      </c>
      <c r="F15" s="577">
        <v>0</v>
      </c>
      <c r="G15" s="577">
        <v>13729</v>
      </c>
      <c r="H15" s="1064">
        <v>48861748</v>
      </c>
      <c r="I15" s="1064">
        <v>0</v>
      </c>
      <c r="J15" s="1064">
        <v>0</v>
      </c>
      <c r="K15" s="1064">
        <v>0</v>
      </c>
      <c r="L15" s="1064">
        <v>0</v>
      </c>
      <c r="M15" s="577">
        <v>0</v>
      </c>
      <c r="N15" s="577">
        <v>0</v>
      </c>
      <c r="O15" s="577">
        <v>0</v>
      </c>
      <c r="P15" s="577">
        <v>0</v>
      </c>
      <c r="Q15" s="577">
        <v>0</v>
      </c>
      <c r="R15" s="577">
        <v>0</v>
      </c>
      <c r="S15" s="577">
        <v>0</v>
      </c>
      <c r="T15" s="577">
        <v>3297760</v>
      </c>
      <c r="U15" s="577">
        <v>0</v>
      </c>
      <c r="V15" s="577">
        <v>2515550</v>
      </c>
      <c r="W15" s="577">
        <v>9</v>
      </c>
      <c r="X15" s="577">
        <v>0</v>
      </c>
      <c r="Y15" s="577">
        <v>7360</v>
      </c>
      <c r="Z15" s="577">
        <v>0</v>
      </c>
      <c r="AA15" s="577">
        <v>6369</v>
      </c>
      <c r="AB15" s="577">
        <v>0</v>
      </c>
      <c r="AC15" s="577">
        <v>0</v>
      </c>
      <c r="AD15" s="577">
        <v>2424908</v>
      </c>
      <c r="AE15" s="577">
        <v>3021</v>
      </c>
      <c r="AF15" s="577">
        <v>596436</v>
      </c>
      <c r="AG15" s="578"/>
      <c r="AH15" s="579" t="s">
        <v>891</v>
      </c>
    </row>
    <row r="16" spans="2:34" ht="12" customHeight="1">
      <c r="B16" s="1075"/>
      <c r="C16" s="575"/>
      <c r="D16" s="576" t="s">
        <v>892</v>
      </c>
      <c r="E16" s="577">
        <v>8350</v>
      </c>
      <c r="F16" s="577">
        <v>0</v>
      </c>
      <c r="G16" s="577">
        <v>21100</v>
      </c>
      <c r="H16" s="1064"/>
      <c r="I16" s="1064"/>
      <c r="J16" s="1064"/>
      <c r="K16" s="1064"/>
      <c r="L16" s="1064"/>
      <c r="M16" s="577">
        <v>0</v>
      </c>
      <c r="N16" s="577">
        <v>0</v>
      </c>
      <c r="O16" s="577">
        <v>0</v>
      </c>
      <c r="P16" s="577">
        <v>0</v>
      </c>
      <c r="Q16" s="577">
        <v>0</v>
      </c>
      <c r="R16" s="577">
        <v>0</v>
      </c>
      <c r="S16" s="577">
        <v>5900</v>
      </c>
      <c r="T16" s="577">
        <v>0</v>
      </c>
      <c r="U16" s="577">
        <v>11000</v>
      </c>
      <c r="V16" s="577">
        <v>0</v>
      </c>
      <c r="W16" s="577">
        <v>0</v>
      </c>
      <c r="X16" s="577">
        <v>0</v>
      </c>
      <c r="Y16" s="577">
        <v>0</v>
      </c>
      <c r="Z16" s="577">
        <v>0</v>
      </c>
      <c r="AA16" s="577">
        <v>0</v>
      </c>
      <c r="AB16" s="577">
        <v>0</v>
      </c>
      <c r="AC16" s="577">
        <v>1179</v>
      </c>
      <c r="AD16" s="577">
        <v>0</v>
      </c>
      <c r="AE16" s="577">
        <v>0</v>
      </c>
      <c r="AF16" s="577">
        <v>0</v>
      </c>
      <c r="AG16" s="578"/>
      <c r="AH16" s="579"/>
    </row>
    <row r="17" spans="2:34" ht="12" customHeight="1">
      <c r="B17" s="574" t="s">
        <v>893</v>
      </c>
      <c r="C17" s="575"/>
      <c r="D17" s="576" t="s">
        <v>894</v>
      </c>
      <c r="E17" s="577">
        <v>3195</v>
      </c>
      <c r="F17" s="577">
        <v>39949136</v>
      </c>
      <c r="G17" s="577">
        <v>698</v>
      </c>
      <c r="H17" s="577">
        <v>9437335</v>
      </c>
      <c r="I17" s="577">
        <v>0</v>
      </c>
      <c r="J17" s="577">
        <v>0</v>
      </c>
      <c r="K17" s="577">
        <v>17</v>
      </c>
      <c r="L17" s="577">
        <v>318400</v>
      </c>
      <c r="M17" s="577">
        <v>52</v>
      </c>
      <c r="N17" s="577">
        <v>608800</v>
      </c>
      <c r="O17" s="577">
        <v>204</v>
      </c>
      <c r="P17" s="577">
        <v>2300335</v>
      </c>
      <c r="Q17" s="577">
        <v>38</v>
      </c>
      <c r="R17" s="577">
        <v>764600</v>
      </c>
      <c r="S17" s="577">
        <v>115</v>
      </c>
      <c r="T17" s="577">
        <v>1562000</v>
      </c>
      <c r="U17" s="577">
        <v>31</v>
      </c>
      <c r="V17" s="577">
        <v>407200</v>
      </c>
      <c r="W17" s="577">
        <v>42</v>
      </c>
      <c r="X17" s="577">
        <v>564500</v>
      </c>
      <c r="Y17" s="577">
        <v>126</v>
      </c>
      <c r="Z17" s="577">
        <v>1639000</v>
      </c>
      <c r="AA17" s="577">
        <v>7</v>
      </c>
      <c r="AB17" s="577">
        <v>149500</v>
      </c>
      <c r="AC17" s="577">
        <v>24</v>
      </c>
      <c r="AD17" s="577">
        <v>412000</v>
      </c>
      <c r="AE17" s="577">
        <v>42</v>
      </c>
      <c r="AF17" s="577">
        <v>711000</v>
      </c>
      <c r="AG17" s="578"/>
      <c r="AH17" s="579" t="s">
        <v>895</v>
      </c>
    </row>
    <row r="18" spans="2:34" ht="12" customHeight="1">
      <c r="B18" s="574" t="s">
        <v>896</v>
      </c>
      <c r="C18" s="575"/>
      <c r="D18" s="576" t="s">
        <v>897</v>
      </c>
      <c r="E18" s="577">
        <v>26990</v>
      </c>
      <c r="F18" s="577">
        <v>182315096</v>
      </c>
      <c r="G18" s="577">
        <v>23459</v>
      </c>
      <c r="H18" s="577">
        <v>150700107</v>
      </c>
      <c r="I18" s="577">
        <v>3100</v>
      </c>
      <c r="J18" s="577">
        <v>0</v>
      </c>
      <c r="K18" s="577">
        <v>2710</v>
      </c>
      <c r="L18" s="577">
        <v>17691122</v>
      </c>
      <c r="M18" s="577">
        <v>2570</v>
      </c>
      <c r="N18" s="577">
        <v>17183000</v>
      </c>
      <c r="O18" s="577">
        <v>1070</v>
      </c>
      <c r="P18" s="577">
        <v>6969900</v>
      </c>
      <c r="Q18" s="577">
        <v>2987</v>
      </c>
      <c r="R18" s="577">
        <v>21318000</v>
      </c>
      <c r="S18" s="577">
        <v>2957</v>
      </c>
      <c r="T18" s="577">
        <v>18184120</v>
      </c>
      <c r="U18" s="577">
        <v>52</v>
      </c>
      <c r="V18" s="577">
        <v>633870</v>
      </c>
      <c r="W18" s="577">
        <v>2700</v>
      </c>
      <c r="X18" s="577">
        <v>16524000</v>
      </c>
      <c r="Y18" s="577">
        <v>400</v>
      </c>
      <c r="Z18" s="577">
        <v>2556000</v>
      </c>
      <c r="AA18" s="577">
        <v>1701</v>
      </c>
      <c r="AB18" s="577">
        <v>10424000</v>
      </c>
      <c r="AC18" s="577">
        <v>1521</v>
      </c>
      <c r="AD18" s="577">
        <v>9328320</v>
      </c>
      <c r="AE18" s="577">
        <v>1691</v>
      </c>
      <c r="AF18" s="577">
        <v>10389680</v>
      </c>
      <c r="AG18" s="578"/>
      <c r="AH18" s="579" t="s">
        <v>898</v>
      </c>
    </row>
    <row r="19" spans="2:34" ht="12" customHeight="1">
      <c r="B19" s="574" t="s">
        <v>899</v>
      </c>
      <c r="C19" s="575"/>
      <c r="D19" s="576" t="s">
        <v>677</v>
      </c>
      <c r="E19" s="577">
        <v>6760</v>
      </c>
      <c r="F19" s="577">
        <v>15643115</v>
      </c>
      <c r="G19" s="577">
        <v>315</v>
      </c>
      <c r="H19" s="577">
        <v>1042400</v>
      </c>
      <c r="I19" s="577">
        <v>0</v>
      </c>
      <c r="J19" s="577">
        <v>19498095</v>
      </c>
      <c r="K19" s="577">
        <v>15</v>
      </c>
      <c r="L19" s="577">
        <v>45000</v>
      </c>
      <c r="M19" s="577">
        <v>200</v>
      </c>
      <c r="N19" s="577">
        <v>717400</v>
      </c>
      <c r="O19" s="577">
        <v>0</v>
      </c>
      <c r="P19" s="577">
        <v>0</v>
      </c>
      <c r="Q19" s="577">
        <v>0</v>
      </c>
      <c r="R19" s="577">
        <v>0</v>
      </c>
      <c r="S19" s="577">
        <v>0</v>
      </c>
      <c r="T19" s="577">
        <v>0</v>
      </c>
      <c r="U19" s="577">
        <v>0</v>
      </c>
      <c r="V19" s="577">
        <v>0</v>
      </c>
      <c r="W19" s="577">
        <v>0</v>
      </c>
      <c r="X19" s="577">
        <v>0</v>
      </c>
      <c r="Y19" s="577">
        <v>0</v>
      </c>
      <c r="Z19" s="577">
        <v>0</v>
      </c>
      <c r="AA19" s="577">
        <v>0</v>
      </c>
      <c r="AB19" s="577">
        <v>0</v>
      </c>
      <c r="AC19" s="577">
        <v>0</v>
      </c>
      <c r="AD19" s="577">
        <v>0</v>
      </c>
      <c r="AE19" s="577">
        <v>100</v>
      </c>
      <c r="AF19" s="577">
        <v>280000</v>
      </c>
      <c r="AG19" s="578"/>
      <c r="AH19" s="579" t="s">
        <v>900</v>
      </c>
    </row>
    <row r="20" spans="2:34" ht="12" customHeight="1">
      <c r="B20" s="574"/>
      <c r="C20" s="575"/>
      <c r="D20" s="576"/>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8"/>
      <c r="AH20" s="579"/>
    </row>
    <row r="21" spans="2:34" ht="12" customHeight="1">
      <c r="B21" s="574" t="s">
        <v>901</v>
      </c>
      <c r="C21" s="575"/>
      <c r="D21" s="576" t="s">
        <v>902</v>
      </c>
      <c r="E21" s="577">
        <v>0</v>
      </c>
      <c r="F21" s="577">
        <v>0</v>
      </c>
      <c r="G21" s="577">
        <v>737</v>
      </c>
      <c r="H21" s="577">
        <v>3853134</v>
      </c>
      <c r="I21" s="577">
        <v>0</v>
      </c>
      <c r="J21" s="577">
        <v>0</v>
      </c>
      <c r="K21" s="577">
        <v>0</v>
      </c>
      <c r="L21" s="577">
        <v>0</v>
      </c>
      <c r="M21" s="577">
        <v>0</v>
      </c>
      <c r="N21" s="577">
        <v>55312</v>
      </c>
      <c r="O21" s="577">
        <v>0</v>
      </c>
      <c r="P21" s="577">
        <v>0</v>
      </c>
      <c r="Q21" s="577">
        <v>0</v>
      </c>
      <c r="R21" s="577">
        <v>0</v>
      </c>
      <c r="S21" s="577">
        <v>0</v>
      </c>
      <c r="T21" s="577">
        <v>0</v>
      </c>
      <c r="U21" s="577">
        <v>20</v>
      </c>
      <c r="V21" s="577">
        <v>15067</v>
      </c>
      <c r="W21" s="577">
        <v>0</v>
      </c>
      <c r="X21" s="577">
        <v>0</v>
      </c>
      <c r="Y21" s="577">
        <v>0</v>
      </c>
      <c r="Z21" s="577">
        <v>0</v>
      </c>
      <c r="AA21" s="577">
        <v>0</v>
      </c>
      <c r="AB21" s="577">
        <v>0</v>
      </c>
      <c r="AC21" s="577">
        <v>7</v>
      </c>
      <c r="AD21" s="577">
        <v>4400</v>
      </c>
      <c r="AE21" s="577">
        <v>710</v>
      </c>
      <c r="AF21" s="577">
        <v>3778355</v>
      </c>
      <c r="AG21" s="578"/>
      <c r="AH21" s="579" t="s">
        <v>886</v>
      </c>
    </row>
    <row r="22" spans="2:34" ht="12" customHeight="1">
      <c r="B22" s="574" t="s">
        <v>903</v>
      </c>
      <c r="C22" s="575"/>
      <c r="D22" s="576" t="s">
        <v>904</v>
      </c>
      <c r="E22" s="577">
        <v>168829</v>
      </c>
      <c r="F22" s="577">
        <v>10225717</v>
      </c>
      <c r="G22" s="577">
        <v>250424</v>
      </c>
      <c r="H22" s="577">
        <v>13428105</v>
      </c>
      <c r="I22" s="577">
        <v>24722</v>
      </c>
      <c r="J22" s="577">
        <v>1014734</v>
      </c>
      <c r="K22" s="577">
        <v>17250</v>
      </c>
      <c r="L22" s="577">
        <v>673499</v>
      </c>
      <c r="M22" s="577">
        <v>18736</v>
      </c>
      <c r="N22" s="577">
        <v>1246732</v>
      </c>
      <c r="O22" s="577">
        <v>12601</v>
      </c>
      <c r="P22" s="577">
        <v>1017484</v>
      </c>
      <c r="Q22" s="577">
        <v>16189</v>
      </c>
      <c r="R22" s="577">
        <v>1104149</v>
      </c>
      <c r="S22" s="577">
        <v>12483</v>
      </c>
      <c r="T22" s="577">
        <v>776683</v>
      </c>
      <c r="U22" s="577">
        <v>24272</v>
      </c>
      <c r="V22" s="577">
        <v>1218293</v>
      </c>
      <c r="W22" s="577">
        <v>15540</v>
      </c>
      <c r="X22" s="577">
        <v>1283337</v>
      </c>
      <c r="Y22" s="577">
        <v>17555</v>
      </c>
      <c r="Z22" s="577">
        <v>1027929</v>
      </c>
      <c r="AA22" s="577">
        <v>30005</v>
      </c>
      <c r="AB22" s="577">
        <v>1130420</v>
      </c>
      <c r="AC22" s="577">
        <v>30240</v>
      </c>
      <c r="AD22" s="577">
        <v>1550920</v>
      </c>
      <c r="AE22" s="577">
        <v>30831</v>
      </c>
      <c r="AF22" s="577">
        <v>1383925</v>
      </c>
      <c r="AG22" s="578"/>
      <c r="AH22" s="579" t="s">
        <v>905</v>
      </c>
    </row>
    <row r="23" spans="2:34" ht="12" customHeight="1">
      <c r="B23" s="574" t="s">
        <v>906</v>
      </c>
      <c r="C23" s="575"/>
      <c r="D23" s="576" t="s">
        <v>907</v>
      </c>
      <c r="E23" s="577">
        <v>223799</v>
      </c>
      <c r="F23" s="577">
        <v>30899465</v>
      </c>
      <c r="G23" s="577">
        <v>276499</v>
      </c>
      <c r="H23" s="577">
        <v>39178698</v>
      </c>
      <c r="I23" s="577">
        <v>10000</v>
      </c>
      <c r="J23" s="577">
        <v>1080300</v>
      </c>
      <c r="K23" s="577">
        <v>15000</v>
      </c>
      <c r="L23" s="577">
        <v>2132700</v>
      </c>
      <c r="M23" s="577">
        <v>26776</v>
      </c>
      <c r="N23" s="577">
        <v>3858133</v>
      </c>
      <c r="O23" s="577">
        <v>25500</v>
      </c>
      <c r="P23" s="577">
        <v>3884633</v>
      </c>
      <c r="Q23" s="577">
        <v>23000</v>
      </c>
      <c r="R23" s="577">
        <v>3343000</v>
      </c>
      <c r="S23" s="577">
        <v>22532</v>
      </c>
      <c r="T23" s="577">
        <v>2797112</v>
      </c>
      <c r="U23" s="577">
        <v>25050</v>
      </c>
      <c r="V23" s="577">
        <v>3588477</v>
      </c>
      <c r="W23" s="577">
        <v>21928</v>
      </c>
      <c r="X23" s="577">
        <v>2691739</v>
      </c>
      <c r="Y23" s="577">
        <v>25000</v>
      </c>
      <c r="Z23" s="577">
        <v>3706125</v>
      </c>
      <c r="AA23" s="577">
        <v>23000</v>
      </c>
      <c r="AB23" s="577">
        <v>3702236</v>
      </c>
      <c r="AC23" s="577">
        <v>26352</v>
      </c>
      <c r="AD23" s="577">
        <v>4014753</v>
      </c>
      <c r="AE23" s="577">
        <v>32361</v>
      </c>
      <c r="AF23" s="577">
        <v>4379490</v>
      </c>
      <c r="AG23" s="578"/>
      <c r="AH23" s="579" t="s">
        <v>908</v>
      </c>
    </row>
    <row r="24" spans="2:34" ht="12" customHeight="1">
      <c r="B24" s="574" t="s">
        <v>909</v>
      </c>
      <c r="C24" s="575"/>
      <c r="D24" s="576" t="s">
        <v>910</v>
      </c>
      <c r="E24" s="577">
        <v>2620</v>
      </c>
      <c r="F24" s="577">
        <v>197852116</v>
      </c>
      <c r="G24" s="577">
        <v>7951</v>
      </c>
      <c r="H24" s="577">
        <v>540306859</v>
      </c>
      <c r="I24" s="577">
        <v>500</v>
      </c>
      <c r="J24" s="577">
        <v>30000000</v>
      </c>
      <c r="K24" s="582">
        <v>635</v>
      </c>
      <c r="L24" s="577">
        <v>43337480</v>
      </c>
      <c r="M24" s="577">
        <v>276</v>
      </c>
      <c r="N24" s="577">
        <v>17940000</v>
      </c>
      <c r="O24" s="577">
        <v>661</v>
      </c>
      <c r="P24" s="577">
        <v>41678768</v>
      </c>
      <c r="Q24" s="577">
        <v>1314</v>
      </c>
      <c r="R24" s="577">
        <v>90736977</v>
      </c>
      <c r="S24" s="577">
        <v>1659</v>
      </c>
      <c r="T24" s="577">
        <v>112868401</v>
      </c>
      <c r="U24" s="577">
        <v>718</v>
      </c>
      <c r="V24" s="577">
        <v>48745668</v>
      </c>
      <c r="W24" s="577">
        <v>1165</v>
      </c>
      <c r="X24" s="577">
        <v>82645385</v>
      </c>
      <c r="Y24" s="577">
        <v>536</v>
      </c>
      <c r="Z24" s="577">
        <v>34746124</v>
      </c>
      <c r="AA24" s="577">
        <v>298</v>
      </c>
      <c r="AB24" s="577">
        <v>23846240</v>
      </c>
      <c r="AC24" s="577">
        <v>70</v>
      </c>
      <c r="AD24" s="577">
        <v>5189528</v>
      </c>
      <c r="AE24" s="577">
        <v>119</v>
      </c>
      <c r="AF24" s="577">
        <v>8572288</v>
      </c>
      <c r="AG24" s="578"/>
      <c r="AH24" s="579" t="s">
        <v>911</v>
      </c>
    </row>
    <row r="25" spans="2:34" ht="12" customHeight="1">
      <c r="B25" s="574" t="s">
        <v>912</v>
      </c>
      <c r="C25" s="575"/>
      <c r="D25" s="576" t="s">
        <v>913</v>
      </c>
      <c r="E25" s="577">
        <v>8</v>
      </c>
      <c r="F25" s="577">
        <v>4533679</v>
      </c>
      <c r="G25" s="577">
        <v>0</v>
      </c>
      <c r="H25" s="577">
        <v>0</v>
      </c>
      <c r="I25" s="577">
        <v>0</v>
      </c>
      <c r="J25" s="577">
        <v>0</v>
      </c>
      <c r="K25" s="577">
        <v>0</v>
      </c>
      <c r="L25" s="577">
        <v>0</v>
      </c>
      <c r="M25" s="577">
        <v>13200</v>
      </c>
      <c r="N25" s="577">
        <v>0</v>
      </c>
      <c r="O25" s="577">
        <v>0</v>
      </c>
      <c r="P25" s="577">
        <v>0</v>
      </c>
      <c r="Q25" s="583">
        <v>0</v>
      </c>
      <c r="R25" s="577">
        <v>0</v>
      </c>
      <c r="S25" s="577">
        <v>0</v>
      </c>
      <c r="T25" s="577">
        <v>0</v>
      </c>
      <c r="U25" s="577">
        <v>0</v>
      </c>
      <c r="V25" s="577">
        <v>0</v>
      </c>
      <c r="W25" s="577">
        <v>0</v>
      </c>
      <c r="X25" s="577">
        <v>0</v>
      </c>
      <c r="Y25" s="577">
        <v>0</v>
      </c>
      <c r="Z25" s="577">
        <v>0</v>
      </c>
      <c r="AA25" s="577">
        <v>0</v>
      </c>
      <c r="AB25" s="577">
        <v>0</v>
      </c>
      <c r="AC25" s="577">
        <v>0</v>
      </c>
      <c r="AD25" s="577">
        <v>0</v>
      </c>
      <c r="AE25" s="577">
        <v>0</v>
      </c>
      <c r="AF25" s="577">
        <v>0</v>
      </c>
      <c r="AG25" s="578"/>
      <c r="AH25" s="579" t="s">
        <v>914</v>
      </c>
    </row>
    <row r="26" spans="2:34" ht="12" customHeight="1">
      <c r="B26" s="574"/>
      <c r="C26" s="575"/>
      <c r="D26" s="576"/>
      <c r="E26" s="577"/>
      <c r="F26" s="577"/>
      <c r="G26" s="577"/>
      <c r="H26" s="577"/>
      <c r="I26" s="577"/>
      <c r="J26" s="577"/>
      <c r="K26" s="577"/>
      <c r="L26" s="577"/>
      <c r="M26" s="577"/>
      <c r="N26" s="577"/>
      <c r="O26" s="577"/>
      <c r="P26" s="577"/>
      <c r="Q26" s="583"/>
      <c r="R26" s="577"/>
      <c r="S26" s="577"/>
      <c r="T26" s="577"/>
      <c r="U26" s="577"/>
      <c r="V26" s="577"/>
      <c r="W26" s="577"/>
      <c r="X26" s="577"/>
      <c r="Y26" s="577"/>
      <c r="Z26" s="577"/>
      <c r="AA26" s="577"/>
      <c r="AB26" s="577"/>
      <c r="AC26" s="577"/>
      <c r="AD26" s="577"/>
      <c r="AE26" s="577"/>
      <c r="AF26" s="577"/>
      <c r="AG26" s="578"/>
      <c r="AH26" s="579"/>
    </row>
    <row r="27" spans="2:34" ht="12" customHeight="1">
      <c r="B27" s="574" t="s">
        <v>915</v>
      </c>
      <c r="C27" s="575"/>
      <c r="D27" s="576" t="s">
        <v>904</v>
      </c>
      <c r="E27" s="577">
        <v>11500</v>
      </c>
      <c r="F27" s="577">
        <v>517500</v>
      </c>
      <c r="G27" s="577">
        <v>13200</v>
      </c>
      <c r="H27" s="577">
        <v>1648500</v>
      </c>
      <c r="I27" s="577">
        <v>0</v>
      </c>
      <c r="J27" s="577">
        <v>0</v>
      </c>
      <c r="K27" s="577">
        <v>0</v>
      </c>
      <c r="L27" s="577">
        <v>0</v>
      </c>
      <c r="M27" s="577">
        <v>0</v>
      </c>
      <c r="N27" s="577">
        <v>1648500</v>
      </c>
      <c r="O27" s="577">
        <v>0</v>
      </c>
      <c r="P27" s="577">
        <v>0</v>
      </c>
      <c r="Q27" s="577">
        <v>0</v>
      </c>
      <c r="R27" s="577">
        <v>0</v>
      </c>
      <c r="S27" s="577">
        <v>0</v>
      </c>
      <c r="T27" s="577">
        <v>0</v>
      </c>
      <c r="U27" s="577">
        <v>0</v>
      </c>
      <c r="V27" s="577">
        <v>0</v>
      </c>
      <c r="W27" s="577">
        <v>0</v>
      </c>
      <c r="X27" s="577">
        <v>0</v>
      </c>
      <c r="Y27" s="577">
        <v>0</v>
      </c>
      <c r="Z27" s="577">
        <v>0</v>
      </c>
      <c r="AA27" s="577">
        <v>0</v>
      </c>
      <c r="AB27" s="577">
        <v>0</v>
      </c>
      <c r="AC27" s="577">
        <v>0</v>
      </c>
      <c r="AD27" s="577">
        <v>0</v>
      </c>
      <c r="AE27" s="577">
        <v>0</v>
      </c>
      <c r="AF27" s="577">
        <v>0</v>
      </c>
      <c r="AG27" s="578"/>
      <c r="AH27" s="579"/>
    </row>
    <row r="28" spans="2:34" ht="12" customHeight="1">
      <c r="B28" s="1074" t="s">
        <v>916</v>
      </c>
      <c r="C28" s="575"/>
      <c r="D28" s="576" t="s">
        <v>917</v>
      </c>
      <c r="E28" s="577">
        <v>1482</v>
      </c>
      <c r="F28" s="577">
        <v>7870323</v>
      </c>
      <c r="G28" s="577">
        <v>183</v>
      </c>
      <c r="H28" s="577">
        <v>1054677</v>
      </c>
      <c r="I28" s="577">
        <v>183</v>
      </c>
      <c r="J28" s="577">
        <v>1054677</v>
      </c>
      <c r="K28" s="577">
        <v>0</v>
      </c>
      <c r="L28" s="577">
        <v>0</v>
      </c>
      <c r="M28" s="577">
        <v>0</v>
      </c>
      <c r="N28" s="577">
        <v>0</v>
      </c>
      <c r="O28" s="577">
        <v>0</v>
      </c>
      <c r="P28" s="577">
        <v>0</v>
      </c>
      <c r="Q28" s="577">
        <v>0</v>
      </c>
      <c r="R28" s="577">
        <v>0</v>
      </c>
      <c r="S28" s="577">
        <v>0</v>
      </c>
      <c r="T28" s="577">
        <v>0</v>
      </c>
      <c r="U28" s="577">
        <v>0</v>
      </c>
      <c r="V28" s="577">
        <v>0</v>
      </c>
      <c r="W28" s="577">
        <v>0</v>
      </c>
      <c r="X28" s="577">
        <v>0</v>
      </c>
      <c r="Y28" s="577">
        <v>0</v>
      </c>
      <c r="Z28" s="577">
        <v>0</v>
      </c>
      <c r="AA28" s="577">
        <v>0</v>
      </c>
      <c r="AB28" s="577">
        <v>0</v>
      </c>
      <c r="AC28" s="577">
        <v>0</v>
      </c>
      <c r="AD28" s="577">
        <v>0</v>
      </c>
      <c r="AE28" s="577">
        <v>0</v>
      </c>
      <c r="AF28" s="577">
        <v>0</v>
      </c>
      <c r="AG28" s="578"/>
      <c r="AH28" s="579" t="s">
        <v>918</v>
      </c>
    </row>
    <row r="29" spans="2:34" ht="12" customHeight="1">
      <c r="B29" s="1074"/>
      <c r="C29" s="575"/>
      <c r="D29" s="576" t="s">
        <v>919</v>
      </c>
      <c r="E29" s="577">
        <v>90000</v>
      </c>
      <c r="F29" s="577">
        <v>0</v>
      </c>
      <c r="G29" s="577">
        <v>0</v>
      </c>
      <c r="H29" s="577">
        <v>0</v>
      </c>
      <c r="I29" s="577">
        <v>0</v>
      </c>
      <c r="J29" s="577">
        <v>0</v>
      </c>
      <c r="K29" s="577">
        <v>0</v>
      </c>
      <c r="L29" s="577">
        <v>0</v>
      </c>
      <c r="M29" s="577">
        <v>0</v>
      </c>
      <c r="N29" s="577">
        <v>0</v>
      </c>
      <c r="O29" s="577">
        <v>0</v>
      </c>
      <c r="P29" s="577">
        <v>0</v>
      </c>
      <c r="Q29" s="577">
        <v>0</v>
      </c>
      <c r="R29" s="577">
        <v>0</v>
      </c>
      <c r="S29" s="577">
        <v>0</v>
      </c>
      <c r="T29" s="577">
        <v>0</v>
      </c>
      <c r="U29" s="577">
        <v>0</v>
      </c>
      <c r="V29" s="577">
        <v>0</v>
      </c>
      <c r="W29" s="577">
        <v>0</v>
      </c>
      <c r="X29" s="577">
        <v>0</v>
      </c>
      <c r="Y29" s="577">
        <v>0</v>
      </c>
      <c r="Z29" s="577">
        <v>0</v>
      </c>
      <c r="AA29" s="577">
        <v>0</v>
      </c>
      <c r="AB29" s="577">
        <v>0</v>
      </c>
      <c r="AC29" s="577">
        <v>1017</v>
      </c>
      <c r="AD29" s="577">
        <v>17053056</v>
      </c>
      <c r="AE29" s="577">
        <v>0</v>
      </c>
      <c r="AF29" s="577">
        <v>0</v>
      </c>
      <c r="AG29" s="578"/>
      <c r="AH29" s="579"/>
    </row>
    <row r="30" spans="2:34" ht="12" customHeight="1">
      <c r="B30" s="574" t="s">
        <v>920</v>
      </c>
      <c r="C30" s="575"/>
      <c r="D30" s="576" t="s">
        <v>910</v>
      </c>
      <c r="E30" s="577">
        <v>525</v>
      </c>
      <c r="F30" s="577">
        <v>18597888</v>
      </c>
      <c r="G30" s="577">
        <v>1017</v>
      </c>
      <c r="H30" s="577">
        <v>17053056</v>
      </c>
      <c r="I30" s="577">
        <v>0</v>
      </c>
      <c r="J30" s="577">
        <v>0</v>
      </c>
      <c r="K30" s="577">
        <v>0</v>
      </c>
      <c r="L30" s="577">
        <v>0</v>
      </c>
      <c r="M30" s="577">
        <v>0</v>
      </c>
      <c r="N30" s="577">
        <v>0</v>
      </c>
      <c r="O30" s="577">
        <v>0</v>
      </c>
      <c r="P30" s="577">
        <v>0</v>
      </c>
      <c r="Q30" s="577">
        <v>0</v>
      </c>
      <c r="R30" s="577">
        <v>0</v>
      </c>
      <c r="S30" s="577">
        <v>0</v>
      </c>
      <c r="T30" s="577">
        <v>0</v>
      </c>
      <c r="U30" s="577">
        <v>0</v>
      </c>
      <c r="V30" s="577">
        <v>0</v>
      </c>
      <c r="W30" s="577">
        <v>0</v>
      </c>
      <c r="X30" s="577">
        <v>0</v>
      </c>
      <c r="Y30" s="577">
        <v>0</v>
      </c>
      <c r="Z30" s="577">
        <v>0</v>
      </c>
      <c r="AA30" s="577">
        <v>0</v>
      </c>
      <c r="AB30" s="577">
        <v>0</v>
      </c>
      <c r="AC30" s="577">
        <v>50000</v>
      </c>
      <c r="AD30" s="577">
        <v>6200000</v>
      </c>
      <c r="AE30" s="577">
        <v>0</v>
      </c>
      <c r="AF30" s="577">
        <v>0</v>
      </c>
      <c r="AG30" s="578"/>
      <c r="AH30" s="579" t="s">
        <v>1726</v>
      </c>
    </row>
    <row r="31" spans="2:34" ht="12" customHeight="1">
      <c r="B31" s="574" t="s">
        <v>921</v>
      </c>
      <c r="C31" s="575"/>
      <c r="D31" s="576" t="s">
        <v>922</v>
      </c>
      <c r="E31" s="577">
        <v>70000</v>
      </c>
      <c r="F31" s="577">
        <v>11296000</v>
      </c>
      <c r="G31" s="577">
        <v>52340</v>
      </c>
      <c r="H31" s="577">
        <v>6586000</v>
      </c>
      <c r="I31" s="577">
        <v>0</v>
      </c>
      <c r="J31" s="577">
        <v>0</v>
      </c>
      <c r="K31" s="577">
        <v>0</v>
      </c>
      <c r="L31" s="577">
        <v>0</v>
      </c>
      <c r="M31" s="577">
        <v>360</v>
      </c>
      <c r="N31" s="577">
        <v>70200</v>
      </c>
      <c r="O31" s="577">
        <v>0</v>
      </c>
      <c r="P31" s="577"/>
      <c r="Q31" s="577"/>
      <c r="R31" s="577"/>
      <c r="S31" s="577"/>
      <c r="T31" s="577"/>
      <c r="U31" s="577">
        <v>0</v>
      </c>
      <c r="V31" s="577">
        <v>0</v>
      </c>
      <c r="W31" s="577">
        <v>0</v>
      </c>
      <c r="X31" s="577">
        <v>0</v>
      </c>
      <c r="Y31" s="577">
        <v>0</v>
      </c>
      <c r="Z31" s="577">
        <v>0</v>
      </c>
      <c r="AA31" s="577">
        <v>0</v>
      </c>
      <c r="AB31" s="577">
        <v>0</v>
      </c>
      <c r="AC31" s="577">
        <v>0</v>
      </c>
      <c r="AD31" s="577">
        <v>0</v>
      </c>
      <c r="AE31" s="577">
        <v>1980</v>
      </c>
      <c r="AF31" s="577">
        <v>316800</v>
      </c>
      <c r="AG31" s="578"/>
      <c r="AH31" s="579" t="s">
        <v>923</v>
      </c>
    </row>
    <row r="32" spans="2:34" ht="12" customHeight="1">
      <c r="B32" s="1074" t="s">
        <v>924</v>
      </c>
      <c r="C32" s="575"/>
      <c r="D32" s="576" t="s">
        <v>925</v>
      </c>
      <c r="E32" s="577">
        <v>9440</v>
      </c>
      <c r="F32" s="577">
        <v>5338413</v>
      </c>
      <c r="G32" s="577">
        <v>13625</v>
      </c>
      <c r="H32" s="1064">
        <v>4708891</v>
      </c>
      <c r="I32" s="1065">
        <v>1500</v>
      </c>
      <c r="J32" s="1064">
        <v>445200</v>
      </c>
      <c r="K32" s="1064">
        <v>3032</v>
      </c>
      <c r="L32" s="1064">
        <v>1133132</v>
      </c>
      <c r="M32" s="577">
        <v>2911</v>
      </c>
      <c r="N32" s="577">
        <v>1099694</v>
      </c>
      <c r="O32" s="577">
        <v>2953</v>
      </c>
      <c r="P32" s="577">
        <v>1009490</v>
      </c>
      <c r="Q32" s="577">
        <v>1905</v>
      </c>
      <c r="R32" s="577">
        <v>537995</v>
      </c>
      <c r="S32" s="577">
        <v>1324</v>
      </c>
      <c r="T32" s="577">
        <v>483380</v>
      </c>
      <c r="U32" s="577">
        <v>0</v>
      </c>
      <c r="V32" s="577">
        <v>0</v>
      </c>
      <c r="W32" s="577">
        <v>0</v>
      </c>
      <c r="X32" s="577">
        <v>0</v>
      </c>
      <c r="Y32" s="577">
        <v>0</v>
      </c>
      <c r="Z32" s="577">
        <v>0</v>
      </c>
      <c r="AA32" s="577">
        <v>0</v>
      </c>
      <c r="AB32" s="577">
        <v>0</v>
      </c>
      <c r="AC32" s="577">
        <v>0</v>
      </c>
      <c r="AD32" s="577">
        <v>0</v>
      </c>
      <c r="AE32" s="577">
        <v>0</v>
      </c>
      <c r="AF32" s="577">
        <v>0</v>
      </c>
      <c r="AG32" s="578"/>
      <c r="AH32" s="1071" t="s">
        <v>886</v>
      </c>
    </row>
    <row r="33" spans="2:34" ht="12" customHeight="1">
      <c r="B33" s="1074"/>
      <c r="C33" s="575"/>
      <c r="D33" s="576" t="s">
        <v>890</v>
      </c>
      <c r="E33" s="584" t="s">
        <v>926</v>
      </c>
      <c r="F33" s="577">
        <v>0</v>
      </c>
      <c r="G33" s="577">
        <v>300</v>
      </c>
      <c r="H33" s="1064"/>
      <c r="I33" s="1065"/>
      <c r="J33" s="1064"/>
      <c r="K33" s="1066"/>
      <c r="L33" s="1064"/>
      <c r="M33" s="577">
        <v>0</v>
      </c>
      <c r="N33" s="577">
        <v>0</v>
      </c>
      <c r="O33" s="577">
        <v>0</v>
      </c>
      <c r="P33" s="577">
        <v>0</v>
      </c>
      <c r="Q33" s="577">
        <v>300</v>
      </c>
      <c r="R33" s="577">
        <v>0</v>
      </c>
      <c r="S33" s="577">
        <v>0</v>
      </c>
      <c r="T33" s="577">
        <v>0</v>
      </c>
      <c r="U33" s="577">
        <v>0</v>
      </c>
      <c r="V33" s="577">
        <v>0</v>
      </c>
      <c r="W33" s="577">
        <v>0</v>
      </c>
      <c r="X33" s="577">
        <v>0</v>
      </c>
      <c r="Y33" s="577">
        <v>0</v>
      </c>
      <c r="Z33" s="577">
        <v>0</v>
      </c>
      <c r="AA33" s="577">
        <v>0</v>
      </c>
      <c r="AB33" s="577">
        <v>0</v>
      </c>
      <c r="AC33" s="577">
        <v>0</v>
      </c>
      <c r="AD33" s="577">
        <v>0</v>
      </c>
      <c r="AE33" s="577">
        <v>0</v>
      </c>
      <c r="AF33" s="577">
        <v>0</v>
      </c>
      <c r="AG33" s="578"/>
      <c r="AH33" s="1071"/>
    </row>
    <row r="34" spans="2:34" ht="12" customHeight="1">
      <c r="B34" s="574"/>
      <c r="C34" s="575"/>
      <c r="D34" s="576"/>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78"/>
      <c r="AH34" s="579"/>
    </row>
    <row r="35" spans="2:34" ht="12" customHeight="1">
      <c r="B35" s="574" t="s">
        <v>927</v>
      </c>
      <c r="C35" s="575"/>
      <c r="D35" s="576" t="s">
        <v>928</v>
      </c>
      <c r="E35" s="577">
        <v>643</v>
      </c>
      <c r="F35" s="577">
        <v>402400</v>
      </c>
      <c r="G35" s="577">
        <v>700</v>
      </c>
      <c r="H35" s="577">
        <v>359500</v>
      </c>
      <c r="I35" s="577">
        <v>400</v>
      </c>
      <c r="J35" s="577">
        <v>203500</v>
      </c>
      <c r="K35" s="577">
        <v>0</v>
      </c>
      <c r="L35" s="577">
        <v>0</v>
      </c>
      <c r="M35" s="577">
        <v>0</v>
      </c>
      <c r="N35" s="577">
        <v>0</v>
      </c>
      <c r="O35" s="577">
        <v>0</v>
      </c>
      <c r="P35" s="577">
        <v>0</v>
      </c>
      <c r="Q35" s="577">
        <v>200</v>
      </c>
      <c r="R35" s="577">
        <v>106000</v>
      </c>
      <c r="S35" s="577">
        <v>100</v>
      </c>
      <c r="T35" s="577">
        <v>50000</v>
      </c>
      <c r="U35" s="577">
        <v>0</v>
      </c>
      <c r="V35" s="577">
        <v>0</v>
      </c>
      <c r="W35" s="577">
        <v>0</v>
      </c>
      <c r="X35" s="577">
        <v>0</v>
      </c>
      <c r="Y35" s="577">
        <v>0</v>
      </c>
      <c r="Z35" s="577">
        <v>0</v>
      </c>
      <c r="AA35" s="577">
        <v>0</v>
      </c>
      <c r="AB35" s="577">
        <v>0</v>
      </c>
      <c r="AC35" s="577">
        <v>0</v>
      </c>
      <c r="AD35" s="577">
        <v>0</v>
      </c>
      <c r="AE35" s="577">
        <v>0</v>
      </c>
      <c r="AF35" s="577">
        <v>0</v>
      </c>
      <c r="AG35" s="578"/>
      <c r="AH35" s="579" t="s">
        <v>886</v>
      </c>
    </row>
    <row r="36" spans="2:34" ht="12" customHeight="1">
      <c r="B36" s="1074" t="s">
        <v>929</v>
      </c>
      <c r="C36" s="575"/>
      <c r="D36" s="576" t="s">
        <v>928</v>
      </c>
      <c r="E36" s="577">
        <v>119</v>
      </c>
      <c r="F36" s="577">
        <v>238000</v>
      </c>
      <c r="G36" s="577">
        <v>53</v>
      </c>
      <c r="H36" s="1064">
        <v>269550</v>
      </c>
      <c r="I36" s="1064">
        <v>3</v>
      </c>
      <c r="J36" s="1064">
        <v>6300</v>
      </c>
      <c r="K36" s="1064">
        <v>0</v>
      </c>
      <c r="L36" s="1064">
        <v>0</v>
      </c>
      <c r="M36" s="577">
        <v>0</v>
      </c>
      <c r="N36" s="577">
        <v>0</v>
      </c>
      <c r="O36" s="577">
        <v>0</v>
      </c>
      <c r="P36" s="577">
        <v>0</v>
      </c>
      <c r="Q36" s="577">
        <v>0</v>
      </c>
      <c r="R36" s="577">
        <v>0</v>
      </c>
      <c r="S36" s="577">
        <v>50</v>
      </c>
      <c r="T36" s="577">
        <v>113250</v>
      </c>
      <c r="U36" s="577">
        <v>0</v>
      </c>
      <c r="V36" s="577">
        <v>0</v>
      </c>
      <c r="W36" s="577">
        <v>0</v>
      </c>
      <c r="X36" s="577">
        <v>0</v>
      </c>
      <c r="Y36" s="577">
        <v>0</v>
      </c>
      <c r="Z36" s="577">
        <v>0</v>
      </c>
      <c r="AA36" s="577">
        <v>0</v>
      </c>
      <c r="AB36" s="577">
        <v>0</v>
      </c>
      <c r="AC36" s="577">
        <v>0</v>
      </c>
      <c r="AD36" s="577">
        <v>0</v>
      </c>
      <c r="AE36" s="577">
        <v>0</v>
      </c>
      <c r="AF36" s="577">
        <v>0</v>
      </c>
      <c r="AG36" s="578"/>
      <c r="AH36" s="1071" t="s">
        <v>886</v>
      </c>
    </row>
    <row r="37" spans="2:34" ht="12" customHeight="1">
      <c r="B37" s="1074"/>
      <c r="C37" s="575"/>
      <c r="D37" s="576" t="s">
        <v>890</v>
      </c>
      <c r="E37" s="577">
        <v>0</v>
      </c>
      <c r="F37" s="577">
        <v>0</v>
      </c>
      <c r="G37" s="577">
        <v>63</v>
      </c>
      <c r="H37" s="1064"/>
      <c r="I37" s="1064"/>
      <c r="J37" s="1064"/>
      <c r="K37" s="1064"/>
      <c r="L37" s="1064"/>
      <c r="M37" s="577">
        <v>0</v>
      </c>
      <c r="N37" s="577">
        <v>0</v>
      </c>
      <c r="O37" s="577">
        <v>0</v>
      </c>
      <c r="P37" s="577">
        <v>0</v>
      </c>
      <c r="Q37" s="577">
        <v>63</v>
      </c>
      <c r="R37" s="577">
        <v>150000</v>
      </c>
      <c r="S37" s="577">
        <v>0</v>
      </c>
      <c r="T37" s="577">
        <v>0</v>
      </c>
      <c r="U37" s="577">
        <v>0</v>
      </c>
      <c r="V37" s="577">
        <v>0</v>
      </c>
      <c r="W37" s="577">
        <v>0</v>
      </c>
      <c r="X37" s="577">
        <v>0</v>
      </c>
      <c r="Y37" s="577">
        <v>0</v>
      </c>
      <c r="Z37" s="577">
        <v>0</v>
      </c>
      <c r="AA37" s="577">
        <v>0</v>
      </c>
      <c r="AB37" s="577">
        <v>0</v>
      </c>
      <c r="AC37" s="577">
        <v>0</v>
      </c>
      <c r="AD37" s="577">
        <v>0</v>
      </c>
      <c r="AE37" s="577">
        <v>0</v>
      </c>
      <c r="AF37" s="577">
        <v>0</v>
      </c>
      <c r="AG37" s="578"/>
      <c r="AH37" s="1071"/>
    </row>
    <row r="38" spans="2:34" ht="12" customHeight="1">
      <c r="B38" s="574" t="s">
        <v>930</v>
      </c>
      <c r="C38" s="575"/>
      <c r="D38" s="576" t="s">
        <v>931</v>
      </c>
      <c r="E38" s="577">
        <v>1416</v>
      </c>
      <c r="F38" s="577">
        <v>1380380</v>
      </c>
      <c r="G38" s="577">
        <v>150</v>
      </c>
      <c r="H38" s="577">
        <v>135300</v>
      </c>
      <c r="I38" s="577">
        <v>0</v>
      </c>
      <c r="J38" s="577">
        <v>0</v>
      </c>
      <c r="K38" s="577">
        <v>150</v>
      </c>
      <c r="L38" s="577">
        <v>135000</v>
      </c>
      <c r="M38" s="577">
        <v>0</v>
      </c>
      <c r="N38" s="577">
        <v>0</v>
      </c>
      <c r="O38" s="577">
        <v>0</v>
      </c>
      <c r="P38" s="577">
        <v>0</v>
      </c>
      <c r="Q38" s="577">
        <v>0</v>
      </c>
      <c r="R38" s="577">
        <v>0</v>
      </c>
      <c r="S38" s="577">
        <v>0</v>
      </c>
      <c r="T38" s="577">
        <v>0</v>
      </c>
      <c r="U38" s="577">
        <v>0</v>
      </c>
      <c r="V38" s="577">
        <v>0</v>
      </c>
      <c r="W38" s="577">
        <v>0</v>
      </c>
      <c r="X38" s="577">
        <v>0</v>
      </c>
      <c r="Y38" s="577">
        <v>0</v>
      </c>
      <c r="Z38" s="577">
        <v>0</v>
      </c>
      <c r="AA38" s="577">
        <v>0</v>
      </c>
      <c r="AB38" s="577">
        <v>0</v>
      </c>
      <c r="AC38" s="577">
        <v>0</v>
      </c>
      <c r="AD38" s="577">
        <v>0</v>
      </c>
      <c r="AE38" s="577">
        <v>0</v>
      </c>
      <c r="AF38" s="577">
        <v>0</v>
      </c>
      <c r="AG38" s="578"/>
      <c r="AH38" s="579" t="s">
        <v>886</v>
      </c>
    </row>
    <row r="39" spans="2:34" ht="12" customHeight="1">
      <c r="B39" s="574" t="s">
        <v>932</v>
      </c>
      <c r="C39" s="575"/>
      <c r="D39" s="576" t="s">
        <v>933</v>
      </c>
      <c r="E39" s="577">
        <v>0</v>
      </c>
      <c r="F39" s="577">
        <v>0</v>
      </c>
      <c r="G39" s="577">
        <v>9776</v>
      </c>
      <c r="H39" s="577">
        <v>7367434</v>
      </c>
      <c r="I39" s="577">
        <v>250</v>
      </c>
      <c r="J39" s="577">
        <v>212500</v>
      </c>
      <c r="K39" s="577">
        <v>0</v>
      </c>
      <c r="L39" s="577">
        <v>0</v>
      </c>
      <c r="M39" s="577">
        <v>0</v>
      </c>
      <c r="N39" s="577">
        <v>0</v>
      </c>
      <c r="O39" s="577">
        <v>0</v>
      </c>
      <c r="P39" s="577">
        <v>0</v>
      </c>
      <c r="Q39" s="577">
        <v>0</v>
      </c>
      <c r="R39" s="577">
        <v>0</v>
      </c>
      <c r="S39" s="577">
        <v>6663</v>
      </c>
      <c r="T39" s="577">
        <v>5236523</v>
      </c>
      <c r="U39" s="577">
        <v>2863</v>
      </c>
      <c r="V39" s="577">
        <v>1918411</v>
      </c>
      <c r="W39" s="577">
        <v>0</v>
      </c>
      <c r="X39" s="577">
        <v>0</v>
      </c>
      <c r="Y39" s="577">
        <v>0</v>
      </c>
      <c r="Z39" s="577">
        <v>0</v>
      </c>
      <c r="AA39" s="577">
        <v>0</v>
      </c>
      <c r="AB39" s="577">
        <v>0</v>
      </c>
      <c r="AC39" s="577">
        <v>0</v>
      </c>
      <c r="AD39" s="577">
        <v>0</v>
      </c>
      <c r="AE39" s="577">
        <v>0</v>
      </c>
      <c r="AF39" s="577">
        <v>0</v>
      </c>
      <c r="AG39" s="578"/>
      <c r="AH39" s="579" t="s">
        <v>1726</v>
      </c>
    </row>
    <row r="40" spans="2:34" ht="12" customHeight="1">
      <c r="B40" s="574" t="s">
        <v>934</v>
      </c>
      <c r="C40" s="575"/>
      <c r="D40" s="576" t="s">
        <v>935</v>
      </c>
      <c r="E40" s="577">
        <v>0</v>
      </c>
      <c r="F40" s="577">
        <v>0</v>
      </c>
      <c r="G40" s="577">
        <v>1034</v>
      </c>
      <c r="H40" s="577">
        <v>741540</v>
      </c>
      <c r="I40" s="577">
        <v>450</v>
      </c>
      <c r="J40" s="577">
        <v>342500</v>
      </c>
      <c r="K40" s="577">
        <v>0</v>
      </c>
      <c r="L40" s="577">
        <v>0</v>
      </c>
      <c r="M40" s="577">
        <v>0</v>
      </c>
      <c r="N40" s="577">
        <v>0</v>
      </c>
      <c r="O40" s="577">
        <v>284</v>
      </c>
      <c r="P40" s="577">
        <v>189040</v>
      </c>
      <c r="Q40" s="577">
        <v>0</v>
      </c>
      <c r="R40" s="577">
        <v>0</v>
      </c>
      <c r="S40" s="577">
        <v>0</v>
      </c>
      <c r="T40" s="577">
        <v>0</v>
      </c>
      <c r="U40" s="577">
        <v>0</v>
      </c>
      <c r="V40" s="577">
        <v>0</v>
      </c>
      <c r="W40" s="577">
        <v>0</v>
      </c>
      <c r="X40" s="577">
        <v>0</v>
      </c>
      <c r="Y40" s="577">
        <v>0</v>
      </c>
      <c r="Z40" s="577">
        <v>0</v>
      </c>
      <c r="AA40" s="577">
        <v>300</v>
      </c>
      <c r="AB40" s="577">
        <v>210000</v>
      </c>
      <c r="AC40" s="577">
        <v>0</v>
      </c>
      <c r="AD40" s="577">
        <v>0</v>
      </c>
      <c r="AE40" s="577">
        <v>0</v>
      </c>
      <c r="AF40" s="577">
        <v>0</v>
      </c>
      <c r="AG40" s="578"/>
      <c r="AH40" s="579" t="s">
        <v>886</v>
      </c>
    </row>
    <row r="41" spans="2:34" ht="12" customHeight="1">
      <c r="B41" s="574"/>
      <c r="C41" s="575"/>
      <c r="D41" s="576"/>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8"/>
      <c r="AH41" s="579"/>
    </row>
    <row r="42" spans="2:34" ht="12" customHeight="1">
      <c r="B42" s="574" t="s">
        <v>936</v>
      </c>
      <c r="C42" s="575"/>
      <c r="D42" s="576" t="s">
        <v>894</v>
      </c>
      <c r="E42" s="577">
        <v>0</v>
      </c>
      <c r="F42" s="577">
        <v>0</v>
      </c>
      <c r="G42" s="577">
        <v>10</v>
      </c>
      <c r="H42" s="577">
        <v>138500</v>
      </c>
      <c r="I42" s="577">
        <v>0</v>
      </c>
      <c r="J42" s="577">
        <v>0</v>
      </c>
      <c r="K42" s="577">
        <v>10</v>
      </c>
      <c r="L42" s="577">
        <v>138500</v>
      </c>
      <c r="M42" s="577">
        <v>0</v>
      </c>
      <c r="N42" s="577">
        <v>0</v>
      </c>
      <c r="O42" s="577">
        <v>0</v>
      </c>
      <c r="P42" s="577">
        <v>0</v>
      </c>
      <c r="Q42" s="577">
        <v>0</v>
      </c>
      <c r="R42" s="577">
        <v>0</v>
      </c>
      <c r="S42" s="577">
        <v>0</v>
      </c>
      <c r="T42" s="577">
        <v>0</v>
      </c>
      <c r="U42" s="577">
        <v>0</v>
      </c>
      <c r="V42" s="577">
        <v>0</v>
      </c>
      <c r="W42" s="577">
        <v>0</v>
      </c>
      <c r="X42" s="577">
        <v>0</v>
      </c>
      <c r="Y42" s="577">
        <v>0</v>
      </c>
      <c r="Z42" s="577">
        <v>0</v>
      </c>
      <c r="AA42" s="577">
        <v>0</v>
      </c>
      <c r="AB42" s="577">
        <v>0</v>
      </c>
      <c r="AC42" s="577">
        <v>0</v>
      </c>
      <c r="AD42" s="577">
        <v>0</v>
      </c>
      <c r="AE42" s="577">
        <v>0</v>
      </c>
      <c r="AF42" s="577">
        <v>0</v>
      </c>
      <c r="AG42" s="578"/>
      <c r="AH42" s="579" t="s">
        <v>1726</v>
      </c>
    </row>
    <row r="43" spans="2:34" ht="12" customHeight="1">
      <c r="B43" s="574" t="s">
        <v>937</v>
      </c>
      <c r="C43" s="575"/>
      <c r="D43" s="576" t="s">
        <v>938</v>
      </c>
      <c r="E43" s="577">
        <v>106</v>
      </c>
      <c r="F43" s="577">
        <v>26586</v>
      </c>
      <c r="G43" s="577">
        <v>453</v>
      </c>
      <c r="H43" s="577">
        <v>118908</v>
      </c>
      <c r="I43" s="577">
        <v>0</v>
      </c>
      <c r="J43" s="577">
        <v>0</v>
      </c>
      <c r="K43" s="577">
        <v>237</v>
      </c>
      <c r="L43" s="577">
        <v>63478</v>
      </c>
      <c r="M43" s="577">
        <v>59</v>
      </c>
      <c r="N43" s="577">
        <v>14970</v>
      </c>
      <c r="O43" s="577">
        <v>0</v>
      </c>
      <c r="P43" s="577">
        <v>0</v>
      </c>
      <c r="Q43" s="577">
        <v>157</v>
      </c>
      <c r="R43" s="577">
        <v>40460</v>
      </c>
      <c r="S43" s="577">
        <v>0</v>
      </c>
      <c r="T43" s="577">
        <v>0</v>
      </c>
      <c r="U43" s="577">
        <v>0</v>
      </c>
      <c r="V43" s="577">
        <v>0</v>
      </c>
      <c r="W43" s="577">
        <v>0</v>
      </c>
      <c r="X43" s="577">
        <v>0</v>
      </c>
      <c r="Y43" s="577">
        <v>0</v>
      </c>
      <c r="Z43" s="577">
        <v>0</v>
      </c>
      <c r="AA43" s="577">
        <v>0</v>
      </c>
      <c r="AB43" s="577">
        <v>0</v>
      </c>
      <c r="AC43" s="577">
        <v>0</v>
      </c>
      <c r="AD43" s="577">
        <v>0</v>
      </c>
      <c r="AE43" s="577">
        <v>0</v>
      </c>
      <c r="AF43" s="577">
        <v>0</v>
      </c>
      <c r="AG43" s="578"/>
      <c r="AH43" s="579" t="s">
        <v>886</v>
      </c>
    </row>
    <row r="44" spans="2:34" ht="12" customHeight="1">
      <c r="B44" s="574" t="s">
        <v>939</v>
      </c>
      <c r="C44" s="575"/>
      <c r="D44" s="576" t="s">
        <v>940</v>
      </c>
      <c r="E44" s="577">
        <v>0</v>
      </c>
      <c r="F44" s="577">
        <v>0</v>
      </c>
      <c r="G44" s="577">
        <v>10000</v>
      </c>
      <c r="H44" s="577">
        <v>1804800</v>
      </c>
      <c r="I44" s="577">
        <v>0</v>
      </c>
      <c r="J44" s="577">
        <v>0</v>
      </c>
      <c r="K44" s="577">
        <v>0</v>
      </c>
      <c r="L44" s="577">
        <v>0</v>
      </c>
      <c r="M44" s="577">
        <v>10000</v>
      </c>
      <c r="N44" s="577">
        <v>1804800</v>
      </c>
      <c r="O44" s="577">
        <v>0</v>
      </c>
      <c r="P44" s="577">
        <v>0</v>
      </c>
      <c r="Q44" s="577">
        <v>0</v>
      </c>
      <c r="R44" s="577">
        <v>0</v>
      </c>
      <c r="S44" s="577">
        <v>0</v>
      </c>
      <c r="T44" s="577">
        <v>0</v>
      </c>
      <c r="U44" s="577">
        <v>0</v>
      </c>
      <c r="V44" s="577">
        <v>0</v>
      </c>
      <c r="W44" s="577">
        <v>0</v>
      </c>
      <c r="X44" s="577">
        <v>0</v>
      </c>
      <c r="Y44" s="577">
        <v>0</v>
      </c>
      <c r="Z44" s="577">
        <v>0</v>
      </c>
      <c r="AA44" s="577">
        <v>0</v>
      </c>
      <c r="AB44" s="577">
        <v>0</v>
      </c>
      <c r="AC44" s="577">
        <v>0</v>
      </c>
      <c r="AD44" s="577">
        <v>0</v>
      </c>
      <c r="AE44" s="577">
        <v>0</v>
      </c>
      <c r="AF44" s="577">
        <v>0</v>
      </c>
      <c r="AG44" s="578"/>
      <c r="AH44" s="579" t="s">
        <v>941</v>
      </c>
    </row>
    <row r="45" spans="2:34" ht="12" customHeight="1">
      <c r="B45" s="574" t="s">
        <v>942</v>
      </c>
      <c r="C45" s="575"/>
      <c r="D45" s="576" t="s">
        <v>733</v>
      </c>
      <c r="E45" s="577">
        <v>0</v>
      </c>
      <c r="F45" s="577">
        <v>0</v>
      </c>
      <c r="G45" s="577">
        <v>95135</v>
      </c>
      <c r="H45" s="577">
        <v>12248987</v>
      </c>
      <c r="I45" s="577">
        <v>0</v>
      </c>
      <c r="J45" s="577">
        <v>0</v>
      </c>
      <c r="K45" s="577">
        <v>0</v>
      </c>
      <c r="L45" s="577">
        <v>0</v>
      </c>
      <c r="M45" s="577">
        <v>0</v>
      </c>
      <c r="N45" s="577">
        <v>0</v>
      </c>
      <c r="O45" s="577">
        <v>33000</v>
      </c>
      <c r="P45" s="577">
        <v>3720000</v>
      </c>
      <c r="Q45" s="577">
        <v>14640</v>
      </c>
      <c r="R45" s="577">
        <v>1606000</v>
      </c>
      <c r="S45" s="577">
        <v>0</v>
      </c>
      <c r="T45" s="577">
        <v>0</v>
      </c>
      <c r="U45" s="577">
        <v>0</v>
      </c>
      <c r="V45" s="577">
        <v>0</v>
      </c>
      <c r="W45" s="577">
        <v>0</v>
      </c>
      <c r="X45" s="577">
        <v>0</v>
      </c>
      <c r="Y45" s="577">
        <v>0</v>
      </c>
      <c r="Z45" s="577">
        <v>0</v>
      </c>
      <c r="AA45" s="577">
        <v>8640</v>
      </c>
      <c r="AB45" s="577">
        <v>1244160</v>
      </c>
      <c r="AC45" s="577">
        <v>15120</v>
      </c>
      <c r="AD45" s="577">
        <v>2239488</v>
      </c>
      <c r="AE45" s="577">
        <v>23135</v>
      </c>
      <c r="AF45" s="577">
        <v>3439339</v>
      </c>
      <c r="AG45" s="578"/>
      <c r="AH45" s="579" t="s">
        <v>943</v>
      </c>
    </row>
    <row r="46" spans="2:34" ht="12" customHeight="1">
      <c r="B46" s="574" t="s">
        <v>944</v>
      </c>
      <c r="C46" s="575"/>
      <c r="D46" s="576" t="s">
        <v>675</v>
      </c>
      <c r="E46" s="577">
        <v>0</v>
      </c>
      <c r="F46" s="577">
        <v>0</v>
      </c>
      <c r="G46" s="577">
        <v>2880</v>
      </c>
      <c r="H46" s="577">
        <v>388800</v>
      </c>
      <c r="I46" s="577">
        <v>0</v>
      </c>
      <c r="J46" s="577">
        <v>0</v>
      </c>
      <c r="K46" s="577">
        <v>0</v>
      </c>
      <c r="L46" s="577">
        <v>0</v>
      </c>
      <c r="M46" s="577">
        <v>0</v>
      </c>
      <c r="N46" s="577">
        <v>0</v>
      </c>
      <c r="O46" s="577">
        <v>2880</v>
      </c>
      <c r="P46" s="577">
        <v>388800</v>
      </c>
      <c r="Q46" s="577">
        <v>0</v>
      </c>
      <c r="R46" s="577">
        <v>0</v>
      </c>
      <c r="S46" s="577">
        <v>0</v>
      </c>
      <c r="T46" s="577">
        <v>0</v>
      </c>
      <c r="U46" s="577">
        <v>0</v>
      </c>
      <c r="V46" s="577">
        <v>0</v>
      </c>
      <c r="W46" s="577">
        <v>0</v>
      </c>
      <c r="X46" s="577">
        <v>0</v>
      </c>
      <c r="Y46" s="577">
        <v>0</v>
      </c>
      <c r="Z46" s="577">
        <v>0</v>
      </c>
      <c r="AA46" s="577">
        <v>0</v>
      </c>
      <c r="AB46" s="577">
        <v>0</v>
      </c>
      <c r="AC46" s="577">
        <v>0</v>
      </c>
      <c r="AD46" s="577">
        <v>0</v>
      </c>
      <c r="AE46" s="577">
        <v>0</v>
      </c>
      <c r="AF46" s="577">
        <v>0</v>
      </c>
      <c r="AG46" s="578"/>
      <c r="AH46" s="579" t="s">
        <v>943</v>
      </c>
    </row>
    <row r="47" spans="2:34" ht="12" customHeight="1">
      <c r="B47" s="574"/>
      <c r="C47" s="575"/>
      <c r="D47" s="576"/>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8"/>
      <c r="AH47" s="579"/>
    </row>
    <row r="48" spans="2:34" ht="12" customHeight="1">
      <c r="B48" s="574" t="s">
        <v>945</v>
      </c>
      <c r="C48" s="575"/>
      <c r="D48" s="576" t="s">
        <v>677</v>
      </c>
      <c r="E48" s="577">
        <v>0</v>
      </c>
      <c r="F48" s="577">
        <v>0</v>
      </c>
      <c r="G48" s="577">
        <v>3000</v>
      </c>
      <c r="H48" s="577">
        <v>805312</v>
      </c>
      <c r="I48" s="577">
        <v>0</v>
      </c>
      <c r="J48" s="577">
        <v>0</v>
      </c>
      <c r="K48" s="577">
        <v>0</v>
      </c>
      <c r="L48" s="577">
        <v>0</v>
      </c>
      <c r="M48" s="577">
        <v>0</v>
      </c>
      <c r="N48" s="577">
        <v>0</v>
      </c>
      <c r="O48" s="577">
        <v>1400</v>
      </c>
      <c r="P48" s="577">
        <v>316800</v>
      </c>
      <c r="Q48" s="577">
        <v>0</v>
      </c>
      <c r="R48" s="577">
        <v>0</v>
      </c>
      <c r="S48" s="577">
        <v>0</v>
      </c>
      <c r="T48" s="577">
        <v>0</v>
      </c>
      <c r="U48" s="577">
        <v>1600</v>
      </c>
      <c r="V48" s="577">
        <v>488512</v>
      </c>
      <c r="W48" s="577">
        <v>0</v>
      </c>
      <c r="X48" s="577">
        <v>0</v>
      </c>
      <c r="Y48" s="577">
        <v>0</v>
      </c>
      <c r="Z48" s="577">
        <v>0</v>
      </c>
      <c r="AA48" s="577">
        <v>0</v>
      </c>
      <c r="AB48" s="577">
        <v>0</v>
      </c>
      <c r="AC48" s="577">
        <v>0</v>
      </c>
      <c r="AD48" s="577">
        <v>0</v>
      </c>
      <c r="AE48" s="577">
        <v>0</v>
      </c>
      <c r="AF48" s="577">
        <v>0</v>
      </c>
      <c r="AG48" s="578"/>
      <c r="AH48" s="579" t="s">
        <v>943</v>
      </c>
    </row>
    <row r="49" spans="2:34" ht="12" customHeight="1">
      <c r="B49" s="574" t="s">
        <v>946</v>
      </c>
      <c r="C49" s="575"/>
      <c r="D49" s="576" t="s">
        <v>661</v>
      </c>
      <c r="E49" s="577">
        <v>0</v>
      </c>
      <c r="F49" s="577">
        <v>0</v>
      </c>
      <c r="G49" s="577">
        <v>1560</v>
      </c>
      <c r="H49" s="577">
        <v>542592</v>
      </c>
      <c r="I49" s="577">
        <v>0</v>
      </c>
      <c r="J49" s="577">
        <v>0</v>
      </c>
      <c r="K49" s="577">
        <v>0</v>
      </c>
      <c r="L49" s="577">
        <v>0</v>
      </c>
      <c r="M49" s="577">
        <v>0</v>
      </c>
      <c r="N49" s="577">
        <v>0</v>
      </c>
      <c r="O49" s="577">
        <v>0</v>
      </c>
      <c r="P49" s="577">
        <v>0</v>
      </c>
      <c r="Q49" s="577">
        <v>0</v>
      </c>
      <c r="R49" s="577">
        <v>0</v>
      </c>
      <c r="S49" s="577">
        <v>960</v>
      </c>
      <c r="T49" s="577">
        <v>328752</v>
      </c>
      <c r="U49" s="577">
        <v>600</v>
      </c>
      <c r="V49" s="577">
        <v>213840</v>
      </c>
      <c r="W49" s="577">
        <v>0</v>
      </c>
      <c r="X49" s="577">
        <v>0</v>
      </c>
      <c r="Y49" s="577">
        <v>0</v>
      </c>
      <c r="Z49" s="577">
        <v>0</v>
      </c>
      <c r="AA49" s="577">
        <v>0</v>
      </c>
      <c r="AB49" s="577">
        <v>0</v>
      </c>
      <c r="AC49" s="577">
        <v>0</v>
      </c>
      <c r="AD49" s="577">
        <v>0</v>
      </c>
      <c r="AE49" s="577">
        <v>0</v>
      </c>
      <c r="AF49" s="577">
        <v>0</v>
      </c>
      <c r="AG49" s="578"/>
      <c r="AH49" s="579" t="s">
        <v>886</v>
      </c>
    </row>
    <row r="50" spans="2:34" ht="12" customHeight="1">
      <c r="B50" s="574" t="s">
        <v>947</v>
      </c>
      <c r="C50" s="575"/>
      <c r="D50" s="576" t="s">
        <v>948</v>
      </c>
      <c r="E50" s="577">
        <v>0</v>
      </c>
      <c r="F50" s="577">
        <v>0</v>
      </c>
      <c r="G50" s="577">
        <v>200</v>
      </c>
      <c r="H50" s="577">
        <v>660000</v>
      </c>
      <c r="I50" s="577">
        <v>0</v>
      </c>
      <c r="J50" s="577">
        <v>0</v>
      </c>
      <c r="K50" s="577">
        <v>0</v>
      </c>
      <c r="L50" s="577">
        <v>0</v>
      </c>
      <c r="M50" s="577">
        <v>0</v>
      </c>
      <c r="N50" s="577">
        <v>0</v>
      </c>
      <c r="O50" s="577">
        <v>0</v>
      </c>
      <c r="P50" s="577">
        <v>0</v>
      </c>
      <c r="Q50" s="577">
        <v>200</v>
      </c>
      <c r="R50" s="577">
        <v>660000</v>
      </c>
      <c r="S50" s="577">
        <v>0</v>
      </c>
      <c r="T50" s="577">
        <v>0</v>
      </c>
      <c r="U50" s="577">
        <v>0</v>
      </c>
      <c r="V50" s="577">
        <v>0</v>
      </c>
      <c r="W50" s="577">
        <v>0</v>
      </c>
      <c r="X50" s="577">
        <v>0</v>
      </c>
      <c r="Y50" s="577">
        <v>0</v>
      </c>
      <c r="Z50" s="577">
        <v>0</v>
      </c>
      <c r="AA50" s="577">
        <v>0</v>
      </c>
      <c r="AB50" s="577">
        <v>0</v>
      </c>
      <c r="AC50" s="577">
        <v>0</v>
      </c>
      <c r="AD50" s="577">
        <v>0</v>
      </c>
      <c r="AE50" s="577">
        <v>0</v>
      </c>
      <c r="AF50" s="577">
        <v>0</v>
      </c>
      <c r="AG50" s="578"/>
      <c r="AH50" s="579" t="s">
        <v>886</v>
      </c>
    </row>
    <row r="51" spans="2:34" ht="12" customHeight="1">
      <c r="B51" s="574" t="s">
        <v>949</v>
      </c>
      <c r="C51" s="575"/>
      <c r="D51" s="576" t="s">
        <v>950</v>
      </c>
      <c r="E51" s="577">
        <v>0</v>
      </c>
      <c r="F51" s="577">
        <v>0</v>
      </c>
      <c r="G51" s="585">
        <v>1830</v>
      </c>
      <c r="H51" s="577">
        <v>4258800</v>
      </c>
      <c r="I51" s="577">
        <v>0</v>
      </c>
      <c r="J51" s="577">
        <v>0</v>
      </c>
      <c r="K51" s="577">
        <v>0</v>
      </c>
      <c r="L51" s="577">
        <v>0</v>
      </c>
      <c r="M51" s="577">
        <v>0</v>
      </c>
      <c r="N51" s="577">
        <v>0</v>
      </c>
      <c r="O51" s="577">
        <v>0</v>
      </c>
      <c r="P51" s="577">
        <v>0</v>
      </c>
      <c r="Q51" s="577">
        <v>0</v>
      </c>
      <c r="R51" s="577">
        <v>0</v>
      </c>
      <c r="S51" s="577">
        <v>0</v>
      </c>
      <c r="T51" s="577">
        <v>0</v>
      </c>
      <c r="U51" s="577">
        <v>0</v>
      </c>
      <c r="V51" s="577">
        <v>0</v>
      </c>
      <c r="W51" s="577">
        <v>0</v>
      </c>
      <c r="X51" s="577">
        <v>0</v>
      </c>
      <c r="Y51" s="577">
        <v>0</v>
      </c>
      <c r="Z51" s="577">
        <v>0</v>
      </c>
      <c r="AA51" s="577">
        <v>0</v>
      </c>
      <c r="AB51" s="577">
        <v>0</v>
      </c>
      <c r="AC51" s="577">
        <v>0</v>
      </c>
      <c r="AD51" s="577">
        <v>0</v>
      </c>
      <c r="AE51" s="577">
        <v>1830</v>
      </c>
      <c r="AF51" s="577">
        <v>4258800</v>
      </c>
      <c r="AG51" s="578"/>
      <c r="AH51" s="579" t="s">
        <v>1726</v>
      </c>
    </row>
    <row r="52" spans="2:34" ht="12" customHeight="1">
      <c r="B52" s="574" t="s">
        <v>951</v>
      </c>
      <c r="C52" s="575"/>
      <c r="D52" s="576" t="s">
        <v>904</v>
      </c>
      <c r="E52" s="584" t="s">
        <v>952</v>
      </c>
      <c r="F52" s="577">
        <v>206360</v>
      </c>
      <c r="G52" s="577">
        <v>146</v>
      </c>
      <c r="H52" s="577">
        <v>1453000</v>
      </c>
      <c r="I52" s="577">
        <v>0</v>
      </c>
      <c r="J52" s="577">
        <v>0</v>
      </c>
      <c r="K52" s="577">
        <v>0</v>
      </c>
      <c r="L52" s="577">
        <v>0</v>
      </c>
      <c r="M52" s="577">
        <v>0</v>
      </c>
      <c r="N52" s="577">
        <v>0</v>
      </c>
      <c r="O52" s="577">
        <v>0</v>
      </c>
      <c r="P52" s="577">
        <v>0</v>
      </c>
      <c r="Q52" s="577">
        <v>0</v>
      </c>
      <c r="R52" s="577">
        <v>0</v>
      </c>
      <c r="S52" s="577">
        <v>0</v>
      </c>
      <c r="T52" s="577">
        <v>0</v>
      </c>
      <c r="U52" s="577">
        <v>138</v>
      </c>
      <c r="V52" s="577">
        <v>1343000</v>
      </c>
      <c r="W52" s="577">
        <v>0</v>
      </c>
      <c r="X52" s="577">
        <v>0</v>
      </c>
      <c r="Y52" s="577">
        <v>0</v>
      </c>
      <c r="Z52" s="577">
        <v>0</v>
      </c>
      <c r="AA52" s="577">
        <v>0</v>
      </c>
      <c r="AB52" s="577">
        <v>0</v>
      </c>
      <c r="AC52" s="577">
        <v>0</v>
      </c>
      <c r="AD52" s="577">
        <v>0</v>
      </c>
      <c r="AE52" s="577">
        <v>8</v>
      </c>
      <c r="AF52" s="577">
        <v>110000</v>
      </c>
      <c r="AG52" s="578"/>
      <c r="AH52" s="579" t="s">
        <v>953</v>
      </c>
    </row>
    <row r="53" spans="2:34" ht="12" customHeight="1">
      <c r="B53" s="574"/>
      <c r="C53" s="575"/>
      <c r="D53" s="576"/>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8"/>
      <c r="AH53" s="579"/>
    </row>
    <row r="54" spans="2:34" ht="12" customHeight="1">
      <c r="B54" s="574" t="s">
        <v>954</v>
      </c>
      <c r="C54" s="575"/>
      <c r="D54" s="576" t="s">
        <v>940</v>
      </c>
      <c r="E54" s="577">
        <v>0</v>
      </c>
      <c r="F54" s="577">
        <v>0</v>
      </c>
      <c r="G54" s="582">
        <v>9200</v>
      </c>
      <c r="H54" s="577">
        <v>229888</v>
      </c>
      <c r="I54" s="577">
        <v>0</v>
      </c>
      <c r="J54" s="577">
        <v>0</v>
      </c>
      <c r="K54" s="577">
        <v>0</v>
      </c>
      <c r="L54" s="577">
        <v>0</v>
      </c>
      <c r="M54" s="577">
        <v>0</v>
      </c>
      <c r="N54" s="577">
        <v>0</v>
      </c>
      <c r="O54" s="577">
        <v>0</v>
      </c>
      <c r="P54" s="577">
        <v>0</v>
      </c>
      <c r="Q54" s="577">
        <v>0</v>
      </c>
      <c r="R54" s="577">
        <v>0</v>
      </c>
      <c r="S54" s="577">
        <v>0</v>
      </c>
      <c r="T54" s="577">
        <v>0</v>
      </c>
      <c r="U54" s="577">
        <v>9200</v>
      </c>
      <c r="V54" s="577">
        <v>229888</v>
      </c>
      <c r="W54" s="577">
        <v>0</v>
      </c>
      <c r="X54" s="577">
        <v>0</v>
      </c>
      <c r="Y54" s="577">
        <v>0</v>
      </c>
      <c r="Z54" s="577">
        <v>0</v>
      </c>
      <c r="AA54" s="577">
        <v>0</v>
      </c>
      <c r="AB54" s="577">
        <v>0</v>
      </c>
      <c r="AC54" s="577">
        <v>0</v>
      </c>
      <c r="AD54" s="577">
        <v>0</v>
      </c>
      <c r="AE54" s="577">
        <v>0</v>
      </c>
      <c r="AF54" s="577">
        <v>0</v>
      </c>
      <c r="AG54" s="578"/>
      <c r="AH54" s="579" t="s">
        <v>943</v>
      </c>
    </row>
    <row r="55" spans="2:34" ht="12" customHeight="1">
      <c r="B55" s="574" t="s">
        <v>955</v>
      </c>
      <c r="C55" s="575"/>
      <c r="D55" s="576" t="s">
        <v>917</v>
      </c>
      <c r="E55" s="577">
        <v>0</v>
      </c>
      <c r="F55" s="577">
        <v>0</v>
      </c>
      <c r="G55" s="577">
        <v>229</v>
      </c>
      <c r="H55" s="577">
        <v>1500000</v>
      </c>
      <c r="I55" s="577">
        <v>0</v>
      </c>
      <c r="J55" s="577">
        <v>0</v>
      </c>
      <c r="K55" s="577">
        <v>0</v>
      </c>
      <c r="L55" s="577">
        <v>0</v>
      </c>
      <c r="M55" s="577">
        <v>0</v>
      </c>
      <c r="N55" s="577">
        <v>0</v>
      </c>
      <c r="O55" s="577">
        <v>0</v>
      </c>
      <c r="P55" s="577">
        <v>0</v>
      </c>
      <c r="Q55" s="577">
        <v>0</v>
      </c>
      <c r="R55" s="577">
        <v>0</v>
      </c>
      <c r="S55" s="577">
        <v>0</v>
      </c>
      <c r="T55" s="577">
        <v>0</v>
      </c>
      <c r="U55" s="577">
        <v>0</v>
      </c>
      <c r="V55" s="577">
        <v>0</v>
      </c>
      <c r="W55" s="577">
        <v>0</v>
      </c>
      <c r="X55" s="577">
        <v>0</v>
      </c>
      <c r="Y55" s="577">
        <v>0</v>
      </c>
      <c r="Z55" s="577">
        <v>0</v>
      </c>
      <c r="AA55" s="577">
        <v>0</v>
      </c>
      <c r="AB55" s="577">
        <v>0</v>
      </c>
      <c r="AC55" s="577">
        <v>0</v>
      </c>
      <c r="AD55" s="577">
        <v>0</v>
      </c>
      <c r="AE55" s="577">
        <v>229</v>
      </c>
      <c r="AF55" s="577">
        <v>1500000</v>
      </c>
      <c r="AG55" s="578"/>
      <c r="AH55" s="579" t="s">
        <v>886</v>
      </c>
    </row>
    <row r="56" spans="2:34" ht="12" customHeight="1">
      <c r="B56" s="574" t="s">
        <v>62</v>
      </c>
      <c r="C56" s="575"/>
      <c r="D56" s="576"/>
      <c r="E56" s="577">
        <v>0</v>
      </c>
      <c r="F56" s="577">
        <v>12623621</v>
      </c>
      <c r="G56" s="577">
        <v>0</v>
      </c>
      <c r="H56" s="577">
        <v>0</v>
      </c>
      <c r="I56" s="577">
        <v>0</v>
      </c>
      <c r="J56" s="577">
        <v>0</v>
      </c>
      <c r="K56" s="577">
        <v>0</v>
      </c>
      <c r="L56" s="577">
        <v>0</v>
      </c>
      <c r="M56" s="577">
        <v>0</v>
      </c>
      <c r="N56" s="577">
        <v>0</v>
      </c>
      <c r="O56" s="577">
        <v>0</v>
      </c>
      <c r="P56" s="577">
        <v>0</v>
      </c>
      <c r="Q56" s="577">
        <v>0</v>
      </c>
      <c r="R56" s="577">
        <v>0</v>
      </c>
      <c r="S56" s="577">
        <v>0</v>
      </c>
      <c r="T56" s="577">
        <v>0</v>
      </c>
      <c r="U56" s="577">
        <v>0</v>
      </c>
      <c r="V56" s="577">
        <v>0</v>
      </c>
      <c r="W56" s="577">
        <v>0</v>
      </c>
      <c r="X56" s="577">
        <v>0</v>
      </c>
      <c r="Y56" s="577">
        <v>0</v>
      </c>
      <c r="Z56" s="577">
        <v>0</v>
      </c>
      <c r="AA56" s="577">
        <v>0</v>
      </c>
      <c r="AB56" s="577">
        <v>0</v>
      </c>
      <c r="AC56" s="577">
        <v>0</v>
      </c>
      <c r="AD56" s="577">
        <v>0</v>
      </c>
      <c r="AE56" s="577">
        <v>0</v>
      </c>
      <c r="AF56" s="577">
        <v>0</v>
      </c>
      <c r="AG56" s="578"/>
      <c r="AH56" s="579"/>
    </row>
    <row r="57" spans="2:34" s="565" customFormat="1" ht="10.5" customHeight="1" thickBot="1">
      <c r="B57" s="586"/>
      <c r="C57" s="587"/>
      <c r="D57" s="588"/>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90"/>
      <c r="AH57" s="591"/>
    </row>
    <row r="58" spans="2:33" ht="12">
      <c r="B58" s="551" t="s">
        <v>956</v>
      </c>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row>
    <row r="59" spans="5:33" ht="1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row>
    <row r="60" spans="5:7" ht="12">
      <c r="E60" s="592"/>
      <c r="G60" s="592"/>
    </row>
    <row r="61" spans="5:7" ht="12">
      <c r="E61" s="593"/>
      <c r="G61" s="592"/>
    </row>
    <row r="62" spans="5:33" ht="12">
      <c r="E62" s="593"/>
      <c r="F62" s="593"/>
      <c r="G62" s="592"/>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row>
    <row r="63" spans="5:33" ht="12">
      <c r="E63" s="593"/>
      <c r="F63" s="593"/>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row>
    <row r="64" spans="5:33" ht="12">
      <c r="E64" s="593"/>
      <c r="F64" s="593"/>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row>
    <row r="65" spans="5:33" ht="12">
      <c r="E65" s="593"/>
      <c r="F65" s="593"/>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row>
    <row r="66" spans="5:33" ht="12">
      <c r="E66" s="593"/>
      <c r="F66" s="593"/>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row>
    <row r="67" spans="5:33" ht="12">
      <c r="E67" s="593"/>
      <c r="F67" s="593"/>
      <c r="G67" s="592"/>
      <c r="H67" s="592"/>
      <c r="I67" s="592"/>
      <c r="J67" s="592"/>
      <c r="K67" s="592"/>
      <c r="L67" s="592"/>
      <c r="M67" s="592"/>
      <c r="N67" s="592"/>
      <c r="O67" s="592"/>
      <c r="P67" s="592"/>
      <c r="Q67" s="592"/>
      <c r="R67" s="592"/>
      <c r="S67" s="592"/>
      <c r="T67" s="592"/>
      <c r="U67" s="592"/>
      <c r="V67" s="592"/>
      <c r="W67" s="592"/>
      <c r="X67" s="592"/>
      <c r="Y67" s="592"/>
      <c r="Z67" s="592"/>
      <c r="AA67" s="592"/>
      <c r="AB67" s="592"/>
      <c r="AC67" s="592"/>
      <c r="AD67" s="592"/>
      <c r="AE67" s="592"/>
      <c r="AF67" s="592"/>
      <c r="AG67" s="592"/>
    </row>
    <row r="68" spans="5:33" ht="12">
      <c r="E68" s="593"/>
      <c r="F68" s="593"/>
      <c r="G68" s="592"/>
      <c r="H68" s="592"/>
      <c r="I68" s="592"/>
      <c r="J68" s="592"/>
      <c r="K68" s="592"/>
      <c r="L68" s="592"/>
      <c r="M68" s="592"/>
      <c r="N68" s="592"/>
      <c r="O68" s="592"/>
      <c r="P68" s="592"/>
      <c r="Q68" s="592"/>
      <c r="R68" s="592"/>
      <c r="S68" s="592"/>
      <c r="T68" s="592"/>
      <c r="U68" s="592"/>
      <c r="V68" s="592"/>
      <c r="W68" s="592"/>
      <c r="X68" s="592"/>
      <c r="Y68" s="592"/>
      <c r="Z68" s="592"/>
      <c r="AA68" s="592"/>
      <c r="AB68" s="592"/>
      <c r="AC68" s="592"/>
      <c r="AD68" s="592"/>
      <c r="AE68" s="592"/>
      <c r="AF68" s="592"/>
      <c r="AG68" s="592"/>
    </row>
    <row r="69" spans="5:33" ht="12">
      <c r="E69" s="593"/>
      <c r="F69" s="593"/>
      <c r="G69" s="592"/>
      <c r="H69" s="592"/>
      <c r="I69" s="592"/>
      <c r="J69" s="592"/>
      <c r="K69" s="592"/>
      <c r="L69" s="592"/>
      <c r="M69" s="592"/>
      <c r="N69" s="592"/>
      <c r="O69" s="592"/>
      <c r="P69" s="592"/>
      <c r="Q69" s="592"/>
      <c r="R69" s="592"/>
      <c r="S69" s="592"/>
      <c r="T69" s="592"/>
      <c r="U69" s="592"/>
      <c r="V69" s="592"/>
      <c r="W69" s="592"/>
      <c r="X69" s="592"/>
      <c r="Y69" s="592"/>
      <c r="Z69" s="592"/>
      <c r="AA69" s="592"/>
      <c r="AB69" s="592"/>
      <c r="AC69" s="592"/>
      <c r="AD69" s="592"/>
      <c r="AE69" s="592"/>
      <c r="AF69" s="592"/>
      <c r="AG69" s="592"/>
    </row>
    <row r="70" spans="5:33" ht="12">
      <c r="E70" s="593"/>
      <c r="F70" s="593"/>
      <c r="G70" s="592"/>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row>
  </sheetData>
  <mergeCells count="38">
    <mergeCell ref="B4:C5"/>
    <mergeCell ref="Y4:Z4"/>
    <mergeCell ref="AA4:AB4"/>
    <mergeCell ref="AC4:AD4"/>
    <mergeCell ref="E4:F4"/>
    <mergeCell ref="D4:D5"/>
    <mergeCell ref="I4:J4"/>
    <mergeCell ref="W4:X4"/>
    <mergeCell ref="S4:T4"/>
    <mergeCell ref="G4:H4"/>
    <mergeCell ref="U4:V4"/>
    <mergeCell ref="K4:L4"/>
    <mergeCell ref="M4:N4"/>
    <mergeCell ref="O4:P4"/>
    <mergeCell ref="Q4:R4"/>
    <mergeCell ref="B28:B29"/>
    <mergeCell ref="B32:B33"/>
    <mergeCell ref="B36:B37"/>
    <mergeCell ref="B15:B16"/>
    <mergeCell ref="AG4:AH5"/>
    <mergeCell ref="AH32:AH33"/>
    <mergeCell ref="AH36:AH37"/>
    <mergeCell ref="AE4:AF4"/>
    <mergeCell ref="L32:L33"/>
    <mergeCell ref="H15:H16"/>
    <mergeCell ref="I15:I16"/>
    <mergeCell ref="J15:J16"/>
    <mergeCell ref="K15:K16"/>
    <mergeCell ref="L15:L16"/>
    <mergeCell ref="H32:H33"/>
    <mergeCell ref="I32:I33"/>
    <mergeCell ref="J32:J33"/>
    <mergeCell ref="K32:K33"/>
    <mergeCell ref="L36:L37"/>
    <mergeCell ref="H36:H37"/>
    <mergeCell ref="I36:I37"/>
    <mergeCell ref="J36:J37"/>
    <mergeCell ref="K36:K37"/>
  </mergeCells>
  <printOptions/>
  <pageMargins left="0.75" right="0.75" top="1" bottom="1" header="0.512" footer="0.51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9.00390625" defaultRowHeight="13.5"/>
  <cols>
    <col min="1" max="1" width="3.375" style="594" customWidth="1"/>
    <col min="2" max="2" width="11.625" style="618" customWidth="1"/>
    <col min="3" max="3" width="9.00390625" style="594" customWidth="1"/>
    <col min="4" max="4" width="7.625" style="594" bestFit="1" customWidth="1"/>
    <col min="5" max="5" width="5.875" style="594" bestFit="1" customWidth="1"/>
    <col min="6" max="6" width="6.375" style="594" bestFit="1" customWidth="1"/>
    <col min="7" max="7" width="6.75390625" style="594" customWidth="1"/>
    <col min="8" max="8" width="5.875" style="594" bestFit="1" customWidth="1"/>
    <col min="9" max="9" width="6.375" style="594" bestFit="1" customWidth="1"/>
    <col min="10" max="10" width="7.625" style="594" bestFit="1" customWidth="1"/>
    <col min="11" max="11" width="6.375" style="594" bestFit="1" customWidth="1"/>
    <col min="12" max="12" width="5.875" style="594" customWidth="1"/>
    <col min="13" max="13" width="7.625" style="594" bestFit="1" customWidth="1"/>
    <col min="14" max="14" width="6.875" style="594" customWidth="1"/>
    <col min="15" max="16" width="6.75390625" style="594" customWidth="1"/>
    <col min="17" max="17" width="6.375" style="594" bestFit="1" customWidth="1"/>
    <col min="18" max="18" width="9.00390625" style="596" customWidth="1"/>
    <col min="19" max="16384" width="9.00390625" style="594" customWidth="1"/>
  </cols>
  <sheetData>
    <row r="2" ht="14.25">
      <c r="B2" s="595" t="s">
        <v>979</v>
      </c>
    </row>
    <row r="3" spans="2:17" s="597" customFormat="1" ht="12.75" thickBot="1">
      <c r="B3" s="598"/>
      <c r="N3" s="599" t="s">
        <v>958</v>
      </c>
      <c r="Q3" s="599"/>
    </row>
    <row r="4" spans="2:17" s="600" customFormat="1" ht="36">
      <c r="B4" s="601" t="s">
        <v>959</v>
      </c>
      <c r="C4" s="601" t="s">
        <v>1333</v>
      </c>
      <c r="D4" s="602" t="s">
        <v>960</v>
      </c>
      <c r="E4" s="603" t="s">
        <v>961</v>
      </c>
      <c r="F4" s="604" t="s">
        <v>962</v>
      </c>
      <c r="G4" s="604" t="s">
        <v>963</v>
      </c>
      <c r="H4" s="601" t="s">
        <v>1578</v>
      </c>
      <c r="I4" s="603" t="s">
        <v>964</v>
      </c>
      <c r="J4" s="604" t="s">
        <v>965</v>
      </c>
      <c r="K4" s="604" t="s">
        <v>966</v>
      </c>
      <c r="L4" s="605" t="s">
        <v>967</v>
      </c>
      <c r="M4" s="604" t="s">
        <v>968</v>
      </c>
      <c r="N4" s="604" t="s">
        <v>969</v>
      </c>
      <c r="O4" s="606" t="s">
        <v>970</v>
      </c>
      <c r="P4" s="606" t="s">
        <v>971</v>
      </c>
      <c r="Q4" s="603" t="s">
        <v>62</v>
      </c>
    </row>
    <row r="5" spans="2:17" s="597" customFormat="1" ht="15.75" customHeight="1">
      <c r="B5" s="607" t="s">
        <v>972</v>
      </c>
      <c r="C5" s="608">
        <f>SUM(D5:Q5)</f>
        <v>6928</v>
      </c>
      <c r="D5" s="609">
        <v>3730</v>
      </c>
      <c r="E5" s="609">
        <v>228</v>
      </c>
      <c r="F5" s="609">
        <v>14</v>
      </c>
      <c r="G5" s="609">
        <v>98</v>
      </c>
      <c r="H5" s="609">
        <v>125</v>
      </c>
      <c r="I5" s="609">
        <v>188</v>
      </c>
      <c r="J5" s="609">
        <v>1548</v>
      </c>
      <c r="K5" s="609">
        <v>44</v>
      </c>
      <c r="L5" s="609">
        <v>7</v>
      </c>
      <c r="M5" s="609">
        <v>451</v>
      </c>
      <c r="N5" s="609">
        <v>271</v>
      </c>
      <c r="O5" s="609">
        <v>101</v>
      </c>
      <c r="P5" s="609">
        <v>0</v>
      </c>
      <c r="Q5" s="610">
        <v>123</v>
      </c>
    </row>
    <row r="6" spans="2:17" s="597" customFormat="1" ht="15.75" customHeight="1">
      <c r="B6" s="607" t="s">
        <v>973</v>
      </c>
      <c r="C6" s="611">
        <v>8310</v>
      </c>
      <c r="D6" s="609">
        <v>4783</v>
      </c>
      <c r="E6" s="609">
        <v>267</v>
      </c>
      <c r="F6" s="609">
        <v>15</v>
      </c>
      <c r="G6" s="609">
        <v>36</v>
      </c>
      <c r="H6" s="609">
        <v>163</v>
      </c>
      <c r="I6" s="609">
        <v>197</v>
      </c>
      <c r="J6" s="609">
        <v>1775</v>
      </c>
      <c r="K6" s="609">
        <v>72</v>
      </c>
      <c r="L6" s="609">
        <v>12</v>
      </c>
      <c r="M6" s="609">
        <v>397</v>
      </c>
      <c r="N6" s="609">
        <v>289</v>
      </c>
      <c r="O6" s="609">
        <v>155</v>
      </c>
      <c r="P6" s="609">
        <v>0</v>
      </c>
      <c r="Q6" s="612">
        <v>147</v>
      </c>
    </row>
    <row r="7" spans="2:17" s="597" customFormat="1" ht="15.75" customHeight="1">
      <c r="B7" s="607" t="s">
        <v>974</v>
      </c>
      <c r="C7" s="611">
        <f>SUM(D7:Q7)</f>
        <v>8901</v>
      </c>
      <c r="D7" s="609">
        <v>5013</v>
      </c>
      <c r="E7" s="609">
        <v>96</v>
      </c>
      <c r="F7" s="609">
        <v>17</v>
      </c>
      <c r="G7" s="609">
        <v>37</v>
      </c>
      <c r="H7" s="609">
        <v>187</v>
      </c>
      <c r="I7" s="609">
        <v>237</v>
      </c>
      <c r="J7" s="609">
        <v>2047</v>
      </c>
      <c r="K7" s="609">
        <v>35</v>
      </c>
      <c r="L7" s="609">
        <v>25</v>
      </c>
      <c r="M7" s="609">
        <v>467</v>
      </c>
      <c r="N7" s="609">
        <v>326</v>
      </c>
      <c r="O7" s="609">
        <v>145</v>
      </c>
      <c r="P7" s="609">
        <v>0</v>
      </c>
      <c r="Q7" s="612">
        <v>269</v>
      </c>
    </row>
    <row r="8" spans="2:17" s="597" customFormat="1" ht="15.75" customHeight="1">
      <c r="B8" s="607" t="s">
        <v>975</v>
      </c>
      <c r="C8" s="611">
        <v>9320</v>
      </c>
      <c r="D8" s="609">
        <v>4867</v>
      </c>
      <c r="E8" s="609">
        <v>209</v>
      </c>
      <c r="F8" s="609">
        <v>21</v>
      </c>
      <c r="G8" s="609">
        <v>41</v>
      </c>
      <c r="H8" s="609">
        <v>222</v>
      </c>
      <c r="I8" s="609">
        <v>307</v>
      </c>
      <c r="J8" s="609">
        <v>2232</v>
      </c>
      <c r="K8" s="609">
        <v>83</v>
      </c>
      <c r="L8" s="609">
        <v>21</v>
      </c>
      <c r="M8" s="609">
        <v>619</v>
      </c>
      <c r="N8" s="609">
        <v>334</v>
      </c>
      <c r="O8" s="609">
        <v>174</v>
      </c>
      <c r="P8" s="609">
        <v>0</v>
      </c>
      <c r="Q8" s="612">
        <v>189</v>
      </c>
    </row>
    <row r="9" spans="2:17" s="597" customFormat="1" ht="15.75" customHeight="1">
      <c r="B9" s="607" t="s">
        <v>976</v>
      </c>
      <c r="C9" s="611">
        <f>SUM(D9:Q9)</f>
        <v>9675</v>
      </c>
      <c r="D9" s="609">
        <v>4893</v>
      </c>
      <c r="E9" s="609">
        <v>264</v>
      </c>
      <c r="F9" s="609">
        <v>20</v>
      </c>
      <c r="G9" s="609">
        <v>39</v>
      </c>
      <c r="H9" s="609">
        <v>167</v>
      </c>
      <c r="I9" s="609">
        <v>339</v>
      </c>
      <c r="J9" s="609">
        <v>2376</v>
      </c>
      <c r="K9" s="609">
        <v>65</v>
      </c>
      <c r="L9" s="609">
        <v>21</v>
      </c>
      <c r="M9" s="609">
        <v>662</v>
      </c>
      <c r="N9" s="609">
        <v>354</v>
      </c>
      <c r="O9" s="609">
        <v>275</v>
      </c>
      <c r="P9" s="609">
        <v>0</v>
      </c>
      <c r="Q9" s="612">
        <v>200</v>
      </c>
    </row>
    <row r="10" spans="2:17" s="597" customFormat="1" ht="15.75" customHeight="1">
      <c r="B10" s="607" t="s">
        <v>973</v>
      </c>
      <c r="C10" s="611">
        <f>SUM(D10:Q10)</f>
        <v>11104</v>
      </c>
      <c r="D10" s="609">
        <v>6101</v>
      </c>
      <c r="E10" s="609">
        <v>311</v>
      </c>
      <c r="F10" s="609">
        <v>22</v>
      </c>
      <c r="G10" s="609">
        <v>48</v>
      </c>
      <c r="H10" s="609">
        <v>188</v>
      </c>
      <c r="I10" s="609">
        <v>299</v>
      </c>
      <c r="J10" s="609">
        <v>2452</v>
      </c>
      <c r="K10" s="609">
        <v>122</v>
      </c>
      <c r="L10" s="609">
        <v>30</v>
      </c>
      <c r="M10" s="609">
        <v>625</v>
      </c>
      <c r="N10" s="609">
        <v>365</v>
      </c>
      <c r="O10" s="609">
        <v>305</v>
      </c>
      <c r="P10" s="609">
        <v>0</v>
      </c>
      <c r="Q10" s="612">
        <v>236</v>
      </c>
    </row>
    <row r="11" spans="1:17" ht="15.75" customHeight="1">
      <c r="A11" s="597"/>
      <c r="B11" s="607" t="s">
        <v>974</v>
      </c>
      <c r="C11" s="611">
        <f>SUM(D11:Q11)</f>
        <v>11726</v>
      </c>
      <c r="D11" s="609">
        <v>6377</v>
      </c>
      <c r="E11" s="609">
        <v>125</v>
      </c>
      <c r="F11" s="613">
        <v>18</v>
      </c>
      <c r="G11" s="609">
        <v>51</v>
      </c>
      <c r="H11" s="609">
        <v>202</v>
      </c>
      <c r="I11" s="609">
        <v>324</v>
      </c>
      <c r="J11" s="609">
        <v>2736</v>
      </c>
      <c r="K11" s="609">
        <v>63</v>
      </c>
      <c r="L11" s="609">
        <v>32</v>
      </c>
      <c r="M11" s="609">
        <v>769</v>
      </c>
      <c r="N11" s="609">
        <v>414</v>
      </c>
      <c r="O11" s="609">
        <v>298</v>
      </c>
      <c r="P11" s="609">
        <v>0</v>
      </c>
      <c r="Q11" s="612">
        <v>317</v>
      </c>
    </row>
    <row r="12" spans="1:17" ht="15.75" customHeight="1" thickBot="1">
      <c r="A12" s="597"/>
      <c r="B12" s="614" t="s">
        <v>977</v>
      </c>
      <c r="C12" s="615">
        <f>SUM(D12:Q12)</f>
        <v>11620</v>
      </c>
      <c r="D12" s="616">
        <v>5776</v>
      </c>
      <c r="E12" s="616">
        <v>239</v>
      </c>
      <c r="F12" s="616">
        <v>18</v>
      </c>
      <c r="G12" s="616">
        <v>46</v>
      </c>
      <c r="H12" s="616">
        <v>184</v>
      </c>
      <c r="I12" s="616">
        <v>313</v>
      </c>
      <c r="J12" s="616">
        <v>2856</v>
      </c>
      <c r="K12" s="616">
        <v>79</v>
      </c>
      <c r="L12" s="616">
        <v>37</v>
      </c>
      <c r="M12" s="616">
        <v>703</v>
      </c>
      <c r="N12" s="616">
        <v>410</v>
      </c>
      <c r="O12" s="616">
        <v>629</v>
      </c>
      <c r="P12" s="616">
        <v>0</v>
      </c>
      <c r="Q12" s="617">
        <v>330</v>
      </c>
    </row>
    <row r="13" spans="1:2" ht="12" customHeight="1">
      <c r="A13" s="597"/>
      <c r="B13" s="594" t="s">
        <v>978</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2:U858"/>
  <sheetViews>
    <sheetView workbookViewId="0" topLeftCell="A1">
      <selection activeCell="A1" sqref="A1"/>
    </sheetView>
  </sheetViews>
  <sheetFormatPr defaultColWidth="9.00390625" defaultRowHeight="13.5"/>
  <cols>
    <col min="1" max="1" width="2.625" style="13" customWidth="1"/>
    <col min="2" max="2" width="12.25390625" style="16" customWidth="1"/>
    <col min="3" max="3" width="10.75390625" style="13" bestFit="1" customWidth="1"/>
    <col min="4" max="4" width="9.00390625" style="13" customWidth="1"/>
    <col min="5" max="5" width="12.00390625" style="13" customWidth="1"/>
    <col min="6" max="9" width="9.00390625" style="13" customWidth="1"/>
    <col min="10" max="10" width="4.25390625" style="13" customWidth="1"/>
    <col min="11" max="11" width="8.625" style="13" customWidth="1"/>
    <col min="12" max="12" width="4.25390625" style="13" customWidth="1"/>
    <col min="13" max="13" width="8.625" style="13" customWidth="1"/>
    <col min="14" max="14" width="4.25390625" style="13" customWidth="1"/>
    <col min="15" max="15" width="8.625" style="13" customWidth="1"/>
    <col min="16" max="16" width="4.375" style="13" customWidth="1"/>
    <col min="17" max="17" width="8.625" style="13" customWidth="1"/>
    <col min="18" max="18" width="4.25390625" style="15" customWidth="1"/>
    <col min="19" max="19" width="8.625" style="13" customWidth="1"/>
    <col min="20" max="20" width="4.25390625" style="15" customWidth="1"/>
    <col min="21" max="21" width="8.625" style="13" customWidth="1"/>
    <col min="22" max="16384" width="9.00390625" style="13" customWidth="1"/>
  </cols>
  <sheetData>
    <row r="2" ht="14.25">
      <c r="B2" s="14" t="s">
        <v>1479</v>
      </c>
    </row>
    <row r="4" ht="12.75" thickBot="1"/>
    <row r="5" spans="2:21" ht="18" customHeight="1">
      <c r="B5" s="893" t="s">
        <v>1320</v>
      </c>
      <c r="C5" s="895" t="s">
        <v>1321</v>
      </c>
      <c r="D5" s="898" t="s">
        <v>1322</v>
      </c>
      <c r="E5" s="898"/>
      <c r="F5" s="898"/>
      <c r="G5" s="898"/>
      <c r="H5" s="898"/>
      <c r="I5" s="899"/>
      <c r="J5" s="905" t="s">
        <v>1323</v>
      </c>
      <c r="K5" s="906"/>
      <c r="L5" s="905" t="s">
        <v>1324</v>
      </c>
      <c r="M5" s="906"/>
      <c r="N5" s="905" t="s">
        <v>1325</v>
      </c>
      <c r="O5" s="906"/>
      <c r="P5" s="905" t="s">
        <v>1326</v>
      </c>
      <c r="Q5" s="906"/>
      <c r="R5" s="904" t="s">
        <v>1327</v>
      </c>
      <c r="S5" s="906"/>
      <c r="T5" s="905" t="s">
        <v>1328</v>
      </c>
      <c r="U5" s="906"/>
    </row>
    <row r="6" spans="2:21" ht="24" customHeight="1">
      <c r="B6" s="894"/>
      <c r="C6" s="896"/>
      <c r="D6" s="897" t="s">
        <v>1329</v>
      </c>
      <c r="E6" s="897" t="s">
        <v>1330</v>
      </c>
      <c r="F6" s="897"/>
      <c r="G6" s="897"/>
      <c r="H6" s="900" t="s">
        <v>1331</v>
      </c>
      <c r="I6" s="897" t="s">
        <v>1332</v>
      </c>
      <c r="J6" s="907"/>
      <c r="K6" s="908"/>
      <c r="L6" s="907"/>
      <c r="M6" s="908"/>
      <c r="N6" s="907"/>
      <c r="O6" s="908"/>
      <c r="P6" s="907"/>
      <c r="Q6" s="908"/>
      <c r="R6" s="907"/>
      <c r="S6" s="908"/>
      <c r="T6" s="907"/>
      <c r="U6" s="908"/>
    </row>
    <row r="7" spans="2:21" ht="18" customHeight="1">
      <c r="B7" s="894"/>
      <c r="C7" s="896"/>
      <c r="D7" s="897"/>
      <c r="E7" s="17" t="s">
        <v>1333</v>
      </c>
      <c r="F7" s="18" t="s">
        <v>1334</v>
      </c>
      <c r="G7" s="18" t="s">
        <v>1335</v>
      </c>
      <c r="H7" s="901"/>
      <c r="I7" s="897"/>
      <c r="J7" s="909"/>
      <c r="K7" s="903"/>
      <c r="L7" s="909"/>
      <c r="M7" s="903"/>
      <c r="N7" s="909"/>
      <c r="O7" s="903"/>
      <c r="P7" s="909"/>
      <c r="Q7" s="903"/>
      <c r="R7" s="909"/>
      <c r="S7" s="903"/>
      <c r="T7" s="909"/>
      <c r="U7" s="903"/>
    </row>
    <row r="8" spans="2:21" ht="12">
      <c r="B8" s="19"/>
      <c r="C8" s="20"/>
      <c r="D8" s="21"/>
      <c r="E8" s="21"/>
      <c r="F8" s="21"/>
      <c r="G8" s="21"/>
      <c r="H8" s="21"/>
      <c r="I8" s="21"/>
      <c r="J8" s="21"/>
      <c r="K8" s="21"/>
      <c r="L8" s="21"/>
      <c r="M8" s="21"/>
      <c r="N8" s="21"/>
      <c r="O8" s="21"/>
      <c r="P8" s="21"/>
      <c r="Q8" s="21"/>
      <c r="R8" s="22"/>
      <c r="S8" s="21"/>
      <c r="T8" s="22"/>
      <c r="U8" s="23"/>
    </row>
    <row r="9" spans="2:21" s="24" customFormat="1" ht="13.5">
      <c r="B9" s="25" t="s">
        <v>1336</v>
      </c>
      <c r="C9" s="26">
        <f>SUM(C19,C39,C72,C96,C123,C146,C160,C183,C207,C238,C257,C11:C17)</f>
        <v>1352028</v>
      </c>
      <c r="D9" s="27">
        <f>SUM(D19,D39,D72,D96,D123,D146,D160,D183,D207,D238,D257,D11:D17)</f>
        <v>232888</v>
      </c>
      <c r="E9" s="27">
        <f>SUM(E19,E39,E72,E96,E123,E146,E160,E183,E207,E238,E257,E11:E17)</f>
        <v>1357347</v>
      </c>
      <c r="F9" s="27">
        <f>SUM(F19,F39,F72,F96,F123,F146,F160,F183,F207,F238,F257,F11:F17)</f>
        <v>660555</v>
      </c>
      <c r="G9" s="27">
        <f>SUM(G19,G39,G72,G96,G123,G146,G160,G183,G207,G238,G257,G11:G17)</f>
        <v>696792</v>
      </c>
      <c r="H9" s="28">
        <f>+F9/G9*100</f>
        <v>94.79945234732891</v>
      </c>
      <c r="I9" s="27">
        <v>145</v>
      </c>
      <c r="J9" s="910">
        <f>SUM(K19,K39,K72,K96,K123,K146,K160,K183,K207,K238,K257,K11:K17)</f>
        <v>1335653</v>
      </c>
      <c r="K9" s="911"/>
      <c r="L9" s="910">
        <f>SUM(M19,M39,M72,M96,M123,M146,M160,M183,M207,M238,M257,M11:M17)</f>
        <v>1119338</v>
      </c>
      <c r="M9" s="911"/>
      <c r="N9" s="910">
        <f>SUM(O19,O39,O72,O96,O123,O146,O160,O183,O207,O238,O257,O11:O17)</f>
        <v>1116822</v>
      </c>
      <c r="O9" s="911"/>
      <c r="P9" s="910">
        <f>SUM(Q19,Q39,Q72,Q96,Q123,Q146,Q160,Q183,Q207,Q238,Q257,Q11:Q17)</f>
        <v>1080034</v>
      </c>
      <c r="Q9" s="911"/>
      <c r="R9" s="910">
        <f>SUM(S19,S39,S72,S96,S123,S146,S160,S183,S207,S238,S257,S11:S17)</f>
        <v>1027297</v>
      </c>
      <c r="S9" s="911"/>
      <c r="T9" s="910">
        <f>SUM(U19,U39,U72,U96,U123,U146,U160,U183,U207,U238,U257,U11:U17)</f>
        <v>968925</v>
      </c>
      <c r="U9" s="892"/>
    </row>
    <row r="10" spans="2:21" s="29" customFormat="1" ht="24" customHeight="1">
      <c r="B10" s="30"/>
      <c r="C10" s="31"/>
      <c r="D10" s="32"/>
      <c r="E10" s="32"/>
      <c r="F10" s="32"/>
      <c r="G10" s="32"/>
      <c r="H10" s="32"/>
      <c r="I10" s="32"/>
      <c r="J10" s="32"/>
      <c r="K10" s="32"/>
      <c r="L10" s="32"/>
      <c r="M10" s="32" t="s">
        <v>1337</v>
      </c>
      <c r="N10" s="32"/>
      <c r="O10" s="33" t="s">
        <v>1338</v>
      </c>
      <c r="P10" s="33"/>
      <c r="Q10" s="34" t="s">
        <v>1339</v>
      </c>
      <c r="R10" s="35"/>
      <c r="S10" s="32"/>
      <c r="T10" s="36"/>
      <c r="U10" s="37"/>
    </row>
    <row r="11" spans="2:21" ht="12">
      <c r="B11" s="38" t="s">
        <v>1315</v>
      </c>
      <c r="C11" s="39">
        <v>105534</v>
      </c>
      <c r="D11" s="40">
        <v>21237</v>
      </c>
      <c r="E11" s="40">
        <f>SUM(F11:G11)</f>
        <v>104891</v>
      </c>
      <c r="F11" s="40">
        <v>50944</v>
      </c>
      <c r="G11" s="40">
        <v>53947</v>
      </c>
      <c r="H11" s="41">
        <f>+F11/G11*100</f>
        <v>94.43342539900273</v>
      </c>
      <c r="I11" s="40">
        <v>2875</v>
      </c>
      <c r="J11" s="40"/>
      <c r="K11" s="40">
        <v>98632</v>
      </c>
      <c r="L11" s="40"/>
      <c r="M11" s="40">
        <v>69184</v>
      </c>
      <c r="N11" s="40"/>
      <c r="O11" s="40">
        <v>69931</v>
      </c>
      <c r="P11" s="40"/>
      <c r="Q11" s="40">
        <v>63423</v>
      </c>
      <c r="R11" s="36"/>
      <c r="S11" s="40">
        <v>55994</v>
      </c>
      <c r="T11" s="36"/>
      <c r="U11" s="42">
        <v>48399</v>
      </c>
    </row>
    <row r="12" spans="2:21" ht="12">
      <c r="B12" s="38" t="s">
        <v>1316</v>
      </c>
      <c r="C12" s="39">
        <v>54631</v>
      </c>
      <c r="D12" s="40">
        <v>11060</v>
      </c>
      <c r="E12" s="40">
        <f>SUM(F12:G12)</f>
        <v>55008</v>
      </c>
      <c r="F12" s="40">
        <v>25884</v>
      </c>
      <c r="G12" s="40">
        <v>29124</v>
      </c>
      <c r="H12" s="41">
        <f>+F12/G12*100</f>
        <v>88.87515451174289</v>
      </c>
      <c r="I12" s="40">
        <v>2977</v>
      </c>
      <c r="J12" s="40"/>
      <c r="K12" s="40">
        <v>55344</v>
      </c>
      <c r="L12" s="40"/>
      <c r="M12" s="40">
        <v>48816</v>
      </c>
      <c r="N12" s="40"/>
      <c r="O12" s="40">
        <v>50448</v>
      </c>
      <c r="P12" s="40"/>
      <c r="Q12" s="40">
        <v>44731</v>
      </c>
      <c r="R12" s="36"/>
      <c r="S12" s="40">
        <v>44602</v>
      </c>
      <c r="T12" s="36"/>
      <c r="U12" s="42">
        <v>43007</v>
      </c>
    </row>
    <row r="13" spans="2:21" ht="12">
      <c r="B13" s="38" t="s">
        <v>1317</v>
      </c>
      <c r="C13" s="39">
        <v>43929</v>
      </c>
      <c r="D13" s="40">
        <v>9394</v>
      </c>
      <c r="E13" s="40">
        <f>SUM(F13:G13)</f>
        <v>44018</v>
      </c>
      <c r="F13" s="40">
        <v>20525</v>
      </c>
      <c r="G13" s="40">
        <v>23493</v>
      </c>
      <c r="H13" s="41">
        <f>+F13/G13*100</f>
        <v>87.36644958072617</v>
      </c>
      <c r="I13" s="40">
        <v>2594</v>
      </c>
      <c r="J13" s="40"/>
      <c r="K13" s="40">
        <v>42792</v>
      </c>
      <c r="L13" s="40"/>
      <c r="M13" s="40">
        <v>35986</v>
      </c>
      <c r="N13" s="40"/>
      <c r="O13" s="40">
        <v>37224</v>
      </c>
      <c r="P13" s="40"/>
      <c r="Q13" s="40">
        <v>34316</v>
      </c>
      <c r="R13" s="36">
        <v>8</v>
      </c>
      <c r="S13" s="40">
        <v>31830</v>
      </c>
      <c r="T13" s="36">
        <v>6</v>
      </c>
      <c r="U13" s="42">
        <v>0</v>
      </c>
    </row>
    <row r="14" spans="2:21" s="29" customFormat="1" ht="12">
      <c r="B14" s="43"/>
      <c r="C14" s="31"/>
      <c r="D14" s="32"/>
      <c r="E14" s="32"/>
      <c r="F14" s="32"/>
      <c r="G14" s="32"/>
      <c r="H14" s="32"/>
      <c r="I14" s="32"/>
      <c r="J14" s="32"/>
      <c r="K14" s="32" t="s">
        <v>1340</v>
      </c>
      <c r="L14" s="32"/>
      <c r="M14" s="32" t="s">
        <v>1341</v>
      </c>
      <c r="N14" s="32"/>
      <c r="O14" s="32"/>
      <c r="P14" s="32"/>
      <c r="R14" s="15"/>
      <c r="S14" s="32"/>
      <c r="T14" s="36"/>
      <c r="U14" s="37"/>
    </row>
    <row r="15" spans="2:21" ht="12">
      <c r="B15" s="38" t="s">
        <v>1318</v>
      </c>
      <c r="C15" s="39">
        <v>55569</v>
      </c>
      <c r="D15" s="40">
        <v>11215</v>
      </c>
      <c r="E15" s="40">
        <f>SUM(F15:G15)</f>
        <v>54291</v>
      </c>
      <c r="F15" s="40">
        <v>26162</v>
      </c>
      <c r="G15" s="40">
        <v>28129</v>
      </c>
      <c r="H15" s="41">
        <f>+F15/G15*100</f>
        <v>93.00721675139536</v>
      </c>
      <c r="I15" s="40">
        <v>1955</v>
      </c>
      <c r="J15" s="40"/>
      <c r="K15" s="40">
        <v>49526</v>
      </c>
      <c r="L15" s="40"/>
      <c r="M15" s="40">
        <v>31958</v>
      </c>
      <c r="N15" s="40"/>
      <c r="O15" s="40">
        <v>31866</v>
      </c>
      <c r="P15" s="32" t="s">
        <v>1342</v>
      </c>
      <c r="Q15" s="40">
        <v>0</v>
      </c>
      <c r="R15" s="36"/>
      <c r="S15" s="40">
        <v>0</v>
      </c>
      <c r="T15" s="36"/>
      <c r="U15" s="42">
        <v>0</v>
      </c>
    </row>
    <row r="16" spans="2:21" s="29" customFormat="1" ht="12">
      <c r="B16" s="43"/>
      <c r="C16" s="31"/>
      <c r="D16" s="32"/>
      <c r="E16" s="32"/>
      <c r="F16" s="32"/>
      <c r="G16" s="32"/>
      <c r="H16" s="32"/>
      <c r="I16" s="32"/>
      <c r="J16" s="32"/>
      <c r="K16" s="32" t="s">
        <v>1343</v>
      </c>
      <c r="L16" s="32"/>
      <c r="M16" s="32"/>
      <c r="N16" s="32"/>
      <c r="O16" s="32"/>
      <c r="P16" s="32"/>
      <c r="Q16" s="32"/>
      <c r="R16" s="36"/>
      <c r="S16" s="32"/>
      <c r="T16" s="36"/>
      <c r="U16" s="37"/>
    </row>
    <row r="17" spans="2:21" ht="12">
      <c r="B17" s="38" t="s">
        <v>1319</v>
      </c>
      <c r="C17" s="39">
        <v>31455</v>
      </c>
      <c r="D17" s="40">
        <v>5850</v>
      </c>
      <c r="E17" s="40">
        <f>SUM(F17:G17)</f>
        <v>31140</v>
      </c>
      <c r="F17" s="40">
        <v>15160</v>
      </c>
      <c r="G17" s="40">
        <v>15980</v>
      </c>
      <c r="H17" s="41">
        <f>+F17/G17*100</f>
        <v>94.86858573216522</v>
      </c>
      <c r="I17" s="40">
        <v>280</v>
      </c>
      <c r="J17" s="40"/>
      <c r="K17" s="40">
        <v>0</v>
      </c>
      <c r="L17" s="40"/>
      <c r="M17" s="40">
        <v>0</v>
      </c>
      <c r="N17" s="40"/>
      <c r="O17" s="40">
        <v>0</v>
      </c>
      <c r="P17" s="40"/>
      <c r="Q17" s="40">
        <v>0</v>
      </c>
      <c r="R17" s="36"/>
      <c r="S17" s="40">
        <v>0</v>
      </c>
      <c r="T17" s="36"/>
      <c r="U17" s="42">
        <v>0</v>
      </c>
    </row>
    <row r="18" spans="2:21" ht="12">
      <c r="B18" s="44"/>
      <c r="C18" s="39"/>
      <c r="D18" s="40"/>
      <c r="E18" s="40"/>
      <c r="F18" s="40"/>
      <c r="G18" s="40"/>
      <c r="H18" s="41"/>
      <c r="I18" s="40"/>
      <c r="J18" s="40"/>
      <c r="K18" s="40"/>
      <c r="L18" s="40"/>
      <c r="M18" s="40"/>
      <c r="N18" s="40" t="s">
        <v>1344</v>
      </c>
      <c r="P18" s="40" t="s">
        <v>1345</v>
      </c>
      <c r="Q18" s="40"/>
      <c r="R18" s="36"/>
      <c r="S18" s="40"/>
      <c r="T18" s="36"/>
      <c r="U18" s="42"/>
    </row>
    <row r="19" spans="2:21" s="24" customFormat="1" ht="11.25">
      <c r="B19" s="45" t="s">
        <v>1346</v>
      </c>
      <c r="C19" s="26">
        <f>SUM(C21:C37)</f>
        <v>80358</v>
      </c>
      <c r="D19" s="27">
        <f>SUM(D21:D37)</f>
        <v>13115</v>
      </c>
      <c r="E19" s="27">
        <f>SUM(E21:E37)</f>
        <v>80457</v>
      </c>
      <c r="F19" s="27">
        <f>SUM(F21:F37)</f>
        <v>38574</v>
      </c>
      <c r="G19" s="27">
        <f>SUM(G21:G37)</f>
        <v>41883</v>
      </c>
      <c r="H19" s="28">
        <f>+F19/G19*100</f>
        <v>92.09941981233436</v>
      </c>
      <c r="I19" s="27">
        <v>186</v>
      </c>
      <c r="J19" s="27"/>
      <c r="K19" s="27">
        <v>80799</v>
      </c>
      <c r="L19" s="27"/>
      <c r="M19" s="27">
        <f>SUM(M21:M37)</f>
        <v>68806</v>
      </c>
      <c r="N19" s="27"/>
      <c r="O19" s="27">
        <f>SUM(O21:O37)</f>
        <v>67158</v>
      </c>
      <c r="P19" s="27"/>
      <c r="Q19" s="27">
        <f>SUM(Q21:Q37)</f>
        <v>68917</v>
      </c>
      <c r="R19" s="46"/>
      <c r="S19" s="27">
        <f>SUM(S21:S37)</f>
        <v>65545</v>
      </c>
      <c r="T19" s="46"/>
      <c r="U19" s="47">
        <f>SUM(U21:U37)</f>
        <v>61450</v>
      </c>
    </row>
    <row r="20" spans="2:21" ht="12">
      <c r="B20" s="45"/>
      <c r="C20" s="39"/>
      <c r="D20" s="40"/>
      <c r="E20" s="40"/>
      <c r="F20" s="40"/>
      <c r="G20" s="40"/>
      <c r="H20" s="41"/>
      <c r="I20" s="40"/>
      <c r="J20" s="40"/>
      <c r="K20" s="40"/>
      <c r="L20" s="40"/>
      <c r="M20" s="40"/>
      <c r="N20" s="40"/>
      <c r="O20" s="40"/>
      <c r="P20" s="40"/>
      <c r="Q20" s="40"/>
      <c r="R20" s="36"/>
      <c r="S20" s="40"/>
      <c r="T20" s="36"/>
      <c r="U20" s="42"/>
    </row>
    <row r="21" spans="2:21" ht="12">
      <c r="B21" s="38" t="s">
        <v>1347</v>
      </c>
      <c r="C21" s="39">
        <v>16534</v>
      </c>
      <c r="D21" s="40">
        <v>3184</v>
      </c>
      <c r="E21" s="40">
        <f aca="true" t="shared" si="0" ref="E21:E37">SUM(F21:G21)</f>
        <v>16222</v>
      </c>
      <c r="F21" s="40">
        <v>7444</v>
      </c>
      <c r="G21" s="40">
        <v>8778</v>
      </c>
      <c r="H21" s="41">
        <f>+F21/G21*100</f>
        <v>84.80291638186375</v>
      </c>
      <c r="I21" s="40">
        <v>1130</v>
      </c>
      <c r="J21" s="36"/>
      <c r="K21" s="40">
        <v>16586</v>
      </c>
      <c r="L21" s="40"/>
      <c r="M21" s="40">
        <v>12674</v>
      </c>
      <c r="N21" s="36"/>
      <c r="O21" s="40">
        <v>12644</v>
      </c>
      <c r="P21" s="36"/>
      <c r="Q21" s="40">
        <v>11691</v>
      </c>
      <c r="R21" s="36"/>
      <c r="S21" s="40">
        <v>10869</v>
      </c>
      <c r="T21" s="36"/>
      <c r="U21" s="42">
        <v>9479</v>
      </c>
    </row>
    <row r="22" spans="2:21" ht="12">
      <c r="B22" s="38" t="s">
        <v>1348</v>
      </c>
      <c r="C22" s="39">
        <v>4941</v>
      </c>
      <c r="D22" s="40">
        <v>751</v>
      </c>
      <c r="E22" s="40">
        <f t="shared" si="0"/>
        <v>5029</v>
      </c>
      <c r="F22" s="40">
        <v>2393</v>
      </c>
      <c r="G22" s="40">
        <v>2636</v>
      </c>
      <c r="H22" s="41">
        <v>90.8</v>
      </c>
      <c r="I22" s="40">
        <v>165</v>
      </c>
      <c r="J22" s="36"/>
      <c r="K22" s="40">
        <v>5071</v>
      </c>
      <c r="L22" s="40"/>
      <c r="M22" s="40">
        <v>4428</v>
      </c>
      <c r="N22" s="36"/>
      <c r="O22" s="40">
        <v>4413</v>
      </c>
      <c r="P22" s="36"/>
      <c r="Q22" s="40">
        <v>4238</v>
      </c>
      <c r="R22" s="36"/>
      <c r="S22" s="40">
        <v>3999</v>
      </c>
      <c r="T22" s="36"/>
      <c r="U22" s="42">
        <v>3815</v>
      </c>
    </row>
    <row r="23" spans="2:21" ht="12">
      <c r="B23" s="38" t="s">
        <v>1349</v>
      </c>
      <c r="C23" s="39">
        <v>3904</v>
      </c>
      <c r="D23" s="40">
        <v>615</v>
      </c>
      <c r="E23" s="40">
        <f t="shared" si="0"/>
        <v>3927</v>
      </c>
      <c r="F23" s="40">
        <v>1865</v>
      </c>
      <c r="G23" s="40">
        <v>2062</v>
      </c>
      <c r="H23" s="41">
        <f aca="true" t="shared" si="1" ref="H23:H37">+F23/G23*100</f>
        <v>90.44616876818623</v>
      </c>
      <c r="I23" s="40">
        <v>123</v>
      </c>
      <c r="J23" s="36"/>
      <c r="K23" s="40">
        <v>3952</v>
      </c>
      <c r="L23" s="40"/>
      <c r="M23" s="40">
        <v>3362</v>
      </c>
      <c r="N23" s="36"/>
      <c r="O23" s="40">
        <v>3079</v>
      </c>
      <c r="P23" s="36"/>
      <c r="Q23" s="40">
        <v>3141</v>
      </c>
      <c r="R23" s="36"/>
      <c r="S23" s="40">
        <v>3003</v>
      </c>
      <c r="T23" s="36"/>
      <c r="U23" s="42">
        <v>2902</v>
      </c>
    </row>
    <row r="24" spans="2:21" ht="12">
      <c r="B24" s="38" t="s">
        <v>1350</v>
      </c>
      <c r="C24" s="39">
        <v>3293</v>
      </c>
      <c r="D24" s="40">
        <v>482</v>
      </c>
      <c r="E24" s="40">
        <f t="shared" si="0"/>
        <v>3368</v>
      </c>
      <c r="F24" s="40">
        <v>1631</v>
      </c>
      <c r="G24" s="40">
        <v>1737</v>
      </c>
      <c r="H24" s="41">
        <f t="shared" si="1"/>
        <v>93.89752446747266</v>
      </c>
      <c r="I24" s="40">
        <v>61</v>
      </c>
      <c r="J24" s="36"/>
      <c r="K24" s="40">
        <v>3362</v>
      </c>
      <c r="L24" s="40"/>
      <c r="M24" s="40">
        <v>2868</v>
      </c>
      <c r="N24" s="36"/>
      <c r="O24" s="40">
        <v>2870</v>
      </c>
      <c r="P24" s="36"/>
      <c r="Q24" s="40">
        <v>3013</v>
      </c>
      <c r="R24" s="36"/>
      <c r="S24" s="40">
        <v>2979</v>
      </c>
      <c r="T24" s="36"/>
      <c r="U24" s="42">
        <v>2944</v>
      </c>
    </row>
    <row r="25" spans="2:21" ht="12">
      <c r="B25" s="38" t="s">
        <v>1351</v>
      </c>
      <c r="C25" s="39">
        <v>3166</v>
      </c>
      <c r="D25" s="40">
        <v>501</v>
      </c>
      <c r="E25" s="40">
        <f t="shared" si="0"/>
        <v>3209</v>
      </c>
      <c r="F25" s="40">
        <v>1518</v>
      </c>
      <c r="G25" s="40">
        <v>1691</v>
      </c>
      <c r="H25" s="41">
        <f t="shared" si="1"/>
        <v>89.76936723832051</v>
      </c>
      <c r="I25" s="40">
        <v>190</v>
      </c>
      <c r="J25" s="36"/>
      <c r="K25" s="40">
        <v>3254</v>
      </c>
      <c r="L25" s="40"/>
      <c r="M25" s="40">
        <v>2758</v>
      </c>
      <c r="N25" s="36"/>
      <c r="O25" s="40">
        <v>2718</v>
      </c>
      <c r="P25" s="36"/>
      <c r="Q25" s="40">
        <v>2787</v>
      </c>
      <c r="R25" s="36"/>
      <c r="S25" s="40">
        <v>2751</v>
      </c>
      <c r="T25" s="36"/>
      <c r="U25" s="42">
        <v>2548</v>
      </c>
    </row>
    <row r="26" spans="2:21" ht="12">
      <c r="B26" s="38" t="s">
        <v>1352</v>
      </c>
      <c r="C26" s="39">
        <v>5464</v>
      </c>
      <c r="D26" s="40">
        <v>824</v>
      </c>
      <c r="E26" s="40">
        <f t="shared" si="0"/>
        <v>5379</v>
      </c>
      <c r="F26" s="40">
        <v>2668</v>
      </c>
      <c r="G26" s="40">
        <v>2711</v>
      </c>
      <c r="H26" s="41">
        <f t="shared" si="1"/>
        <v>98.41386942087792</v>
      </c>
      <c r="I26" s="40">
        <v>113</v>
      </c>
      <c r="J26" s="36"/>
      <c r="K26" s="40">
        <v>5218</v>
      </c>
      <c r="L26" s="40"/>
      <c r="M26" s="40">
        <v>4800</v>
      </c>
      <c r="N26" s="36"/>
      <c r="O26" s="40">
        <v>4304</v>
      </c>
      <c r="P26" s="36"/>
      <c r="Q26" s="40">
        <v>4390</v>
      </c>
      <c r="R26" s="36"/>
      <c r="S26" s="40">
        <v>4238</v>
      </c>
      <c r="T26" s="36"/>
      <c r="U26" s="42">
        <v>4342</v>
      </c>
    </row>
    <row r="27" spans="2:21" ht="12">
      <c r="B27" s="38" t="s">
        <v>1353</v>
      </c>
      <c r="C27" s="39">
        <v>5295</v>
      </c>
      <c r="D27" s="40">
        <v>829</v>
      </c>
      <c r="E27" s="40">
        <f t="shared" si="0"/>
        <v>5289</v>
      </c>
      <c r="F27" s="40">
        <v>2588</v>
      </c>
      <c r="G27" s="40">
        <v>2701</v>
      </c>
      <c r="H27" s="41">
        <f t="shared" si="1"/>
        <v>95.816364309515</v>
      </c>
      <c r="I27" s="40">
        <v>498</v>
      </c>
      <c r="J27" s="36"/>
      <c r="K27" s="40">
        <v>5364</v>
      </c>
      <c r="L27" s="40"/>
      <c r="M27" s="40">
        <v>4425</v>
      </c>
      <c r="N27" s="36"/>
      <c r="O27" s="40">
        <v>4235</v>
      </c>
      <c r="P27" s="36"/>
      <c r="Q27" s="40">
        <v>4099</v>
      </c>
      <c r="R27" s="36"/>
      <c r="S27" s="40">
        <v>3921</v>
      </c>
      <c r="T27" s="36"/>
      <c r="U27" s="42">
        <v>3717</v>
      </c>
    </row>
    <row r="28" spans="2:21" ht="12">
      <c r="B28" s="38" t="s">
        <v>1354</v>
      </c>
      <c r="C28" s="39">
        <v>7382</v>
      </c>
      <c r="D28" s="40">
        <v>1168</v>
      </c>
      <c r="E28" s="40">
        <f t="shared" si="0"/>
        <v>7519</v>
      </c>
      <c r="F28" s="40">
        <v>3636</v>
      </c>
      <c r="G28" s="40">
        <v>3883</v>
      </c>
      <c r="H28" s="41">
        <f t="shared" si="1"/>
        <v>93.638938964718</v>
      </c>
      <c r="I28" s="40">
        <v>210</v>
      </c>
      <c r="J28" s="36"/>
      <c r="K28" s="40">
        <v>7581</v>
      </c>
      <c r="L28" s="40"/>
      <c r="M28" s="40">
        <v>6583</v>
      </c>
      <c r="N28" s="36"/>
      <c r="O28" s="40">
        <v>6407</v>
      </c>
      <c r="P28" s="36"/>
      <c r="Q28" s="40">
        <v>6247</v>
      </c>
      <c r="R28" s="36"/>
      <c r="S28" s="40">
        <v>6080</v>
      </c>
      <c r="T28" s="36"/>
      <c r="U28" s="42">
        <v>5569</v>
      </c>
    </row>
    <row r="29" spans="2:21" ht="12">
      <c r="B29" s="38" t="s">
        <v>1355</v>
      </c>
      <c r="C29" s="39">
        <v>5811</v>
      </c>
      <c r="D29" s="40">
        <v>922</v>
      </c>
      <c r="E29" s="40">
        <f t="shared" si="0"/>
        <v>5779</v>
      </c>
      <c r="F29" s="40">
        <v>2817</v>
      </c>
      <c r="G29" s="40">
        <v>2962</v>
      </c>
      <c r="H29" s="41">
        <f t="shared" si="1"/>
        <v>95.1046590141796</v>
      </c>
      <c r="I29" s="40">
        <v>207</v>
      </c>
      <c r="J29" s="36">
        <v>64</v>
      </c>
      <c r="K29" s="40">
        <v>5674</v>
      </c>
      <c r="L29" s="40"/>
      <c r="M29" s="40">
        <v>4908</v>
      </c>
      <c r="N29" s="36"/>
      <c r="O29" s="40">
        <v>4740</v>
      </c>
      <c r="P29" s="36">
        <v>27</v>
      </c>
      <c r="Q29" s="40">
        <v>4746</v>
      </c>
      <c r="R29" s="36"/>
      <c r="S29" s="40">
        <v>4448</v>
      </c>
      <c r="T29" s="36"/>
      <c r="U29" s="42">
        <v>4168</v>
      </c>
    </row>
    <row r="30" spans="2:21" ht="12">
      <c r="B30" s="38" t="s">
        <v>1356</v>
      </c>
      <c r="C30" s="39">
        <v>3955</v>
      </c>
      <c r="D30" s="40">
        <v>586</v>
      </c>
      <c r="E30" s="40">
        <f t="shared" si="0"/>
        <v>3826</v>
      </c>
      <c r="F30" s="40">
        <v>1880</v>
      </c>
      <c r="G30" s="40">
        <v>1946</v>
      </c>
      <c r="H30" s="41">
        <f t="shared" si="1"/>
        <v>96.60842754367934</v>
      </c>
      <c r="I30" s="40">
        <v>53</v>
      </c>
      <c r="J30" s="36">
        <v>64</v>
      </c>
      <c r="K30" s="40">
        <v>3794</v>
      </c>
      <c r="L30" s="40"/>
      <c r="M30" s="40">
        <v>3441</v>
      </c>
      <c r="N30" s="36">
        <v>33</v>
      </c>
      <c r="O30" s="40">
        <v>3432</v>
      </c>
      <c r="P30" s="36">
        <v>19</v>
      </c>
      <c r="Q30" s="40">
        <v>6277</v>
      </c>
      <c r="R30" s="36"/>
      <c r="S30" s="40">
        <v>5920</v>
      </c>
      <c r="T30" s="36"/>
      <c r="U30" s="42">
        <v>5298</v>
      </c>
    </row>
    <row r="31" spans="2:21" ht="12">
      <c r="B31" s="38" t="s">
        <v>1357</v>
      </c>
      <c r="C31" s="39">
        <v>3006</v>
      </c>
      <c r="D31" s="40">
        <v>477</v>
      </c>
      <c r="E31" s="40">
        <f t="shared" si="0"/>
        <v>3041</v>
      </c>
      <c r="F31" s="40">
        <v>1468</v>
      </c>
      <c r="G31" s="40">
        <v>1573</v>
      </c>
      <c r="H31" s="41">
        <f t="shared" si="1"/>
        <v>93.32485696122059</v>
      </c>
      <c r="I31" s="40">
        <v>626</v>
      </c>
      <c r="J31" s="36"/>
      <c r="K31" s="40">
        <v>2950</v>
      </c>
      <c r="L31" s="40"/>
      <c r="M31" s="40">
        <v>2563</v>
      </c>
      <c r="N31" s="36"/>
      <c r="O31" s="40">
        <v>2564</v>
      </c>
      <c r="P31" s="36"/>
      <c r="Q31" s="40">
        <v>2542</v>
      </c>
      <c r="R31" s="36"/>
      <c r="S31" s="40">
        <v>2394</v>
      </c>
      <c r="T31" s="36"/>
      <c r="U31" s="42">
        <v>2302</v>
      </c>
    </row>
    <row r="32" spans="2:21" ht="12">
      <c r="B32" s="38" t="s">
        <v>1358</v>
      </c>
      <c r="C32" s="39">
        <v>1250</v>
      </c>
      <c r="D32" s="40">
        <v>184</v>
      </c>
      <c r="E32" s="40">
        <f t="shared" si="0"/>
        <v>1263</v>
      </c>
      <c r="F32" s="40">
        <v>617</v>
      </c>
      <c r="G32" s="40">
        <v>646</v>
      </c>
      <c r="H32" s="41">
        <f t="shared" si="1"/>
        <v>95.5108359133127</v>
      </c>
      <c r="I32" s="40">
        <v>599</v>
      </c>
      <c r="J32" s="36"/>
      <c r="K32" s="40">
        <v>1279</v>
      </c>
      <c r="L32" s="40"/>
      <c r="M32" s="40">
        <v>1124</v>
      </c>
      <c r="N32" s="36">
        <v>31</v>
      </c>
      <c r="O32" s="40">
        <v>1088</v>
      </c>
      <c r="P32" s="36"/>
      <c r="Q32" s="40">
        <v>1072</v>
      </c>
      <c r="R32" s="36"/>
      <c r="S32" s="40">
        <v>1062</v>
      </c>
      <c r="T32" s="36"/>
      <c r="U32" s="42">
        <v>1079</v>
      </c>
    </row>
    <row r="33" spans="2:21" ht="12">
      <c r="B33" s="38" t="s">
        <v>1359</v>
      </c>
      <c r="C33" s="39">
        <v>1560</v>
      </c>
      <c r="D33" s="40">
        <v>231</v>
      </c>
      <c r="E33" s="40">
        <f t="shared" si="0"/>
        <v>1577</v>
      </c>
      <c r="F33" s="40">
        <v>757</v>
      </c>
      <c r="G33" s="40">
        <v>820</v>
      </c>
      <c r="H33" s="41">
        <f t="shared" si="1"/>
        <v>92.31707317073172</v>
      </c>
      <c r="I33" s="40">
        <v>766</v>
      </c>
      <c r="J33" s="36"/>
      <c r="K33" s="40">
        <v>1516</v>
      </c>
      <c r="L33" s="40"/>
      <c r="M33" s="40">
        <v>1361</v>
      </c>
      <c r="N33" s="36">
        <v>28</v>
      </c>
      <c r="O33" s="40">
        <v>1372</v>
      </c>
      <c r="P33" s="36"/>
      <c r="Q33" s="40">
        <v>1359</v>
      </c>
      <c r="R33" s="36"/>
      <c r="S33" s="40">
        <v>1303</v>
      </c>
      <c r="T33" s="36"/>
      <c r="U33" s="42">
        <v>1223</v>
      </c>
    </row>
    <row r="34" spans="2:21" ht="12">
      <c r="B34" s="38" t="s">
        <v>1360</v>
      </c>
      <c r="C34" s="39">
        <v>3785</v>
      </c>
      <c r="D34" s="40">
        <v>594</v>
      </c>
      <c r="E34" s="40">
        <f t="shared" si="0"/>
        <v>3848</v>
      </c>
      <c r="F34" s="40">
        <v>1860</v>
      </c>
      <c r="G34" s="40">
        <v>1988</v>
      </c>
      <c r="H34" s="41">
        <f t="shared" si="1"/>
        <v>93.56136820925553</v>
      </c>
      <c r="I34" s="40">
        <v>290</v>
      </c>
      <c r="J34" s="36"/>
      <c r="K34" s="40">
        <v>3881</v>
      </c>
      <c r="L34" s="40"/>
      <c r="M34" s="40">
        <v>3408</v>
      </c>
      <c r="N34" s="36"/>
      <c r="O34" s="40">
        <v>3254</v>
      </c>
      <c r="P34" s="36"/>
      <c r="Q34" s="40">
        <v>3233</v>
      </c>
      <c r="R34" s="36"/>
      <c r="S34" s="40">
        <v>3096</v>
      </c>
      <c r="T34" s="36"/>
      <c r="U34" s="42">
        <v>3061</v>
      </c>
    </row>
    <row r="35" spans="2:21" ht="12">
      <c r="B35" s="38" t="s">
        <v>1361</v>
      </c>
      <c r="C35" s="39">
        <v>4411</v>
      </c>
      <c r="D35" s="40">
        <v>729</v>
      </c>
      <c r="E35" s="40">
        <f t="shared" si="0"/>
        <v>4460</v>
      </c>
      <c r="F35" s="40">
        <v>2143</v>
      </c>
      <c r="G35" s="40">
        <v>2317</v>
      </c>
      <c r="H35" s="41">
        <f t="shared" si="1"/>
        <v>92.49028916702633</v>
      </c>
      <c r="I35" s="40">
        <v>203</v>
      </c>
      <c r="J35" s="36"/>
      <c r="K35" s="40">
        <v>4250</v>
      </c>
      <c r="L35" s="40"/>
      <c r="M35" s="40">
        <v>3949</v>
      </c>
      <c r="N35" s="36"/>
      <c r="O35" s="40">
        <v>3970</v>
      </c>
      <c r="P35" s="36"/>
      <c r="Q35" s="40">
        <v>3927</v>
      </c>
      <c r="R35" s="36"/>
      <c r="S35" s="40">
        <v>3713</v>
      </c>
      <c r="T35" s="36"/>
      <c r="U35" s="42">
        <v>3523</v>
      </c>
    </row>
    <row r="36" spans="2:21" ht="12">
      <c r="B36" s="38" t="s">
        <v>1362</v>
      </c>
      <c r="C36" s="39">
        <v>4673</v>
      </c>
      <c r="D36" s="40">
        <v>735</v>
      </c>
      <c r="E36" s="40">
        <f t="shared" si="0"/>
        <v>4782</v>
      </c>
      <c r="F36" s="40">
        <v>2352</v>
      </c>
      <c r="G36" s="40">
        <v>2430</v>
      </c>
      <c r="H36" s="41">
        <f t="shared" si="1"/>
        <v>96.79012345679013</v>
      </c>
      <c r="I36" s="40">
        <v>262</v>
      </c>
      <c r="J36" s="36"/>
      <c r="K36" s="40">
        <v>4814</v>
      </c>
      <c r="L36" s="40"/>
      <c r="M36" s="40">
        <v>4241</v>
      </c>
      <c r="N36" s="36"/>
      <c r="O36" s="40">
        <v>4180</v>
      </c>
      <c r="P36" s="36"/>
      <c r="Q36" s="40">
        <v>4219</v>
      </c>
      <c r="R36" s="36"/>
      <c r="S36" s="40">
        <v>3915</v>
      </c>
      <c r="T36" s="36"/>
      <c r="U36" s="42">
        <v>3757</v>
      </c>
    </row>
    <row r="37" spans="2:21" ht="12">
      <c r="B37" s="38" t="s">
        <v>1363</v>
      </c>
      <c r="C37" s="39">
        <v>1928</v>
      </c>
      <c r="D37" s="40">
        <v>303</v>
      </c>
      <c r="E37" s="40">
        <f t="shared" si="0"/>
        <v>1939</v>
      </c>
      <c r="F37" s="40">
        <v>937</v>
      </c>
      <c r="G37" s="40">
        <v>1002</v>
      </c>
      <c r="H37" s="41">
        <f t="shared" si="1"/>
        <v>93.51297405189621</v>
      </c>
      <c r="I37" s="40">
        <v>71</v>
      </c>
      <c r="J37" s="36"/>
      <c r="K37" s="40">
        <v>1983</v>
      </c>
      <c r="L37" s="40"/>
      <c r="M37" s="40">
        <v>1913</v>
      </c>
      <c r="N37" s="36"/>
      <c r="O37" s="40">
        <v>1888</v>
      </c>
      <c r="P37" s="36"/>
      <c r="Q37" s="40">
        <v>1936</v>
      </c>
      <c r="R37" s="36"/>
      <c r="S37" s="40">
        <v>1854</v>
      </c>
      <c r="T37" s="36"/>
      <c r="U37" s="42">
        <v>1723</v>
      </c>
    </row>
    <row r="38" spans="2:21" ht="12">
      <c r="B38" s="38"/>
      <c r="C38" s="39"/>
      <c r="D38" s="40"/>
      <c r="E38" s="40"/>
      <c r="F38" s="40"/>
      <c r="G38" s="40"/>
      <c r="H38" s="41"/>
      <c r="I38" s="40"/>
      <c r="J38" s="36"/>
      <c r="K38" s="40"/>
      <c r="L38" s="40"/>
      <c r="M38" s="40" t="s">
        <v>1364</v>
      </c>
      <c r="N38" s="40" t="s">
        <v>1365</v>
      </c>
      <c r="O38" s="40"/>
      <c r="P38" s="40"/>
      <c r="Q38" s="40" t="s">
        <v>1366</v>
      </c>
      <c r="R38" s="36"/>
      <c r="S38" s="40" t="s">
        <v>1367</v>
      </c>
      <c r="T38" s="36"/>
      <c r="U38" s="42" t="s">
        <v>1364</v>
      </c>
    </row>
    <row r="39" spans="2:21" s="24" customFormat="1" ht="11.25">
      <c r="B39" s="45" t="s">
        <v>1368</v>
      </c>
      <c r="C39" s="26">
        <v>106273</v>
      </c>
      <c r="D39" s="27">
        <f>SUM(D41:D70)</f>
        <v>17605</v>
      </c>
      <c r="E39" s="27">
        <f>SUM(E41:E70)</f>
        <v>107690</v>
      </c>
      <c r="F39" s="27">
        <f>SUM(F41:F70)</f>
        <v>52250</v>
      </c>
      <c r="G39" s="27">
        <f>SUM(G41:G70)</f>
        <v>55440</v>
      </c>
      <c r="H39" s="28">
        <f>+F39/G39*100</f>
        <v>94.24603174603175</v>
      </c>
      <c r="I39" s="27">
        <v>347</v>
      </c>
      <c r="J39" s="27"/>
      <c r="K39" s="27">
        <f>SUM(K41:K70)</f>
        <v>107922</v>
      </c>
      <c r="L39" s="27"/>
      <c r="M39" s="27">
        <v>100371</v>
      </c>
      <c r="N39" s="27"/>
      <c r="O39" s="27">
        <v>100871</v>
      </c>
      <c r="P39" s="27"/>
      <c r="Q39" s="27">
        <v>98238</v>
      </c>
      <c r="R39" s="46"/>
      <c r="S39" s="27">
        <v>94062</v>
      </c>
      <c r="T39" s="46"/>
      <c r="U39" s="47">
        <v>88218</v>
      </c>
    </row>
    <row r="40" spans="2:21" ht="12">
      <c r="B40" s="45"/>
      <c r="C40" s="39"/>
      <c r="D40" s="40"/>
      <c r="E40" s="40"/>
      <c r="F40" s="40"/>
      <c r="G40" s="40"/>
      <c r="H40" s="41"/>
      <c r="I40" s="40"/>
      <c r="J40" s="36"/>
      <c r="K40" s="40"/>
      <c r="L40" s="36"/>
      <c r="M40" s="40"/>
      <c r="N40" s="40" t="s">
        <v>1369</v>
      </c>
      <c r="O40" s="40"/>
      <c r="P40" s="36"/>
      <c r="Q40" s="40"/>
      <c r="R40" s="36"/>
      <c r="S40" s="40" t="s">
        <v>1370</v>
      </c>
      <c r="T40" s="36"/>
      <c r="U40" s="42"/>
    </row>
    <row r="41" spans="2:21" ht="12">
      <c r="B41" s="38" t="s">
        <v>1371</v>
      </c>
      <c r="C41" s="39">
        <v>10371</v>
      </c>
      <c r="D41" s="40">
        <v>2000</v>
      </c>
      <c r="E41" s="40">
        <f>SUM(F41:G41)</f>
        <v>10539</v>
      </c>
      <c r="F41" s="40">
        <v>5028</v>
      </c>
      <c r="G41" s="40">
        <v>5511</v>
      </c>
      <c r="H41" s="41">
        <f>+F41/G41*100</f>
        <v>91.23571039738705</v>
      </c>
      <c r="I41" s="40">
        <v>1497</v>
      </c>
      <c r="J41" s="36"/>
      <c r="K41" s="40">
        <v>10264</v>
      </c>
      <c r="L41" s="36"/>
      <c r="M41" s="40">
        <v>7793</v>
      </c>
      <c r="N41" s="40"/>
      <c r="O41" s="40">
        <v>7800</v>
      </c>
      <c r="P41" s="36"/>
      <c r="Q41" s="40">
        <v>7377</v>
      </c>
      <c r="R41" s="36"/>
      <c r="S41" s="40">
        <v>6880</v>
      </c>
      <c r="T41" s="36"/>
      <c r="U41" s="42">
        <v>6350</v>
      </c>
    </row>
    <row r="42" spans="2:21" ht="12">
      <c r="B42" s="38" t="s">
        <v>1372</v>
      </c>
      <c r="C42" s="39">
        <v>4910</v>
      </c>
      <c r="D42" s="40">
        <v>783</v>
      </c>
      <c r="E42" s="40">
        <f>SUM(F42:G42)</f>
        <v>4964</v>
      </c>
      <c r="F42" s="40">
        <v>2386</v>
      </c>
      <c r="G42" s="40">
        <v>2578</v>
      </c>
      <c r="H42" s="41">
        <f>+F42/G42*100</f>
        <v>92.55236617532971</v>
      </c>
      <c r="I42" s="40">
        <v>491</v>
      </c>
      <c r="J42" s="36"/>
      <c r="K42" s="40">
        <v>4880</v>
      </c>
      <c r="L42" s="36"/>
      <c r="M42" s="40">
        <v>4148</v>
      </c>
      <c r="N42" s="40" t="s">
        <v>1373</v>
      </c>
      <c r="O42" s="40">
        <v>3988</v>
      </c>
      <c r="P42" s="36"/>
      <c r="Q42" s="40">
        <v>3926</v>
      </c>
      <c r="R42" s="36"/>
      <c r="S42" s="40">
        <v>3739</v>
      </c>
      <c r="T42" s="36"/>
      <c r="U42" s="42">
        <v>3399</v>
      </c>
    </row>
    <row r="43" spans="2:21" ht="12">
      <c r="B43" s="38"/>
      <c r="C43" s="39"/>
      <c r="D43" s="40"/>
      <c r="E43" s="40"/>
      <c r="F43" s="40"/>
      <c r="G43" s="40"/>
      <c r="H43" s="41"/>
      <c r="I43" s="40"/>
      <c r="J43" s="36"/>
      <c r="K43" s="40"/>
      <c r="L43" s="36"/>
      <c r="M43" s="40"/>
      <c r="N43" s="40"/>
      <c r="O43" s="40"/>
      <c r="P43" s="36"/>
      <c r="Q43" s="40"/>
      <c r="R43" s="36"/>
      <c r="S43" s="40" t="s">
        <v>1374</v>
      </c>
      <c r="T43" s="36"/>
      <c r="U43" s="42"/>
    </row>
    <row r="44" spans="2:21" ht="12">
      <c r="B44" s="38" t="s">
        <v>1375</v>
      </c>
      <c r="C44" s="39">
        <v>5883</v>
      </c>
      <c r="D44" s="40">
        <v>824</v>
      </c>
      <c r="E44" s="40">
        <f>SUM(F44:G44)</f>
        <v>5483</v>
      </c>
      <c r="F44" s="40">
        <v>2646</v>
      </c>
      <c r="G44" s="40">
        <v>2837</v>
      </c>
      <c r="H44" s="41">
        <f>+F44/G44*100</f>
        <v>93.26753612971449</v>
      </c>
      <c r="I44" s="40">
        <v>562</v>
      </c>
      <c r="J44" s="36"/>
      <c r="K44" s="40">
        <v>5452</v>
      </c>
      <c r="L44" s="36"/>
      <c r="M44" s="40">
        <v>4702</v>
      </c>
      <c r="N44" s="36">
        <v>32</v>
      </c>
      <c r="O44" s="40">
        <v>4664</v>
      </c>
      <c r="P44" s="36"/>
      <c r="Q44" s="40">
        <v>4635</v>
      </c>
      <c r="R44" s="36"/>
      <c r="S44" s="40">
        <v>4524</v>
      </c>
      <c r="T44" s="36"/>
      <c r="U44" s="42">
        <v>4166</v>
      </c>
    </row>
    <row r="45" spans="2:21" ht="12">
      <c r="B45" s="38"/>
      <c r="C45" s="39"/>
      <c r="D45" s="40"/>
      <c r="E45" s="40"/>
      <c r="F45" s="40"/>
      <c r="G45" s="40"/>
      <c r="H45" s="41"/>
      <c r="I45" s="40"/>
      <c r="J45" s="36"/>
      <c r="K45" s="40"/>
      <c r="L45" s="36"/>
      <c r="M45" s="40"/>
      <c r="N45" s="36" t="s">
        <v>1376</v>
      </c>
      <c r="O45" s="40"/>
      <c r="P45" s="36"/>
      <c r="Q45" s="40"/>
      <c r="R45" s="36"/>
      <c r="S45" s="40"/>
      <c r="T45" s="36"/>
      <c r="U45" s="42"/>
    </row>
    <row r="46" spans="2:21" ht="12">
      <c r="B46" s="38" t="s">
        <v>1377</v>
      </c>
      <c r="C46" s="39">
        <v>3787</v>
      </c>
      <c r="D46" s="40">
        <v>618</v>
      </c>
      <c r="E46" s="40">
        <f>SUM(F46:G46)</f>
        <v>3761</v>
      </c>
      <c r="F46" s="40">
        <v>1856</v>
      </c>
      <c r="G46" s="40">
        <v>1905</v>
      </c>
      <c r="H46" s="41">
        <f>+F46/G46*100</f>
        <v>97.42782152230971</v>
      </c>
      <c r="I46" s="40">
        <v>281</v>
      </c>
      <c r="J46" s="36"/>
      <c r="K46" s="40">
        <v>3833</v>
      </c>
      <c r="L46" s="36"/>
      <c r="M46" s="40">
        <v>2890</v>
      </c>
      <c r="N46" s="36"/>
      <c r="O46" s="40">
        <v>2896</v>
      </c>
      <c r="P46" s="36"/>
      <c r="Q46" s="40">
        <v>2787</v>
      </c>
      <c r="R46" s="36"/>
      <c r="S46" s="40">
        <v>2653</v>
      </c>
      <c r="T46" s="36"/>
      <c r="U46" s="42">
        <v>2503</v>
      </c>
    </row>
    <row r="47" spans="2:21" ht="12">
      <c r="B47" s="38"/>
      <c r="C47" s="39"/>
      <c r="D47" s="40"/>
      <c r="E47" s="40"/>
      <c r="F47" s="40"/>
      <c r="G47" s="40"/>
      <c r="H47" s="41"/>
      <c r="I47" s="40"/>
      <c r="J47" s="36"/>
      <c r="K47" s="40"/>
      <c r="L47" s="36"/>
      <c r="M47" s="40"/>
      <c r="N47" s="36" t="s">
        <v>1378</v>
      </c>
      <c r="O47" s="40"/>
      <c r="P47" s="36"/>
      <c r="Q47" s="40"/>
      <c r="R47" s="36"/>
      <c r="S47" s="40" t="s">
        <v>1374</v>
      </c>
      <c r="T47" s="36"/>
      <c r="U47" s="42"/>
    </row>
    <row r="48" spans="2:21" ht="11.25" customHeight="1">
      <c r="B48" s="38" t="s">
        <v>1379</v>
      </c>
      <c r="C48" s="39">
        <v>4135</v>
      </c>
      <c r="D48" s="40">
        <v>711</v>
      </c>
      <c r="E48" s="40">
        <f>SUM(F48:G48)</f>
        <v>4293</v>
      </c>
      <c r="F48" s="40">
        <v>2094</v>
      </c>
      <c r="G48" s="40">
        <v>2199</v>
      </c>
      <c r="H48" s="41">
        <f>+F48/G48*100</f>
        <v>95.22510231923602</v>
      </c>
      <c r="I48" s="40">
        <v>297</v>
      </c>
      <c r="J48" s="36"/>
      <c r="K48" s="40">
        <v>4316</v>
      </c>
      <c r="L48" s="36"/>
      <c r="M48" s="40">
        <v>3472</v>
      </c>
      <c r="N48" s="36"/>
      <c r="O48" s="40">
        <v>3451</v>
      </c>
      <c r="P48" s="36"/>
      <c r="Q48" s="40">
        <v>3517</v>
      </c>
      <c r="R48" s="36"/>
      <c r="S48" s="40">
        <v>3418</v>
      </c>
      <c r="T48" s="36"/>
      <c r="U48" s="42">
        <v>3166</v>
      </c>
    </row>
    <row r="49" spans="2:21" ht="11.25" customHeight="1">
      <c r="B49" s="38"/>
      <c r="C49" s="39"/>
      <c r="D49" s="40"/>
      <c r="E49" s="40"/>
      <c r="F49" s="40"/>
      <c r="G49" s="40"/>
      <c r="H49" s="41"/>
      <c r="I49" s="40"/>
      <c r="J49" s="36"/>
      <c r="K49" s="40"/>
      <c r="L49" s="36"/>
      <c r="M49" s="40"/>
      <c r="N49" s="36"/>
      <c r="O49" s="40"/>
      <c r="P49" s="36"/>
      <c r="Q49" s="40"/>
      <c r="R49" s="36"/>
      <c r="S49" s="40" t="s">
        <v>1380</v>
      </c>
      <c r="T49" s="36"/>
      <c r="U49" s="42"/>
    </row>
    <row r="50" spans="2:21" ht="12">
      <c r="B50" s="38" t="s">
        <v>1381</v>
      </c>
      <c r="C50" s="39">
        <v>4990</v>
      </c>
      <c r="D50" s="40">
        <v>885</v>
      </c>
      <c r="E50" s="40">
        <f>SUM(F50:G50)</f>
        <v>5006</v>
      </c>
      <c r="F50" s="40">
        <v>2472</v>
      </c>
      <c r="G50" s="40">
        <v>2534</v>
      </c>
      <c r="H50" s="41">
        <f>+F50/G50*100</f>
        <v>97.55327545382794</v>
      </c>
      <c r="I50" s="40">
        <v>87</v>
      </c>
      <c r="J50" s="36"/>
      <c r="K50" s="40">
        <v>5011</v>
      </c>
      <c r="L50" s="36"/>
      <c r="M50" s="40">
        <v>3928</v>
      </c>
      <c r="N50" s="36">
        <v>36</v>
      </c>
      <c r="O50" s="40">
        <v>4612</v>
      </c>
      <c r="P50" s="36"/>
      <c r="Q50" s="40">
        <v>3861</v>
      </c>
      <c r="R50" s="36"/>
      <c r="S50" s="40">
        <v>3743</v>
      </c>
      <c r="T50" s="36"/>
      <c r="U50" s="42">
        <v>3711</v>
      </c>
    </row>
    <row r="51" spans="2:21" ht="12">
      <c r="B51" s="38" t="s">
        <v>1382</v>
      </c>
      <c r="C51" s="39">
        <v>4737</v>
      </c>
      <c r="D51" s="40">
        <v>766</v>
      </c>
      <c r="E51" s="40">
        <f>SUM(F51:G51)</f>
        <v>4791</v>
      </c>
      <c r="F51" s="40">
        <v>2364</v>
      </c>
      <c r="G51" s="40">
        <v>2427</v>
      </c>
      <c r="H51" s="41">
        <f>+F51/G51*100</f>
        <v>97.40420271940667</v>
      </c>
      <c r="I51" s="40">
        <v>116</v>
      </c>
      <c r="J51" s="36"/>
      <c r="K51" s="40">
        <v>4830</v>
      </c>
      <c r="L51" s="36"/>
      <c r="M51" s="40">
        <v>4081</v>
      </c>
      <c r="N51" s="36"/>
      <c r="O51" s="40">
        <v>4090</v>
      </c>
      <c r="P51" s="36"/>
      <c r="Q51" s="40">
        <v>4027</v>
      </c>
      <c r="R51" s="36"/>
      <c r="S51" s="40">
        <v>3917</v>
      </c>
      <c r="T51" s="36"/>
      <c r="U51" s="42">
        <v>3770</v>
      </c>
    </row>
    <row r="52" spans="2:21" ht="12">
      <c r="B52" s="38" t="s">
        <v>1383</v>
      </c>
      <c r="C52" s="39">
        <v>5024</v>
      </c>
      <c r="D52" s="40">
        <v>822</v>
      </c>
      <c r="E52" s="40">
        <f>SUM(F52:G52)</f>
        <v>5064</v>
      </c>
      <c r="F52" s="40">
        <v>2440</v>
      </c>
      <c r="G52" s="40">
        <v>2624</v>
      </c>
      <c r="H52" s="41">
        <f>+F52/G52*100</f>
        <v>92.98780487804879</v>
      </c>
      <c r="I52" s="40">
        <v>486</v>
      </c>
      <c r="J52" s="36"/>
      <c r="K52" s="40">
        <v>5022</v>
      </c>
      <c r="L52" s="36"/>
      <c r="M52" s="40">
        <v>4153</v>
      </c>
      <c r="N52" s="36"/>
      <c r="O52" s="40">
        <v>4085</v>
      </c>
      <c r="P52" s="36"/>
      <c r="Q52" s="40">
        <v>3898</v>
      </c>
      <c r="R52" s="36"/>
      <c r="S52" s="40">
        <v>3788</v>
      </c>
      <c r="T52" s="36"/>
      <c r="U52" s="42">
        <v>3560</v>
      </c>
    </row>
    <row r="53" spans="2:21" ht="12">
      <c r="B53" s="38" t="s">
        <v>1384</v>
      </c>
      <c r="C53" s="39">
        <v>4313</v>
      </c>
      <c r="D53" s="40">
        <v>702</v>
      </c>
      <c r="E53" s="40">
        <f>SUM(F53:G53)</f>
        <v>4356</v>
      </c>
      <c r="F53" s="40">
        <v>2119</v>
      </c>
      <c r="G53" s="40">
        <v>2237</v>
      </c>
      <c r="H53" s="41">
        <f>+F53/G53*100</f>
        <v>94.72507822977202</v>
      </c>
      <c r="I53" s="40">
        <v>681</v>
      </c>
      <c r="J53" s="36"/>
      <c r="K53" s="40">
        <v>4448</v>
      </c>
      <c r="L53" s="36"/>
      <c r="M53" s="40">
        <v>3647</v>
      </c>
      <c r="N53" s="36"/>
      <c r="O53" s="40">
        <v>3676</v>
      </c>
      <c r="P53" s="36"/>
      <c r="Q53" s="40">
        <v>3532</v>
      </c>
      <c r="R53" s="36"/>
      <c r="S53" s="40">
        <v>3376</v>
      </c>
      <c r="T53" s="36"/>
      <c r="U53" s="42">
        <v>3131</v>
      </c>
    </row>
    <row r="54" spans="2:21" ht="12">
      <c r="B54" s="38"/>
      <c r="C54" s="39"/>
      <c r="D54" s="40"/>
      <c r="E54" s="40"/>
      <c r="F54" s="40"/>
      <c r="G54" s="40"/>
      <c r="H54" s="41"/>
      <c r="I54" s="40"/>
      <c r="J54" s="36"/>
      <c r="K54" s="40"/>
      <c r="L54" s="36"/>
      <c r="M54" s="40"/>
      <c r="N54" s="36"/>
      <c r="O54" s="40"/>
      <c r="P54" s="36"/>
      <c r="Q54" s="40"/>
      <c r="R54" s="36"/>
      <c r="S54" s="40" t="s">
        <v>1385</v>
      </c>
      <c r="T54" s="36"/>
      <c r="U54" s="42"/>
    </row>
    <row r="55" spans="2:21" ht="12">
      <c r="B55" s="38" t="s">
        <v>1386</v>
      </c>
      <c r="C55" s="39">
        <v>6622</v>
      </c>
      <c r="D55" s="40">
        <v>1044</v>
      </c>
      <c r="E55" s="40">
        <f>SUM(F55:G55)</f>
        <v>6659</v>
      </c>
      <c r="F55" s="40">
        <v>3251</v>
      </c>
      <c r="G55" s="40">
        <v>3408</v>
      </c>
      <c r="H55" s="41">
        <f>+F55/G55*100</f>
        <v>95.39319248826291</v>
      </c>
      <c r="I55" s="40">
        <v>605</v>
      </c>
      <c r="J55" s="36"/>
      <c r="K55" s="40">
        <v>6660</v>
      </c>
      <c r="L55" s="36"/>
      <c r="M55" s="40">
        <v>5703</v>
      </c>
      <c r="N55" s="36">
        <v>32</v>
      </c>
      <c r="O55" s="40">
        <v>5602</v>
      </c>
      <c r="P55" s="36"/>
      <c r="Q55" s="40">
        <v>5493</v>
      </c>
      <c r="R55" s="36"/>
      <c r="S55" s="40">
        <v>5369</v>
      </c>
      <c r="T55" s="36"/>
      <c r="U55" s="42">
        <v>4981</v>
      </c>
    </row>
    <row r="56" spans="2:21" ht="12">
      <c r="B56" s="38"/>
      <c r="C56" s="39"/>
      <c r="D56" s="40"/>
      <c r="E56" s="40"/>
      <c r="F56" s="40"/>
      <c r="G56" s="40"/>
      <c r="H56" s="41"/>
      <c r="I56" s="40"/>
      <c r="J56" s="36"/>
      <c r="K56" s="40" t="s">
        <v>1387</v>
      </c>
      <c r="L56" s="36"/>
      <c r="M56" s="40"/>
      <c r="N56" s="36"/>
      <c r="O56" s="40"/>
      <c r="P56" s="36"/>
      <c r="Q56" s="40"/>
      <c r="R56" s="36"/>
      <c r="S56" s="40" t="s">
        <v>1380</v>
      </c>
      <c r="T56" s="36"/>
      <c r="U56" s="42"/>
    </row>
    <row r="57" spans="2:21" ht="12">
      <c r="B57" s="38" t="s">
        <v>1388</v>
      </c>
      <c r="C57" s="39">
        <v>2628</v>
      </c>
      <c r="D57" s="40">
        <v>401</v>
      </c>
      <c r="E57" s="40">
        <f>SUM(F57:G57)</f>
        <v>2660</v>
      </c>
      <c r="F57" s="40">
        <v>1276</v>
      </c>
      <c r="G57" s="40">
        <v>1384</v>
      </c>
      <c r="H57" s="41">
        <f>+F57/G57*100</f>
        <v>92.1965317919075</v>
      </c>
      <c r="I57" s="40">
        <v>778</v>
      </c>
      <c r="J57" s="36"/>
      <c r="K57" s="40">
        <v>2611</v>
      </c>
      <c r="L57" s="36"/>
      <c r="M57" s="40">
        <v>2171</v>
      </c>
      <c r="N57" s="36"/>
      <c r="O57" s="40">
        <v>2175</v>
      </c>
      <c r="P57" s="36"/>
      <c r="Q57" s="40">
        <v>2075</v>
      </c>
      <c r="R57" s="36"/>
      <c r="S57" s="40">
        <v>1917</v>
      </c>
      <c r="T57" s="36"/>
      <c r="U57" s="42">
        <v>1973</v>
      </c>
    </row>
    <row r="58" spans="2:21" ht="12">
      <c r="B58" s="38"/>
      <c r="C58" s="39"/>
      <c r="D58" s="40"/>
      <c r="E58" s="40"/>
      <c r="F58" s="40"/>
      <c r="G58" s="40"/>
      <c r="H58" s="41"/>
      <c r="I58" s="40"/>
      <c r="J58" s="36"/>
      <c r="K58" s="40"/>
      <c r="L58" s="36"/>
      <c r="M58" s="40"/>
      <c r="N58" s="36"/>
      <c r="O58" s="40"/>
      <c r="P58" s="36"/>
      <c r="Q58" s="40"/>
      <c r="R58" s="36"/>
      <c r="S58" s="40" t="s">
        <v>1380</v>
      </c>
      <c r="T58" s="36"/>
      <c r="U58" s="42"/>
    </row>
    <row r="59" spans="2:21" ht="12">
      <c r="B59" s="38" t="s">
        <v>1389</v>
      </c>
      <c r="C59" s="39">
        <v>3135</v>
      </c>
      <c r="D59" s="40">
        <v>496</v>
      </c>
      <c r="E59" s="40">
        <f>SUM(F59:G59)</f>
        <v>3196</v>
      </c>
      <c r="F59" s="40">
        <v>1533</v>
      </c>
      <c r="G59" s="40">
        <v>1663</v>
      </c>
      <c r="H59" s="41">
        <f>+F59/G59*100</f>
        <v>92.18280216476248</v>
      </c>
      <c r="I59" s="40">
        <v>676</v>
      </c>
      <c r="J59" s="36"/>
      <c r="K59" s="40">
        <v>3222</v>
      </c>
      <c r="L59" s="36"/>
      <c r="M59" s="40">
        <v>2879</v>
      </c>
      <c r="N59" s="36"/>
      <c r="O59" s="40">
        <v>2834</v>
      </c>
      <c r="P59" s="36"/>
      <c r="Q59" s="40">
        <v>2836</v>
      </c>
      <c r="R59" s="36"/>
      <c r="S59" s="40">
        <v>2670</v>
      </c>
      <c r="T59" s="36"/>
      <c r="U59" s="42">
        <v>2548</v>
      </c>
    </row>
    <row r="60" spans="2:21" ht="12">
      <c r="B60" s="38" t="s">
        <v>1390</v>
      </c>
      <c r="C60" s="39">
        <v>6463</v>
      </c>
      <c r="D60" s="40">
        <v>975</v>
      </c>
      <c r="E60" s="40">
        <f>SUM(F60:G60)</f>
        <v>6573</v>
      </c>
      <c r="F60" s="40">
        <v>3198</v>
      </c>
      <c r="G60" s="40">
        <v>3375</v>
      </c>
      <c r="H60" s="41">
        <f>+F60/G60*100</f>
        <v>94.75555555555556</v>
      </c>
      <c r="I60" s="40">
        <v>694</v>
      </c>
      <c r="J60" s="36"/>
      <c r="K60" s="40">
        <v>6691</v>
      </c>
      <c r="L60" s="36"/>
      <c r="M60" s="40">
        <v>5867</v>
      </c>
      <c r="N60" s="36"/>
      <c r="O60" s="40">
        <v>5878</v>
      </c>
      <c r="P60" s="36">
        <v>26</v>
      </c>
      <c r="Q60" s="40">
        <v>5810</v>
      </c>
      <c r="R60" s="36"/>
      <c r="S60" s="40">
        <v>5562</v>
      </c>
      <c r="T60" s="36"/>
      <c r="U60" s="42">
        <v>5271</v>
      </c>
    </row>
    <row r="61" spans="2:21" ht="12">
      <c r="B61" s="38" t="s">
        <v>1353</v>
      </c>
      <c r="C61" s="39">
        <v>5923</v>
      </c>
      <c r="D61" s="40">
        <v>909</v>
      </c>
      <c r="E61" s="40">
        <f>SUM(F61:G61)</f>
        <v>5995</v>
      </c>
      <c r="F61" s="40">
        <v>2920</v>
      </c>
      <c r="G61" s="40">
        <v>3075</v>
      </c>
      <c r="H61" s="41">
        <f>+F61/G61*100</f>
        <v>94.95934959349593</v>
      </c>
      <c r="I61" s="40">
        <v>657</v>
      </c>
      <c r="J61" s="36"/>
      <c r="K61" s="40">
        <v>5935</v>
      </c>
      <c r="L61" s="36"/>
      <c r="M61" s="40">
        <v>5279</v>
      </c>
      <c r="N61" s="36">
        <v>37</v>
      </c>
      <c r="O61" s="40">
        <v>5513</v>
      </c>
      <c r="P61" s="36"/>
      <c r="Q61" s="40">
        <v>5479</v>
      </c>
      <c r="R61" s="36"/>
      <c r="S61" s="40">
        <v>5256</v>
      </c>
      <c r="T61" s="36"/>
      <c r="U61" s="42">
        <v>5063</v>
      </c>
    </row>
    <row r="62" spans="2:21" ht="12">
      <c r="B62" s="38"/>
      <c r="C62" s="39"/>
      <c r="D62" s="40"/>
      <c r="E62" s="40"/>
      <c r="F62" s="40"/>
      <c r="G62" s="40"/>
      <c r="H62" s="41"/>
      <c r="I62" s="40"/>
      <c r="J62" s="36"/>
      <c r="K62" s="40" t="s">
        <v>1387</v>
      </c>
      <c r="L62" s="36"/>
      <c r="M62" s="40"/>
      <c r="N62" s="36"/>
      <c r="O62" s="40"/>
      <c r="P62" s="36"/>
      <c r="Q62" s="40"/>
      <c r="R62" s="36"/>
      <c r="S62" s="40" t="s">
        <v>1380</v>
      </c>
      <c r="T62" s="36"/>
      <c r="U62" s="42"/>
    </row>
    <row r="63" spans="2:21" ht="12">
      <c r="B63" s="38" t="s">
        <v>1391</v>
      </c>
      <c r="C63" s="39">
        <v>7702</v>
      </c>
      <c r="D63" s="40">
        <v>1271</v>
      </c>
      <c r="E63" s="40">
        <f aca="true" t="shared" si="2" ref="E63:E70">SUM(F63:G63)</f>
        <v>7881</v>
      </c>
      <c r="F63" s="40">
        <v>3889</v>
      </c>
      <c r="G63" s="40">
        <v>3992</v>
      </c>
      <c r="H63" s="41">
        <f aca="true" t="shared" si="3" ref="H63:H70">+F63/G63*100</f>
        <v>97.41983967935872</v>
      </c>
      <c r="I63" s="40">
        <v>578</v>
      </c>
      <c r="J63" s="36"/>
      <c r="K63" s="40">
        <v>7958</v>
      </c>
      <c r="L63" s="36"/>
      <c r="M63" s="40">
        <v>6815</v>
      </c>
      <c r="N63" s="36"/>
      <c r="O63" s="40">
        <v>6810</v>
      </c>
      <c r="P63" s="36"/>
      <c r="Q63" s="40">
        <v>6620</v>
      </c>
      <c r="R63" s="36"/>
      <c r="S63" s="40">
        <v>6277</v>
      </c>
      <c r="T63" s="36"/>
      <c r="U63" s="42">
        <v>5751</v>
      </c>
    </row>
    <row r="64" spans="2:21" ht="12">
      <c r="B64" s="38" t="s">
        <v>1392</v>
      </c>
      <c r="C64" s="39">
        <v>6096</v>
      </c>
      <c r="D64" s="40">
        <v>1000</v>
      </c>
      <c r="E64" s="40">
        <f t="shared" si="2"/>
        <v>6217</v>
      </c>
      <c r="F64" s="40">
        <v>3005</v>
      </c>
      <c r="G64" s="40">
        <v>3212</v>
      </c>
      <c r="H64" s="41">
        <f t="shared" si="3"/>
        <v>93.55541718555416</v>
      </c>
      <c r="I64" s="40">
        <v>344</v>
      </c>
      <c r="J64" s="36"/>
      <c r="K64" s="40">
        <v>6287</v>
      </c>
      <c r="L64" s="36"/>
      <c r="M64" s="40">
        <v>5552</v>
      </c>
      <c r="N64" s="36"/>
      <c r="O64" s="40">
        <v>5565</v>
      </c>
      <c r="P64" s="36"/>
      <c r="Q64" s="40">
        <v>5417</v>
      </c>
      <c r="R64" s="36"/>
      <c r="S64" s="40">
        <v>5136</v>
      </c>
      <c r="T64" s="36"/>
      <c r="U64" s="42">
        <v>4781</v>
      </c>
    </row>
    <row r="65" spans="2:21" ht="12">
      <c r="B65" s="38" t="s">
        <v>1393</v>
      </c>
      <c r="C65" s="39">
        <v>7637</v>
      </c>
      <c r="D65" s="40">
        <v>1414</v>
      </c>
      <c r="E65" s="40">
        <f t="shared" si="2"/>
        <v>7764</v>
      </c>
      <c r="F65" s="40">
        <v>3713</v>
      </c>
      <c r="G65" s="40">
        <v>4051</v>
      </c>
      <c r="H65" s="41">
        <f t="shared" si="3"/>
        <v>91.65638114045915</v>
      </c>
      <c r="I65" s="40">
        <v>961</v>
      </c>
      <c r="J65" s="36"/>
      <c r="K65" s="40">
        <v>7906</v>
      </c>
      <c r="L65" s="36"/>
      <c r="M65" s="40">
        <v>6391</v>
      </c>
      <c r="N65" s="36"/>
      <c r="O65" s="40">
        <v>6559</v>
      </c>
      <c r="P65" s="36"/>
      <c r="Q65" s="40">
        <v>6561</v>
      </c>
      <c r="R65" s="36"/>
      <c r="S65" s="40">
        <v>6321</v>
      </c>
      <c r="T65" s="36"/>
      <c r="U65" s="42">
        <v>5772</v>
      </c>
    </row>
    <row r="66" spans="2:21" ht="12">
      <c r="B66" s="38" t="s">
        <v>1394</v>
      </c>
      <c r="C66" s="39">
        <v>2244</v>
      </c>
      <c r="D66" s="40">
        <v>366</v>
      </c>
      <c r="E66" s="40">
        <f t="shared" si="2"/>
        <v>2327</v>
      </c>
      <c r="F66" s="40">
        <v>1101</v>
      </c>
      <c r="G66" s="40">
        <v>1226</v>
      </c>
      <c r="H66" s="41">
        <f t="shared" si="3"/>
        <v>89.8042414355628</v>
      </c>
      <c r="I66" s="40">
        <v>470</v>
      </c>
      <c r="J66" s="36"/>
      <c r="K66" s="40">
        <v>2400</v>
      </c>
      <c r="L66" s="36">
        <v>48</v>
      </c>
      <c r="M66" s="40">
        <v>2052</v>
      </c>
      <c r="N66" s="36"/>
      <c r="O66" s="40">
        <v>2043</v>
      </c>
      <c r="P66" s="36"/>
      <c r="Q66" s="40">
        <v>2039</v>
      </c>
      <c r="R66" s="36"/>
      <c r="S66" s="40">
        <v>2006</v>
      </c>
      <c r="T66" s="36"/>
      <c r="U66" s="42">
        <v>1967</v>
      </c>
    </row>
    <row r="67" spans="2:21" ht="12">
      <c r="B67" s="38" t="s">
        <v>1395</v>
      </c>
      <c r="C67" s="39">
        <v>1770</v>
      </c>
      <c r="D67" s="40">
        <v>286</v>
      </c>
      <c r="E67" s="40">
        <f t="shared" si="2"/>
        <v>1815</v>
      </c>
      <c r="F67" s="40">
        <v>879</v>
      </c>
      <c r="G67" s="40">
        <v>936</v>
      </c>
      <c r="H67" s="41">
        <f t="shared" si="3"/>
        <v>93.91025641025641</v>
      </c>
      <c r="I67" s="40">
        <v>105</v>
      </c>
      <c r="J67" s="36"/>
      <c r="K67" s="40">
        <v>1788</v>
      </c>
      <c r="L67" s="36">
        <v>48</v>
      </c>
      <c r="M67" s="40">
        <v>1743</v>
      </c>
      <c r="N67" s="36"/>
      <c r="O67" s="40">
        <v>1703</v>
      </c>
      <c r="P67" s="36"/>
      <c r="Q67" s="40">
        <v>1761</v>
      </c>
      <c r="R67" s="36"/>
      <c r="S67" s="40">
        <v>1742</v>
      </c>
      <c r="T67" s="36"/>
      <c r="U67" s="42">
        <v>1724</v>
      </c>
    </row>
    <row r="68" spans="2:21" ht="12">
      <c r="B68" s="38" t="s">
        <v>1396</v>
      </c>
      <c r="C68" s="39">
        <v>2324</v>
      </c>
      <c r="D68" s="40">
        <v>370</v>
      </c>
      <c r="E68" s="40">
        <f t="shared" si="2"/>
        <v>2247</v>
      </c>
      <c r="F68" s="40">
        <v>1092</v>
      </c>
      <c r="G68" s="40">
        <v>1155</v>
      </c>
      <c r="H68" s="41">
        <f t="shared" si="3"/>
        <v>94.54545454545455</v>
      </c>
      <c r="I68" s="40">
        <v>99</v>
      </c>
      <c r="J68" s="36"/>
      <c r="K68" s="40">
        <v>2256</v>
      </c>
      <c r="L68" s="36"/>
      <c r="M68" s="40">
        <v>2013</v>
      </c>
      <c r="N68" s="36"/>
      <c r="O68" s="40">
        <v>1969</v>
      </c>
      <c r="P68" s="36"/>
      <c r="Q68" s="40">
        <v>2023</v>
      </c>
      <c r="R68" s="36"/>
      <c r="S68" s="40">
        <v>2015</v>
      </c>
      <c r="T68" s="36"/>
      <c r="U68" s="42">
        <v>1965</v>
      </c>
    </row>
    <row r="69" spans="2:21" ht="12">
      <c r="B69" s="38" t="s">
        <v>1397</v>
      </c>
      <c r="C69" s="39">
        <v>3172</v>
      </c>
      <c r="D69" s="40">
        <v>515</v>
      </c>
      <c r="E69" s="40">
        <f t="shared" si="2"/>
        <v>3215</v>
      </c>
      <c r="F69" s="40">
        <v>1575</v>
      </c>
      <c r="G69" s="40">
        <v>1640</v>
      </c>
      <c r="H69" s="41">
        <f t="shared" si="3"/>
        <v>96.03658536585365</v>
      </c>
      <c r="I69" s="40">
        <v>368</v>
      </c>
      <c r="J69" s="36"/>
      <c r="K69" s="40">
        <v>3190</v>
      </c>
      <c r="L69" s="36"/>
      <c r="M69" s="40">
        <v>2679</v>
      </c>
      <c r="N69" s="36"/>
      <c r="O69" s="40">
        <v>2671</v>
      </c>
      <c r="P69" s="36"/>
      <c r="Q69" s="40">
        <v>2653</v>
      </c>
      <c r="R69" s="36"/>
      <c r="S69" s="40">
        <v>2539</v>
      </c>
      <c r="T69" s="36"/>
      <c r="U69" s="42">
        <v>2456</v>
      </c>
    </row>
    <row r="70" spans="2:21" ht="12">
      <c r="B70" s="38" t="s">
        <v>1398</v>
      </c>
      <c r="C70" s="39">
        <v>2907</v>
      </c>
      <c r="D70" s="40">
        <v>447</v>
      </c>
      <c r="E70" s="40">
        <f t="shared" si="2"/>
        <v>2884</v>
      </c>
      <c r="F70" s="40">
        <v>1413</v>
      </c>
      <c r="G70" s="40">
        <v>1471</v>
      </c>
      <c r="H70" s="41">
        <f t="shared" si="3"/>
        <v>96.05710401087696</v>
      </c>
      <c r="I70" s="40">
        <v>352</v>
      </c>
      <c r="J70" s="36"/>
      <c r="K70" s="40">
        <v>2962</v>
      </c>
      <c r="L70" s="36"/>
      <c r="M70" s="40">
        <v>2554</v>
      </c>
      <c r="N70" s="36"/>
      <c r="O70" s="40">
        <v>2575</v>
      </c>
      <c r="P70" s="36"/>
      <c r="Q70" s="40">
        <v>2527</v>
      </c>
      <c r="R70" s="36"/>
      <c r="S70" s="40">
        <v>2423</v>
      </c>
      <c r="T70" s="36"/>
      <c r="U70" s="42">
        <v>2276</v>
      </c>
    </row>
    <row r="71" spans="2:21" ht="12">
      <c r="B71" s="38"/>
      <c r="C71" s="39"/>
      <c r="D71" s="40"/>
      <c r="E71" s="40"/>
      <c r="F71" s="40"/>
      <c r="G71" s="40"/>
      <c r="H71" s="41"/>
      <c r="I71" s="40"/>
      <c r="J71" s="36"/>
      <c r="K71" s="40"/>
      <c r="L71" s="36"/>
      <c r="M71" s="40"/>
      <c r="N71" s="36"/>
      <c r="O71" s="40" t="s">
        <v>1373</v>
      </c>
      <c r="P71" s="36"/>
      <c r="Q71" s="40" t="s">
        <v>1399</v>
      </c>
      <c r="R71" s="36"/>
      <c r="S71" s="40"/>
      <c r="T71" s="36"/>
      <c r="U71" s="42"/>
    </row>
    <row r="72" spans="2:21" s="24" customFormat="1" ht="11.25">
      <c r="B72" s="45" t="s">
        <v>1400</v>
      </c>
      <c r="C72" s="26">
        <v>119508</v>
      </c>
      <c r="D72" s="27">
        <f>SUM(D74:D94)</f>
        <v>19798</v>
      </c>
      <c r="E72" s="27">
        <f>SUM(E74:E94)</f>
        <v>120582</v>
      </c>
      <c r="F72" s="27">
        <f>SUM(F74:F94)</f>
        <v>58544</v>
      </c>
      <c r="G72" s="27">
        <f>SUM(G74:G94)</f>
        <v>62038</v>
      </c>
      <c r="H72" s="28">
        <f>+F72/G72*100</f>
        <v>94.3679680196009</v>
      </c>
      <c r="I72" s="27">
        <v>128</v>
      </c>
      <c r="J72" s="46"/>
      <c r="K72" s="27">
        <f>SUM(K74:K94)</f>
        <v>120557</v>
      </c>
      <c r="L72" s="46"/>
      <c r="M72" s="27">
        <f>SUM(M74:M94)</f>
        <v>102954</v>
      </c>
      <c r="N72" s="46"/>
      <c r="O72" s="27">
        <f>SUM(O74:O94)</f>
        <v>102268</v>
      </c>
      <c r="P72" s="46"/>
      <c r="Q72" s="27">
        <f>SUM(Q74:Q94)</f>
        <v>100702</v>
      </c>
      <c r="R72" s="46"/>
      <c r="S72" s="27">
        <v>95997</v>
      </c>
      <c r="T72" s="46"/>
      <c r="U72" s="47">
        <v>89902</v>
      </c>
    </row>
    <row r="73" spans="2:21" ht="12">
      <c r="B73" s="45"/>
      <c r="C73" s="39"/>
      <c r="D73" s="40"/>
      <c r="E73" s="40"/>
      <c r="F73" s="40"/>
      <c r="G73" s="40"/>
      <c r="H73" s="41"/>
      <c r="I73" s="40"/>
      <c r="J73" s="36"/>
      <c r="K73" s="40"/>
      <c r="L73" s="36"/>
      <c r="M73" s="40"/>
      <c r="N73" s="36"/>
      <c r="O73" s="40"/>
      <c r="P73" s="36"/>
      <c r="Q73" s="40"/>
      <c r="R73" s="36"/>
      <c r="S73" s="40"/>
      <c r="T73" s="36"/>
      <c r="U73" s="42"/>
    </row>
    <row r="74" spans="2:21" ht="12">
      <c r="B74" s="38" t="s">
        <v>1401</v>
      </c>
      <c r="C74" s="39">
        <v>14940</v>
      </c>
      <c r="D74" s="40">
        <v>2575</v>
      </c>
      <c r="E74" s="40">
        <f aca="true" t="shared" si="4" ref="E74:E94">SUM(F74:G74)</f>
        <v>14980</v>
      </c>
      <c r="F74" s="40">
        <v>7252</v>
      </c>
      <c r="G74" s="40">
        <v>7728</v>
      </c>
      <c r="H74" s="41">
        <f aca="true" t="shared" si="5" ref="H74:H94">+F74/G74*100</f>
        <v>93.84057971014492</v>
      </c>
      <c r="I74" s="40">
        <v>969</v>
      </c>
      <c r="J74" s="36"/>
      <c r="K74" s="40">
        <v>14748</v>
      </c>
      <c r="L74" s="36"/>
      <c r="M74" s="40">
        <v>12192</v>
      </c>
      <c r="N74" s="36">
        <v>38</v>
      </c>
      <c r="O74" s="40">
        <v>12046</v>
      </c>
      <c r="P74" s="36"/>
      <c r="Q74" s="40">
        <v>11694</v>
      </c>
      <c r="R74" s="36"/>
      <c r="S74" s="40">
        <v>10692</v>
      </c>
      <c r="T74" s="36"/>
      <c r="U74" s="42">
        <v>9602</v>
      </c>
    </row>
    <row r="75" spans="2:21" ht="12">
      <c r="B75" s="38" t="s">
        <v>1402</v>
      </c>
      <c r="C75" s="39">
        <v>4975</v>
      </c>
      <c r="D75" s="40">
        <v>795</v>
      </c>
      <c r="E75" s="40">
        <f t="shared" si="4"/>
        <v>5043</v>
      </c>
      <c r="F75" s="40">
        <v>2479</v>
      </c>
      <c r="G75" s="40">
        <v>2564</v>
      </c>
      <c r="H75" s="41">
        <f t="shared" si="5"/>
        <v>96.68486739469579</v>
      </c>
      <c r="I75" s="40">
        <v>624</v>
      </c>
      <c r="J75" s="36"/>
      <c r="K75" s="40">
        <v>5051</v>
      </c>
      <c r="L75" s="36"/>
      <c r="M75" s="40">
        <v>4268</v>
      </c>
      <c r="N75" s="36">
        <v>38</v>
      </c>
      <c r="O75" s="40">
        <v>4228</v>
      </c>
      <c r="P75" s="36"/>
      <c r="Q75" s="40">
        <v>4075</v>
      </c>
      <c r="R75" s="36"/>
      <c r="S75" s="40">
        <v>3814</v>
      </c>
      <c r="T75" s="36"/>
      <c r="U75" s="42">
        <v>3535</v>
      </c>
    </row>
    <row r="76" spans="2:21" ht="12">
      <c r="B76" s="38" t="s">
        <v>1403</v>
      </c>
      <c r="C76" s="39">
        <v>5916</v>
      </c>
      <c r="D76" s="40">
        <v>967</v>
      </c>
      <c r="E76" s="40">
        <f t="shared" si="4"/>
        <v>5946</v>
      </c>
      <c r="F76" s="40">
        <v>2889</v>
      </c>
      <c r="G76" s="40">
        <v>3057</v>
      </c>
      <c r="H76" s="41">
        <f t="shared" si="5"/>
        <v>94.50441609421001</v>
      </c>
      <c r="I76" s="40">
        <v>386</v>
      </c>
      <c r="J76" s="36"/>
      <c r="K76" s="40">
        <v>5917</v>
      </c>
      <c r="L76" s="36"/>
      <c r="M76" s="40">
        <v>5115</v>
      </c>
      <c r="N76" s="36"/>
      <c r="O76" s="40">
        <v>5017</v>
      </c>
      <c r="P76" s="36"/>
      <c r="Q76" s="40">
        <v>4957</v>
      </c>
      <c r="R76" s="36"/>
      <c r="S76" s="40">
        <v>4756</v>
      </c>
      <c r="T76" s="36"/>
      <c r="U76" s="42">
        <v>4626</v>
      </c>
    </row>
    <row r="77" spans="2:21" ht="12">
      <c r="B77" s="38" t="s">
        <v>1404</v>
      </c>
      <c r="C77" s="39">
        <v>4626</v>
      </c>
      <c r="D77" s="40">
        <v>771</v>
      </c>
      <c r="E77" s="40">
        <f t="shared" si="4"/>
        <v>4717</v>
      </c>
      <c r="F77" s="40">
        <v>2254</v>
      </c>
      <c r="G77" s="40">
        <v>2463</v>
      </c>
      <c r="H77" s="41">
        <f t="shared" si="5"/>
        <v>91.51441331709297</v>
      </c>
      <c r="I77" s="40">
        <v>410</v>
      </c>
      <c r="J77" s="36"/>
      <c r="K77" s="40">
        <v>4757</v>
      </c>
      <c r="L77" s="36"/>
      <c r="M77" s="40">
        <v>4098</v>
      </c>
      <c r="N77" s="36"/>
      <c r="O77" s="40">
        <v>3984</v>
      </c>
      <c r="P77" s="36"/>
      <c r="Q77" s="40">
        <v>3863</v>
      </c>
      <c r="R77" s="36"/>
      <c r="S77" s="40">
        <v>3652</v>
      </c>
      <c r="T77" s="36"/>
      <c r="U77" s="42">
        <v>3339</v>
      </c>
    </row>
    <row r="78" spans="2:21" ht="12">
      <c r="B78" s="38" t="s">
        <v>1405</v>
      </c>
      <c r="C78" s="39">
        <v>7750</v>
      </c>
      <c r="D78" s="40">
        <v>1383</v>
      </c>
      <c r="E78" s="40">
        <f t="shared" si="4"/>
        <v>7934</v>
      </c>
      <c r="F78" s="40">
        <v>3888</v>
      </c>
      <c r="G78" s="40">
        <v>4046</v>
      </c>
      <c r="H78" s="41">
        <f t="shared" si="5"/>
        <v>96.09490855165596</v>
      </c>
      <c r="I78" s="40">
        <v>458</v>
      </c>
      <c r="J78" s="36"/>
      <c r="K78" s="40">
        <v>7910</v>
      </c>
      <c r="L78" s="36"/>
      <c r="M78" s="40">
        <v>6138</v>
      </c>
      <c r="N78" s="36">
        <v>32</v>
      </c>
      <c r="O78" s="40">
        <v>6111</v>
      </c>
      <c r="P78" s="36"/>
      <c r="Q78" s="40">
        <v>6087</v>
      </c>
      <c r="R78" s="36"/>
      <c r="S78" s="40">
        <v>5765</v>
      </c>
      <c r="T78" s="36"/>
      <c r="U78" s="42">
        <v>5516</v>
      </c>
    </row>
    <row r="79" spans="2:21" ht="12">
      <c r="B79" s="38" t="s">
        <v>1406</v>
      </c>
      <c r="C79" s="39">
        <v>4009</v>
      </c>
      <c r="D79" s="40">
        <v>652</v>
      </c>
      <c r="E79" s="40">
        <f t="shared" si="4"/>
        <v>4006</v>
      </c>
      <c r="F79" s="40">
        <v>1943</v>
      </c>
      <c r="G79" s="40">
        <v>2063</v>
      </c>
      <c r="H79" s="41">
        <f t="shared" si="5"/>
        <v>94.1832283082889</v>
      </c>
      <c r="I79" s="40">
        <v>144</v>
      </c>
      <c r="J79" s="36"/>
      <c r="K79" s="40">
        <v>4126</v>
      </c>
      <c r="L79" s="36"/>
      <c r="M79" s="40">
        <v>3476</v>
      </c>
      <c r="N79" s="36"/>
      <c r="O79" s="40">
        <v>3551</v>
      </c>
      <c r="P79" s="36"/>
      <c r="Q79" s="40">
        <v>3570</v>
      </c>
      <c r="R79" s="36"/>
      <c r="S79" s="40">
        <v>3438</v>
      </c>
      <c r="T79" s="36"/>
      <c r="U79" s="42">
        <v>3317</v>
      </c>
    </row>
    <row r="80" spans="2:21" ht="12">
      <c r="B80" s="38" t="s">
        <v>1407</v>
      </c>
      <c r="C80" s="39">
        <v>7249</v>
      </c>
      <c r="D80" s="40">
        <v>1206</v>
      </c>
      <c r="E80" s="40">
        <f t="shared" si="4"/>
        <v>7320</v>
      </c>
      <c r="F80" s="40">
        <v>3513</v>
      </c>
      <c r="G80" s="40">
        <v>3807</v>
      </c>
      <c r="H80" s="41">
        <f t="shared" si="5"/>
        <v>92.27738376674547</v>
      </c>
      <c r="I80" s="40">
        <v>195</v>
      </c>
      <c r="J80" s="36"/>
      <c r="K80" s="40">
        <v>7419</v>
      </c>
      <c r="L80" s="36"/>
      <c r="M80" s="40">
        <v>6403</v>
      </c>
      <c r="N80" s="36"/>
      <c r="O80" s="40">
        <v>6316</v>
      </c>
      <c r="P80" s="36"/>
      <c r="Q80" s="40">
        <v>6420</v>
      </c>
      <c r="R80" s="36">
        <v>13</v>
      </c>
      <c r="S80" s="40">
        <v>0</v>
      </c>
      <c r="T80" s="36"/>
      <c r="U80" s="42">
        <v>0</v>
      </c>
    </row>
    <row r="81" spans="2:21" ht="12">
      <c r="B81" s="38" t="s">
        <v>1408</v>
      </c>
      <c r="C81" s="39">
        <v>5957</v>
      </c>
      <c r="D81" s="40">
        <v>961</v>
      </c>
      <c r="E81" s="40">
        <f t="shared" si="4"/>
        <v>5928</v>
      </c>
      <c r="F81" s="40">
        <v>2921</v>
      </c>
      <c r="G81" s="40">
        <v>3007</v>
      </c>
      <c r="H81" s="41">
        <f t="shared" si="5"/>
        <v>97.14000665114733</v>
      </c>
      <c r="I81" s="40">
        <v>44</v>
      </c>
      <c r="J81" s="36"/>
      <c r="K81" s="40">
        <v>5922</v>
      </c>
      <c r="L81" s="36"/>
      <c r="M81" s="40">
        <v>5270</v>
      </c>
      <c r="N81" s="36"/>
      <c r="O81" s="40">
        <v>5053</v>
      </c>
      <c r="P81" s="36"/>
      <c r="Q81" s="40">
        <v>5209</v>
      </c>
      <c r="R81" s="36"/>
      <c r="S81" s="40">
        <v>5202</v>
      </c>
      <c r="T81" s="36"/>
      <c r="U81" s="42">
        <v>4972</v>
      </c>
    </row>
    <row r="82" spans="2:21" ht="12">
      <c r="B82" s="38" t="s">
        <v>1409</v>
      </c>
      <c r="C82" s="39">
        <v>5369</v>
      </c>
      <c r="D82" s="40">
        <v>811</v>
      </c>
      <c r="E82" s="40">
        <f t="shared" si="4"/>
        <v>5397</v>
      </c>
      <c r="F82" s="40">
        <v>2583</v>
      </c>
      <c r="G82" s="40">
        <v>2814</v>
      </c>
      <c r="H82" s="41">
        <f t="shared" si="5"/>
        <v>91.7910447761194</v>
      </c>
      <c r="I82" s="40">
        <v>132</v>
      </c>
      <c r="J82" s="36"/>
      <c r="K82" s="40">
        <v>5345</v>
      </c>
      <c r="L82" s="36"/>
      <c r="M82" s="40">
        <v>4548</v>
      </c>
      <c r="N82" s="36">
        <v>32</v>
      </c>
      <c r="O82" s="40">
        <v>4549</v>
      </c>
      <c r="P82" s="36"/>
      <c r="Q82" s="40">
        <v>4490</v>
      </c>
      <c r="R82" s="36"/>
      <c r="S82" s="40">
        <v>4345</v>
      </c>
      <c r="T82" s="36"/>
      <c r="U82" s="42">
        <v>4041</v>
      </c>
    </row>
    <row r="83" spans="2:21" ht="12">
      <c r="B83" s="38" t="s">
        <v>1410</v>
      </c>
      <c r="C83" s="39">
        <v>3803</v>
      </c>
      <c r="D83" s="40">
        <v>605</v>
      </c>
      <c r="E83" s="40">
        <f t="shared" si="4"/>
        <v>3828</v>
      </c>
      <c r="F83" s="40">
        <v>1903</v>
      </c>
      <c r="G83" s="40">
        <v>1925</v>
      </c>
      <c r="H83" s="41">
        <f t="shared" si="5"/>
        <v>98.85714285714286</v>
      </c>
      <c r="I83" s="40">
        <v>40</v>
      </c>
      <c r="J83" s="36"/>
      <c r="K83" s="40">
        <v>3862</v>
      </c>
      <c r="L83" s="36"/>
      <c r="M83" s="40">
        <v>3301</v>
      </c>
      <c r="N83" s="36"/>
      <c r="O83" s="40">
        <v>3493</v>
      </c>
      <c r="P83" s="36"/>
      <c r="Q83" s="40">
        <v>3302</v>
      </c>
      <c r="R83" s="36"/>
      <c r="S83" s="40">
        <v>3233</v>
      </c>
      <c r="T83" s="36"/>
      <c r="U83" s="42">
        <v>3062</v>
      </c>
    </row>
    <row r="84" spans="2:21" ht="12">
      <c r="B84" s="38" t="s">
        <v>1411</v>
      </c>
      <c r="C84" s="39">
        <v>1313</v>
      </c>
      <c r="D84" s="40">
        <v>230</v>
      </c>
      <c r="E84" s="40">
        <f t="shared" si="4"/>
        <v>1488</v>
      </c>
      <c r="F84" s="40">
        <v>727</v>
      </c>
      <c r="G84" s="40">
        <v>761</v>
      </c>
      <c r="H84" s="41">
        <f t="shared" si="5"/>
        <v>95.53219448094612</v>
      </c>
      <c r="I84" s="40">
        <v>11</v>
      </c>
      <c r="J84" s="36"/>
      <c r="K84" s="40">
        <v>1490</v>
      </c>
      <c r="L84" s="36"/>
      <c r="M84" s="40">
        <v>1310</v>
      </c>
      <c r="N84" s="36"/>
      <c r="O84" s="40">
        <v>1245</v>
      </c>
      <c r="P84" s="36"/>
      <c r="Q84" s="40">
        <v>1185</v>
      </c>
      <c r="R84" s="36"/>
      <c r="S84" s="40">
        <v>1189</v>
      </c>
      <c r="T84" s="36"/>
      <c r="U84" s="42">
        <v>1119</v>
      </c>
    </row>
    <row r="85" spans="2:21" ht="12">
      <c r="B85" s="38" t="s">
        <v>1412</v>
      </c>
      <c r="C85" s="39">
        <v>1461</v>
      </c>
      <c r="D85" s="40">
        <v>232</v>
      </c>
      <c r="E85" s="40">
        <f t="shared" si="4"/>
        <v>1457</v>
      </c>
      <c r="F85" s="40">
        <v>712</v>
      </c>
      <c r="G85" s="40">
        <v>745</v>
      </c>
      <c r="H85" s="41">
        <f t="shared" si="5"/>
        <v>95.57046979865773</v>
      </c>
      <c r="I85" s="40">
        <v>13</v>
      </c>
      <c r="J85" s="36"/>
      <c r="K85" s="40">
        <v>1541</v>
      </c>
      <c r="L85" s="36"/>
      <c r="M85" s="40">
        <v>1342</v>
      </c>
      <c r="N85" s="36"/>
      <c r="O85" s="40">
        <v>1503</v>
      </c>
      <c r="P85" s="36"/>
      <c r="Q85" s="40">
        <v>1425</v>
      </c>
      <c r="R85" s="36"/>
      <c r="S85" s="40">
        <v>1425</v>
      </c>
      <c r="T85" s="36"/>
      <c r="U85" s="42">
        <v>1307</v>
      </c>
    </row>
    <row r="86" spans="2:21" ht="12">
      <c r="B86" s="38" t="s">
        <v>1413</v>
      </c>
      <c r="C86" s="39">
        <v>4484</v>
      </c>
      <c r="D86" s="40">
        <v>708</v>
      </c>
      <c r="E86" s="40">
        <f t="shared" si="4"/>
        <v>4524</v>
      </c>
      <c r="F86" s="40">
        <v>2238</v>
      </c>
      <c r="G86" s="40">
        <v>2286</v>
      </c>
      <c r="H86" s="41">
        <f t="shared" si="5"/>
        <v>97.9002624671916</v>
      </c>
      <c r="I86" s="40">
        <v>93</v>
      </c>
      <c r="J86" s="36"/>
      <c r="K86" s="40">
        <v>4471</v>
      </c>
      <c r="L86" s="36"/>
      <c r="M86" s="40">
        <v>3985</v>
      </c>
      <c r="N86" s="36"/>
      <c r="O86" s="40">
        <v>4032</v>
      </c>
      <c r="P86" s="36"/>
      <c r="Q86" s="40">
        <v>4085</v>
      </c>
      <c r="R86" s="36"/>
      <c r="S86" s="40">
        <v>4060</v>
      </c>
      <c r="T86" s="36"/>
      <c r="U86" s="42">
        <v>3512</v>
      </c>
    </row>
    <row r="87" spans="2:21" ht="12">
      <c r="B87" s="38" t="s">
        <v>1414</v>
      </c>
      <c r="C87" s="39">
        <v>8004</v>
      </c>
      <c r="D87" s="40">
        <v>1339</v>
      </c>
      <c r="E87" s="40">
        <f t="shared" si="4"/>
        <v>8058</v>
      </c>
      <c r="F87" s="40">
        <v>3990</v>
      </c>
      <c r="G87" s="40">
        <v>4068</v>
      </c>
      <c r="H87" s="41">
        <f t="shared" si="5"/>
        <v>98.08259587020649</v>
      </c>
      <c r="I87" s="40">
        <v>90</v>
      </c>
      <c r="J87" s="36"/>
      <c r="K87" s="40">
        <v>7988</v>
      </c>
      <c r="L87" s="36"/>
      <c r="M87" s="40">
        <v>6964</v>
      </c>
      <c r="N87" s="36"/>
      <c r="O87" s="40">
        <v>6587</v>
      </c>
      <c r="P87" s="36"/>
      <c r="Q87" s="40">
        <v>6612</v>
      </c>
      <c r="R87" s="36"/>
      <c r="S87" s="40">
        <v>6319</v>
      </c>
      <c r="T87" s="36"/>
      <c r="U87" s="42">
        <v>5849</v>
      </c>
    </row>
    <row r="88" spans="2:21" ht="12">
      <c r="B88" s="38" t="s">
        <v>1415</v>
      </c>
      <c r="C88" s="39">
        <v>6457</v>
      </c>
      <c r="D88" s="40">
        <v>1104</v>
      </c>
      <c r="E88" s="40">
        <f t="shared" si="4"/>
        <v>6562</v>
      </c>
      <c r="F88" s="40">
        <v>3222</v>
      </c>
      <c r="G88" s="40">
        <v>3340</v>
      </c>
      <c r="H88" s="41">
        <f t="shared" si="5"/>
        <v>96.46706586826348</v>
      </c>
      <c r="I88" s="40">
        <v>84</v>
      </c>
      <c r="J88" s="36"/>
      <c r="K88" s="40">
        <v>6772</v>
      </c>
      <c r="L88" s="36"/>
      <c r="M88" s="40">
        <v>5694</v>
      </c>
      <c r="N88" s="36"/>
      <c r="O88" s="40">
        <v>5675</v>
      </c>
      <c r="P88" s="36"/>
      <c r="Q88" s="40">
        <v>5622</v>
      </c>
      <c r="R88" s="36"/>
      <c r="S88" s="40">
        <v>5314</v>
      </c>
      <c r="T88" s="36"/>
      <c r="U88" s="42">
        <v>5294</v>
      </c>
    </row>
    <row r="89" spans="2:21" ht="12">
      <c r="B89" s="38" t="s">
        <v>1416</v>
      </c>
      <c r="C89" s="39">
        <v>2288</v>
      </c>
      <c r="D89" s="40">
        <v>366</v>
      </c>
      <c r="E89" s="40">
        <f t="shared" si="4"/>
        <v>2326</v>
      </c>
      <c r="F89" s="40">
        <v>1081</v>
      </c>
      <c r="G89" s="40">
        <v>1245</v>
      </c>
      <c r="H89" s="41">
        <f t="shared" si="5"/>
        <v>86.8273092369478</v>
      </c>
      <c r="I89" s="40">
        <v>242</v>
      </c>
      <c r="J89" s="36"/>
      <c r="K89" s="40">
        <v>2349</v>
      </c>
      <c r="L89" s="36"/>
      <c r="M89" s="40">
        <v>1971</v>
      </c>
      <c r="N89" s="36"/>
      <c r="O89" s="40">
        <v>1949</v>
      </c>
      <c r="P89" s="36"/>
      <c r="Q89" s="40">
        <v>1957</v>
      </c>
      <c r="R89" s="36"/>
      <c r="S89" s="40">
        <v>1910</v>
      </c>
      <c r="T89" s="36"/>
      <c r="U89" s="42">
        <v>1789</v>
      </c>
    </row>
    <row r="90" spans="2:21" ht="12">
      <c r="B90" s="38" t="s">
        <v>1417</v>
      </c>
      <c r="C90" s="39">
        <v>4451</v>
      </c>
      <c r="D90" s="40">
        <v>707</v>
      </c>
      <c r="E90" s="40">
        <f t="shared" si="4"/>
        <v>4415</v>
      </c>
      <c r="F90" s="40">
        <v>2183</v>
      </c>
      <c r="G90" s="40">
        <v>2232</v>
      </c>
      <c r="H90" s="41">
        <f t="shared" si="5"/>
        <v>97.80465949820788</v>
      </c>
      <c r="I90" s="40">
        <v>348</v>
      </c>
      <c r="J90" s="36"/>
      <c r="K90" s="40">
        <v>4406</v>
      </c>
      <c r="L90" s="36"/>
      <c r="M90" s="40">
        <v>3867</v>
      </c>
      <c r="N90" s="36"/>
      <c r="O90" s="40">
        <v>3737</v>
      </c>
      <c r="P90" s="36"/>
      <c r="Q90" s="40">
        <v>3725</v>
      </c>
      <c r="R90" s="36"/>
      <c r="S90" s="40">
        <v>3555</v>
      </c>
      <c r="T90" s="36"/>
      <c r="U90" s="42">
        <v>3386</v>
      </c>
    </row>
    <row r="91" spans="2:21" ht="12">
      <c r="B91" s="38" t="s">
        <v>1418</v>
      </c>
      <c r="C91" s="39">
        <v>2996</v>
      </c>
      <c r="D91" s="40">
        <v>488</v>
      </c>
      <c r="E91" s="40">
        <f t="shared" si="4"/>
        <v>3015</v>
      </c>
      <c r="F91" s="40">
        <v>1440</v>
      </c>
      <c r="G91" s="40">
        <v>1575</v>
      </c>
      <c r="H91" s="41">
        <f t="shared" si="5"/>
        <v>91.42857142857143</v>
      </c>
      <c r="I91" s="40">
        <v>900</v>
      </c>
      <c r="J91" s="36"/>
      <c r="K91" s="40">
        <v>3027</v>
      </c>
      <c r="L91" s="36"/>
      <c r="M91" s="40">
        <v>2613</v>
      </c>
      <c r="N91" s="36"/>
      <c r="O91" s="40">
        <v>2603</v>
      </c>
      <c r="P91" s="36"/>
      <c r="Q91" s="40">
        <v>2608</v>
      </c>
      <c r="R91" s="36"/>
      <c r="S91" s="40">
        <v>2432</v>
      </c>
      <c r="T91" s="36"/>
      <c r="U91" s="42">
        <v>2286</v>
      </c>
    </row>
    <row r="92" spans="2:21" ht="12">
      <c r="B92" s="38" t="s">
        <v>1419</v>
      </c>
      <c r="C92" s="39">
        <v>4856</v>
      </c>
      <c r="D92" s="40">
        <v>761</v>
      </c>
      <c r="E92" s="40">
        <f t="shared" si="4"/>
        <v>4883</v>
      </c>
      <c r="F92" s="40">
        <v>2296</v>
      </c>
      <c r="G92" s="40">
        <v>2587</v>
      </c>
      <c r="H92" s="41">
        <f t="shared" si="5"/>
        <v>88.75144955546965</v>
      </c>
      <c r="I92" s="40">
        <v>499</v>
      </c>
      <c r="J92" s="36"/>
      <c r="K92" s="40">
        <v>4807</v>
      </c>
      <c r="L92" s="36"/>
      <c r="M92" s="40">
        <v>4318</v>
      </c>
      <c r="N92" s="36"/>
      <c r="O92" s="40">
        <v>4221</v>
      </c>
      <c r="P92" s="36"/>
      <c r="Q92" s="40">
        <v>4078</v>
      </c>
      <c r="R92" s="36"/>
      <c r="S92" s="40">
        <v>3792</v>
      </c>
      <c r="T92" s="36"/>
      <c r="U92" s="42">
        <v>3596</v>
      </c>
    </row>
    <row r="93" spans="2:21" ht="12">
      <c r="B93" s="38" t="s">
        <v>1420</v>
      </c>
      <c r="C93" s="39">
        <v>14727</v>
      </c>
      <c r="D93" s="40">
        <v>2540</v>
      </c>
      <c r="E93" s="40">
        <f t="shared" si="4"/>
        <v>14855</v>
      </c>
      <c r="F93" s="40">
        <v>7115</v>
      </c>
      <c r="G93" s="40">
        <v>7740</v>
      </c>
      <c r="H93" s="41">
        <f t="shared" si="5"/>
        <v>91.9250645994832</v>
      </c>
      <c r="I93" s="40">
        <v>803</v>
      </c>
      <c r="J93" s="36"/>
      <c r="K93" s="40">
        <v>14829</v>
      </c>
      <c r="L93" s="36"/>
      <c r="M93" s="40">
        <v>12657</v>
      </c>
      <c r="N93" s="36"/>
      <c r="O93" s="40">
        <v>13024</v>
      </c>
      <c r="P93" s="36"/>
      <c r="Q93" s="40">
        <v>12544</v>
      </c>
      <c r="R93" s="36"/>
      <c r="S93" s="40">
        <v>11813</v>
      </c>
      <c r="T93" s="36"/>
      <c r="U93" s="42">
        <v>11000</v>
      </c>
    </row>
    <row r="94" spans="2:21" ht="12">
      <c r="B94" s="38" t="s">
        <v>1421</v>
      </c>
      <c r="C94" s="39">
        <v>3872</v>
      </c>
      <c r="D94" s="40">
        <v>597</v>
      </c>
      <c r="E94" s="40">
        <f t="shared" si="4"/>
        <v>3900</v>
      </c>
      <c r="F94" s="40">
        <v>1915</v>
      </c>
      <c r="G94" s="40">
        <v>1985</v>
      </c>
      <c r="H94" s="41">
        <f t="shared" si="5"/>
        <v>96.4735516372796</v>
      </c>
      <c r="I94" s="40">
        <v>382</v>
      </c>
      <c r="J94" s="36"/>
      <c r="K94" s="40">
        <v>3820</v>
      </c>
      <c r="L94" s="36"/>
      <c r="M94" s="40">
        <v>3424</v>
      </c>
      <c r="N94" s="36"/>
      <c r="O94" s="40">
        <v>3344</v>
      </c>
      <c r="P94" s="36">
        <v>25</v>
      </c>
      <c r="Q94" s="40">
        <v>3194</v>
      </c>
      <c r="R94" s="36"/>
      <c r="S94" s="40">
        <v>2971</v>
      </c>
      <c r="T94" s="36"/>
      <c r="U94" s="42">
        <v>2812</v>
      </c>
    </row>
    <row r="95" spans="2:21" s="48" customFormat="1" ht="12">
      <c r="B95" s="49"/>
      <c r="C95" s="50"/>
      <c r="D95" s="51"/>
      <c r="E95" s="51"/>
      <c r="F95" s="51"/>
      <c r="G95" s="51"/>
      <c r="H95" s="51"/>
      <c r="I95" s="51"/>
      <c r="J95" s="51"/>
      <c r="K95" s="51"/>
      <c r="L95" s="51"/>
      <c r="M95" s="51"/>
      <c r="N95" s="51"/>
      <c r="O95" s="51"/>
      <c r="P95" s="51"/>
      <c r="Q95" s="51">
        <v>25</v>
      </c>
      <c r="R95" s="51"/>
      <c r="S95" s="51">
        <v>14</v>
      </c>
      <c r="T95" s="51"/>
      <c r="U95" s="52"/>
    </row>
    <row r="96" spans="2:21" s="24" customFormat="1" ht="11.25">
      <c r="B96" s="45" t="s">
        <v>1422</v>
      </c>
      <c r="C96" s="26">
        <v>136387</v>
      </c>
      <c r="D96" s="27">
        <f>SUM(D98:D121)</f>
        <v>22274</v>
      </c>
      <c r="E96" s="27">
        <f>SUM(E98:E121)</f>
        <v>141767</v>
      </c>
      <c r="F96" s="27">
        <f>SUM(F98:F121)</f>
        <v>71625</v>
      </c>
      <c r="G96" s="27">
        <f>SUM(G98:G121)</f>
        <v>70142</v>
      </c>
      <c r="H96" s="28">
        <f>+F96/G96*100</f>
        <v>102.11428245559009</v>
      </c>
      <c r="I96" s="27">
        <v>159</v>
      </c>
      <c r="J96" s="46"/>
      <c r="K96" s="27">
        <f>SUM(K98:K121)</f>
        <v>136199</v>
      </c>
      <c r="L96" s="46"/>
      <c r="M96" s="27">
        <f>SUM(M98:M121)</f>
        <v>110641</v>
      </c>
      <c r="N96" s="46"/>
      <c r="O96" s="27">
        <f>SUM(O98:O121)</f>
        <v>110168</v>
      </c>
      <c r="P96" s="46"/>
      <c r="Q96" s="27">
        <f>SUM(Q98:Q121)</f>
        <v>105460</v>
      </c>
      <c r="R96" s="46"/>
      <c r="S96" s="27">
        <f>SUM(S98:S121)</f>
        <v>100046</v>
      </c>
      <c r="T96" s="46"/>
      <c r="U96" s="47">
        <f>SUM(U98:U121)</f>
        <v>93262</v>
      </c>
    </row>
    <row r="97" spans="2:21" ht="12">
      <c r="B97" s="45"/>
      <c r="C97" s="39"/>
      <c r="D97" s="40"/>
      <c r="E97" s="40"/>
      <c r="F97" s="40"/>
      <c r="G97" s="40"/>
      <c r="H97" s="41"/>
      <c r="I97" s="40"/>
      <c r="J97" s="36"/>
      <c r="K97" s="40"/>
      <c r="L97" s="36"/>
      <c r="M97" s="40"/>
      <c r="N97" s="36"/>
      <c r="O97" s="40"/>
      <c r="P97" s="36"/>
      <c r="Q97" s="40"/>
      <c r="R97" s="36"/>
      <c r="S97" s="40"/>
      <c r="T97" s="36"/>
      <c r="U97" s="42"/>
    </row>
    <row r="98" spans="2:21" ht="12">
      <c r="B98" s="38" t="s">
        <v>1423</v>
      </c>
      <c r="C98" s="39">
        <v>10538</v>
      </c>
      <c r="D98" s="40">
        <v>1888</v>
      </c>
      <c r="E98" s="40">
        <f aca="true" t="shared" si="6" ref="E98:E121">SUM(F98:G98)</f>
        <v>10682</v>
      </c>
      <c r="F98" s="40">
        <v>5210</v>
      </c>
      <c r="G98" s="40">
        <v>5472</v>
      </c>
      <c r="H98" s="41">
        <f aca="true" t="shared" si="7" ref="H98:H121">+F98/G98*100</f>
        <v>95.21198830409357</v>
      </c>
      <c r="I98" s="40">
        <v>687</v>
      </c>
      <c r="J98" s="36"/>
      <c r="K98" s="40">
        <v>10991</v>
      </c>
      <c r="L98" s="36"/>
      <c r="M98" s="40">
        <v>8987</v>
      </c>
      <c r="N98" s="36"/>
      <c r="O98" s="40">
        <v>9081</v>
      </c>
      <c r="P98" s="36"/>
      <c r="Q98" s="40">
        <v>8861</v>
      </c>
      <c r="R98" s="36"/>
      <c r="S98" s="40">
        <v>8747</v>
      </c>
      <c r="T98" s="36"/>
      <c r="U98" s="42">
        <v>7909</v>
      </c>
    </row>
    <row r="99" spans="2:21" ht="12">
      <c r="B99" s="38" t="s">
        <v>1424</v>
      </c>
      <c r="C99" s="39">
        <v>5927</v>
      </c>
      <c r="D99" s="40">
        <v>917</v>
      </c>
      <c r="E99" s="40">
        <f t="shared" si="6"/>
        <v>5943</v>
      </c>
      <c r="F99" s="40">
        <v>2911</v>
      </c>
      <c r="G99" s="40">
        <v>3032</v>
      </c>
      <c r="H99" s="41">
        <f t="shared" si="7"/>
        <v>96.00923482849603</v>
      </c>
      <c r="I99" s="40">
        <v>386</v>
      </c>
      <c r="J99" s="36"/>
      <c r="K99" s="40">
        <v>5918</v>
      </c>
      <c r="L99" s="36"/>
      <c r="M99" s="40">
        <v>5098</v>
      </c>
      <c r="N99" s="36"/>
      <c r="O99" s="40">
        <v>5006</v>
      </c>
      <c r="P99" s="36"/>
      <c r="Q99" s="40">
        <v>4812</v>
      </c>
      <c r="R99" s="36"/>
      <c r="S99" s="40">
        <v>4420</v>
      </c>
      <c r="T99" s="36"/>
      <c r="U99" s="42">
        <v>4082</v>
      </c>
    </row>
    <row r="100" spans="2:21" ht="12">
      <c r="B100" s="38" t="s">
        <v>1425</v>
      </c>
      <c r="C100" s="39">
        <v>2591</v>
      </c>
      <c r="D100" s="40">
        <v>435</v>
      </c>
      <c r="E100" s="40">
        <f t="shared" si="6"/>
        <v>2559</v>
      </c>
      <c r="F100" s="40">
        <v>1252</v>
      </c>
      <c r="G100" s="40">
        <v>1307</v>
      </c>
      <c r="H100" s="41">
        <f t="shared" si="7"/>
        <v>95.79188982402448</v>
      </c>
      <c r="I100" s="40">
        <v>132</v>
      </c>
      <c r="J100" s="36"/>
      <c r="K100" s="40">
        <v>2563</v>
      </c>
      <c r="L100" s="36"/>
      <c r="M100" s="40">
        <v>2177</v>
      </c>
      <c r="N100" s="36"/>
      <c r="O100" s="40">
        <v>2215</v>
      </c>
      <c r="P100" s="36"/>
      <c r="Q100" s="40">
        <v>2245</v>
      </c>
      <c r="R100" s="36"/>
      <c r="S100" s="40">
        <v>2233</v>
      </c>
      <c r="T100" s="36"/>
      <c r="U100" s="42">
        <v>2106</v>
      </c>
    </row>
    <row r="101" spans="2:21" ht="12">
      <c r="B101" s="38" t="s">
        <v>1426</v>
      </c>
      <c r="C101" s="39">
        <v>4775</v>
      </c>
      <c r="D101" s="40">
        <v>755</v>
      </c>
      <c r="E101" s="40">
        <f t="shared" si="6"/>
        <v>4812</v>
      </c>
      <c r="F101" s="40">
        <v>2345</v>
      </c>
      <c r="G101" s="40">
        <v>2467</v>
      </c>
      <c r="H101" s="41">
        <f t="shared" si="7"/>
        <v>95.05472233481962</v>
      </c>
      <c r="I101" s="40">
        <v>154</v>
      </c>
      <c r="J101" s="36"/>
      <c r="K101" s="40">
        <v>4830</v>
      </c>
      <c r="L101" s="36"/>
      <c r="M101" s="40">
        <v>3952</v>
      </c>
      <c r="N101" s="36"/>
      <c r="O101" s="40">
        <v>3818</v>
      </c>
      <c r="P101" s="36"/>
      <c r="Q101" s="40">
        <v>3739</v>
      </c>
      <c r="R101" s="36"/>
      <c r="S101" s="40">
        <v>3490</v>
      </c>
      <c r="T101" s="36"/>
      <c r="U101" s="42">
        <v>3293</v>
      </c>
    </row>
    <row r="102" spans="2:21" ht="12">
      <c r="B102" s="38" t="s">
        <v>1427</v>
      </c>
      <c r="C102" s="39">
        <v>15637</v>
      </c>
      <c r="D102" s="40">
        <v>2780</v>
      </c>
      <c r="E102" s="40">
        <f t="shared" si="6"/>
        <v>19943</v>
      </c>
      <c r="F102" s="40">
        <v>11878</v>
      </c>
      <c r="G102" s="40">
        <v>8065</v>
      </c>
      <c r="H102" s="41">
        <f t="shared" si="7"/>
        <v>147.2783632982021</v>
      </c>
      <c r="I102" s="40">
        <v>415</v>
      </c>
      <c r="J102" s="36">
        <v>62</v>
      </c>
      <c r="K102" s="40">
        <v>15487</v>
      </c>
      <c r="L102" s="36"/>
      <c r="M102" s="40">
        <v>10855</v>
      </c>
      <c r="N102" s="36"/>
      <c r="O102" s="40">
        <v>10852</v>
      </c>
      <c r="P102" s="36"/>
      <c r="Q102" s="40">
        <v>10075</v>
      </c>
      <c r="R102" s="36"/>
      <c r="S102" s="40">
        <v>9377</v>
      </c>
      <c r="T102" s="36"/>
      <c r="U102" s="42">
        <v>8341</v>
      </c>
    </row>
    <row r="103" spans="2:21" ht="12">
      <c r="B103" s="38" t="s">
        <v>1428</v>
      </c>
      <c r="C103" s="39">
        <v>5790</v>
      </c>
      <c r="D103" s="40">
        <v>941</v>
      </c>
      <c r="E103" s="40">
        <f t="shared" si="6"/>
        <v>5755</v>
      </c>
      <c r="F103" s="40">
        <v>2832</v>
      </c>
      <c r="G103" s="40">
        <v>2923</v>
      </c>
      <c r="H103" s="41">
        <f t="shared" si="7"/>
        <v>96.88676017789942</v>
      </c>
      <c r="I103" s="40">
        <v>97</v>
      </c>
      <c r="J103" s="36"/>
      <c r="K103" s="40">
        <v>5577</v>
      </c>
      <c r="L103" s="36"/>
      <c r="M103" s="40">
        <v>4722</v>
      </c>
      <c r="N103" s="36"/>
      <c r="O103" s="40">
        <v>4849</v>
      </c>
      <c r="P103" s="36"/>
      <c r="Q103" s="40">
        <v>4517</v>
      </c>
      <c r="R103" s="36">
        <v>14</v>
      </c>
      <c r="S103" s="40">
        <v>4442</v>
      </c>
      <c r="T103" s="36"/>
      <c r="U103" s="42">
        <v>4072</v>
      </c>
    </row>
    <row r="104" spans="2:21" ht="12">
      <c r="B104" s="38" t="s">
        <v>1429</v>
      </c>
      <c r="C104" s="39">
        <v>3262</v>
      </c>
      <c r="D104" s="40">
        <v>522</v>
      </c>
      <c r="E104" s="40">
        <f t="shared" si="6"/>
        <v>3212</v>
      </c>
      <c r="F104" s="40">
        <v>1594</v>
      </c>
      <c r="G104" s="40">
        <v>1618</v>
      </c>
      <c r="H104" s="41">
        <f t="shared" si="7"/>
        <v>98.51668726823239</v>
      </c>
      <c r="I104" s="40">
        <v>43</v>
      </c>
      <c r="J104" s="36"/>
      <c r="K104" s="40">
        <v>3157</v>
      </c>
      <c r="L104" s="36"/>
      <c r="M104" s="40">
        <v>2946</v>
      </c>
      <c r="N104" s="36"/>
      <c r="O104" s="40">
        <v>3041</v>
      </c>
      <c r="P104" s="36"/>
      <c r="Q104" s="40">
        <v>2953</v>
      </c>
      <c r="R104" s="36"/>
      <c r="S104" s="40">
        <v>2792</v>
      </c>
      <c r="T104" s="36"/>
      <c r="U104" s="42">
        <v>2599</v>
      </c>
    </row>
    <row r="105" spans="2:21" ht="12">
      <c r="B105" s="38" t="s">
        <v>1430</v>
      </c>
      <c r="C105" s="39">
        <v>6498</v>
      </c>
      <c r="D105" s="40">
        <v>1010</v>
      </c>
      <c r="E105" s="40">
        <f t="shared" si="6"/>
        <v>6589</v>
      </c>
      <c r="F105" s="40">
        <v>3235</v>
      </c>
      <c r="G105" s="40">
        <v>3354</v>
      </c>
      <c r="H105" s="41">
        <f t="shared" si="7"/>
        <v>96.45199761478831</v>
      </c>
      <c r="I105" s="40">
        <v>211</v>
      </c>
      <c r="J105" s="36">
        <v>52</v>
      </c>
      <c r="K105" s="40">
        <v>6378</v>
      </c>
      <c r="L105" s="36"/>
      <c r="M105" s="40">
        <v>5262</v>
      </c>
      <c r="N105" s="36"/>
      <c r="O105" s="40">
        <v>5225</v>
      </c>
      <c r="P105" s="36"/>
      <c r="Q105" s="40">
        <v>5077</v>
      </c>
      <c r="R105" s="36">
        <v>14</v>
      </c>
      <c r="S105" s="40">
        <v>4859</v>
      </c>
      <c r="T105" s="36"/>
      <c r="U105" s="42">
        <v>4554</v>
      </c>
    </row>
    <row r="106" spans="2:21" ht="12">
      <c r="B106" s="38" t="s">
        <v>1431</v>
      </c>
      <c r="C106" s="39">
        <v>754</v>
      </c>
      <c r="D106" s="40">
        <v>113</v>
      </c>
      <c r="E106" s="40">
        <f t="shared" si="6"/>
        <v>734</v>
      </c>
      <c r="F106" s="40">
        <v>373</v>
      </c>
      <c r="G106" s="40">
        <v>361</v>
      </c>
      <c r="H106" s="41">
        <f t="shared" si="7"/>
        <v>103.32409972299168</v>
      </c>
      <c r="I106" s="40">
        <v>97</v>
      </c>
      <c r="J106" s="36">
        <v>52</v>
      </c>
      <c r="K106" s="40">
        <v>765</v>
      </c>
      <c r="L106" s="36"/>
      <c r="M106" s="40">
        <v>685</v>
      </c>
      <c r="N106" s="36"/>
      <c r="O106" s="40">
        <v>614</v>
      </c>
      <c r="P106" s="36"/>
      <c r="Q106" s="40">
        <v>603</v>
      </c>
      <c r="R106" s="36"/>
      <c r="S106" s="40">
        <v>579</v>
      </c>
      <c r="T106" s="36"/>
      <c r="U106" s="42">
        <v>556</v>
      </c>
    </row>
    <row r="107" spans="2:21" ht="12">
      <c r="B107" s="38" t="s">
        <v>1432</v>
      </c>
      <c r="C107" s="39">
        <v>4486</v>
      </c>
      <c r="D107" s="40">
        <v>708</v>
      </c>
      <c r="E107" s="40">
        <f t="shared" si="6"/>
        <v>4507</v>
      </c>
      <c r="F107" s="40">
        <v>2204</v>
      </c>
      <c r="G107" s="40">
        <v>2303</v>
      </c>
      <c r="H107" s="41">
        <f t="shared" si="7"/>
        <v>95.7012592270951</v>
      </c>
      <c r="I107" s="40">
        <v>672</v>
      </c>
      <c r="J107" s="36"/>
      <c r="K107" s="40">
        <v>4406</v>
      </c>
      <c r="L107" s="36"/>
      <c r="M107" s="40">
        <v>3764</v>
      </c>
      <c r="N107" s="36"/>
      <c r="O107" s="40">
        <v>3687</v>
      </c>
      <c r="P107" s="36"/>
      <c r="Q107" s="40">
        <v>3484</v>
      </c>
      <c r="R107" s="36"/>
      <c r="S107" s="40">
        <v>3340</v>
      </c>
      <c r="T107" s="36"/>
      <c r="U107" s="42">
        <v>3097</v>
      </c>
    </row>
    <row r="108" spans="2:21" ht="12">
      <c r="B108" s="38" t="s">
        <v>1433</v>
      </c>
      <c r="C108" s="39">
        <v>4810</v>
      </c>
      <c r="D108" s="40">
        <v>733</v>
      </c>
      <c r="E108" s="40">
        <f t="shared" si="6"/>
        <v>4794</v>
      </c>
      <c r="F108" s="40">
        <v>2332</v>
      </c>
      <c r="G108" s="40">
        <v>2462</v>
      </c>
      <c r="H108" s="41">
        <f t="shared" si="7"/>
        <v>94.71974004874086</v>
      </c>
      <c r="I108" s="40">
        <v>536</v>
      </c>
      <c r="J108" s="36"/>
      <c r="K108" s="40">
        <v>4775</v>
      </c>
      <c r="L108" s="36"/>
      <c r="M108" s="40">
        <v>4042</v>
      </c>
      <c r="N108" s="36"/>
      <c r="O108" s="40">
        <v>4069</v>
      </c>
      <c r="P108" s="36"/>
      <c r="Q108" s="40">
        <v>3787</v>
      </c>
      <c r="R108" s="36"/>
      <c r="S108" s="40">
        <v>3557</v>
      </c>
      <c r="T108" s="36"/>
      <c r="U108" s="42">
        <v>3405</v>
      </c>
    </row>
    <row r="109" spans="2:21" ht="12">
      <c r="B109" s="38" t="s">
        <v>1434</v>
      </c>
      <c r="C109" s="39">
        <v>4522</v>
      </c>
      <c r="D109" s="40">
        <v>711</v>
      </c>
      <c r="E109" s="40">
        <f t="shared" si="6"/>
        <v>4556</v>
      </c>
      <c r="F109" s="40">
        <v>2212</v>
      </c>
      <c r="G109" s="40">
        <v>2344</v>
      </c>
      <c r="H109" s="41">
        <f t="shared" si="7"/>
        <v>94.36860068259386</v>
      </c>
      <c r="I109" s="40">
        <v>493</v>
      </c>
      <c r="J109" s="36">
        <v>62</v>
      </c>
      <c r="K109" s="40">
        <v>4546</v>
      </c>
      <c r="L109" s="36"/>
      <c r="M109" s="40">
        <v>3928</v>
      </c>
      <c r="N109" s="36"/>
      <c r="O109" s="40">
        <v>4035</v>
      </c>
      <c r="P109" s="36"/>
      <c r="Q109" s="40">
        <v>3810</v>
      </c>
      <c r="R109" s="36"/>
      <c r="S109" s="40">
        <v>3703</v>
      </c>
      <c r="T109" s="36"/>
      <c r="U109" s="42">
        <v>3545</v>
      </c>
    </row>
    <row r="110" spans="2:21" ht="12">
      <c r="B110" s="38" t="s">
        <v>1435</v>
      </c>
      <c r="C110" s="39">
        <v>3958</v>
      </c>
      <c r="D110" s="40">
        <v>643</v>
      </c>
      <c r="E110" s="40">
        <f t="shared" si="6"/>
        <v>4047</v>
      </c>
      <c r="F110" s="40">
        <v>1957</v>
      </c>
      <c r="G110" s="40">
        <v>2090</v>
      </c>
      <c r="H110" s="41">
        <f t="shared" si="7"/>
        <v>93.63636363636364</v>
      </c>
      <c r="I110" s="40">
        <v>637</v>
      </c>
      <c r="J110" s="36"/>
      <c r="K110" s="40">
        <v>4115</v>
      </c>
      <c r="L110" s="36"/>
      <c r="M110" s="40">
        <v>3464</v>
      </c>
      <c r="N110" s="36"/>
      <c r="O110" s="40">
        <v>3419</v>
      </c>
      <c r="P110" s="36">
        <v>25</v>
      </c>
      <c r="Q110" s="40">
        <v>3294</v>
      </c>
      <c r="R110" s="36"/>
      <c r="S110" s="40">
        <v>3121</v>
      </c>
      <c r="T110" s="36"/>
      <c r="U110" s="42">
        <v>2856</v>
      </c>
    </row>
    <row r="111" spans="2:21" ht="12">
      <c r="B111" s="38" t="s">
        <v>1436</v>
      </c>
      <c r="C111" s="39">
        <v>4046</v>
      </c>
      <c r="D111" s="40">
        <v>639</v>
      </c>
      <c r="E111" s="40">
        <f t="shared" si="6"/>
        <v>4118</v>
      </c>
      <c r="F111" s="40">
        <v>2051</v>
      </c>
      <c r="G111" s="40">
        <v>2067</v>
      </c>
      <c r="H111" s="41">
        <f t="shared" si="7"/>
        <v>99.22593130140301</v>
      </c>
      <c r="I111" s="40">
        <v>151</v>
      </c>
      <c r="J111" s="36"/>
      <c r="K111" s="40">
        <v>4152</v>
      </c>
      <c r="L111" s="36"/>
      <c r="M111" s="40">
        <v>3518</v>
      </c>
      <c r="N111" s="36"/>
      <c r="O111" s="40">
        <v>3421</v>
      </c>
      <c r="P111" s="36">
        <v>25</v>
      </c>
      <c r="Q111" s="40">
        <v>3355</v>
      </c>
      <c r="R111" s="36"/>
      <c r="S111" s="40">
        <v>3088</v>
      </c>
      <c r="T111" s="36"/>
      <c r="U111" s="42">
        <v>2946</v>
      </c>
    </row>
    <row r="112" spans="2:21" ht="12">
      <c r="B112" s="38" t="s">
        <v>1437</v>
      </c>
      <c r="C112" s="39">
        <v>6095</v>
      </c>
      <c r="D112" s="40">
        <v>965</v>
      </c>
      <c r="E112" s="40">
        <f t="shared" si="6"/>
        <v>6019</v>
      </c>
      <c r="F112" s="40">
        <v>2931</v>
      </c>
      <c r="G112" s="40">
        <v>3088</v>
      </c>
      <c r="H112" s="41">
        <f t="shared" si="7"/>
        <v>94.91580310880829</v>
      </c>
      <c r="I112" s="40">
        <v>203</v>
      </c>
      <c r="J112" s="36"/>
      <c r="K112" s="40">
        <v>5995</v>
      </c>
      <c r="L112" s="36"/>
      <c r="M112" s="40">
        <v>5102</v>
      </c>
      <c r="N112" s="36"/>
      <c r="O112" s="40">
        <v>5059</v>
      </c>
      <c r="P112" s="36"/>
      <c r="Q112" s="40">
        <v>4961</v>
      </c>
      <c r="R112" s="36"/>
      <c r="S112" s="40">
        <v>4611</v>
      </c>
      <c r="T112" s="36">
        <v>3</v>
      </c>
      <c r="U112" s="42">
        <v>2912</v>
      </c>
    </row>
    <row r="113" spans="2:21" ht="12">
      <c r="B113" s="38" t="s">
        <v>1438</v>
      </c>
      <c r="C113" s="39">
        <v>4426</v>
      </c>
      <c r="D113" s="40">
        <v>670</v>
      </c>
      <c r="E113" s="40">
        <f t="shared" si="6"/>
        <v>4333</v>
      </c>
      <c r="F113" s="40">
        <v>2105</v>
      </c>
      <c r="G113" s="40">
        <v>2228</v>
      </c>
      <c r="H113" s="41">
        <f t="shared" si="7"/>
        <v>94.47935368043088</v>
      </c>
      <c r="I113" s="40">
        <v>77</v>
      </c>
      <c r="J113" s="36"/>
      <c r="K113" s="40">
        <v>4213</v>
      </c>
      <c r="L113" s="36"/>
      <c r="M113" s="40">
        <v>3453</v>
      </c>
      <c r="N113" s="36"/>
      <c r="O113" s="40">
        <v>3608</v>
      </c>
      <c r="P113" s="36"/>
      <c r="Q113" s="40">
        <v>3494</v>
      </c>
      <c r="R113" s="36"/>
      <c r="S113" s="40">
        <v>3383</v>
      </c>
      <c r="T113" s="36">
        <v>3</v>
      </c>
      <c r="U113" s="42">
        <v>4627</v>
      </c>
    </row>
    <row r="114" spans="2:21" ht="12">
      <c r="B114" s="38" t="s">
        <v>1439</v>
      </c>
      <c r="C114" s="39">
        <v>4066</v>
      </c>
      <c r="D114" s="40">
        <v>645</v>
      </c>
      <c r="E114" s="40">
        <f t="shared" si="6"/>
        <v>4013</v>
      </c>
      <c r="F114" s="40">
        <v>1948</v>
      </c>
      <c r="G114" s="40">
        <v>2065</v>
      </c>
      <c r="H114" s="41">
        <f t="shared" si="7"/>
        <v>94.33414043583535</v>
      </c>
      <c r="I114" s="40">
        <v>179</v>
      </c>
      <c r="J114" s="36"/>
      <c r="K114" s="40">
        <v>3843</v>
      </c>
      <c r="L114" s="36"/>
      <c r="M114" s="40">
        <v>3018</v>
      </c>
      <c r="N114" s="36"/>
      <c r="O114" s="40">
        <v>3019</v>
      </c>
      <c r="P114" s="36"/>
      <c r="Q114" s="40">
        <v>2940</v>
      </c>
      <c r="R114" s="36"/>
      <c r="S114" s="40">
        <v>2815</v>
      </c>
      <c r="T114" s="36"/>
      <c r="U114" s="42">
        <v>2667</v>
      </c>
    </row>
    <row r="115" spans="2:21" ht="12">
      <c r="B115" s="38" t="s">
        <v>1440</v>
      </c>
      <c r="C115" s="39">
        <v>4491</v>
      </c>
      <c r="D115" s="40">
        <v>812</v>
      </c>
      <c r="E115" s="40">
        <f t="shared" si="6"/>
        <v>4655</v>
      </c>
      <c r="F115" s="40">
        <v>2194</v>
      </c>
      <c r="G115" s="40">
        <v>2461</v>
      </c>
      <c r="H115" s="41">
        <f t="shared" si="7"/>
        <v>89.15075172694027</v>
      </c>
      <c r="I115" s="40">
        <v>696</v>
      </c>
      <c r="J115" s="36"/>
      <c r="K115" s="40">
        <v>4569</v>
      </c>
      <c r="L115" s="36"/>
      <c r="M115" s="40">
        <v>3603</v>
      </c>
      <c r="N115" s="36"/>
      <c r="O115" s="40">
        <v>3606</v>
      </c>
      <c r="P115" s="36">
        <v>22</v>
      </c>
      <c r="Q115" s="40">
        <v>3729</v>
      </c>
      <c r="R115" s="36"/>
      <c r="S115" s="40">
        <v>3416</v>
      </c>
      <c r="T115" s="36"/>
      <c r="U115" s="42">
        <v>3155</v>
      </c>
    </row>
    <row r="116" spans="2:21" ht="12">
      <c r="B116" s="38" t="s">
        <v>1441</v>
      </c>
      <c r="C116" s="39">
        <v>6973</v>
      </c>
      <c r="D116" s="40">
        <v>1161</v>
      </c>
      <c r="E116" s="40">
        <f t="shared" si="6"/>
        <v>7350</v>
      </c>
      <c r="F116" s="40">
        <v>3668</v>
      </c>
      <c r="G116" s="40">
        <v>3682</v>
      </c>
      <c r="H116" s="41">
        <f t="shared" si="7"/>
        <v>99.61977186311786</v>
      </c>
      <c r="I116" s="40">
        <v>145</v>
      </c>
      <c r="J116" s="36"/>
      <c r="K116" s="40">
        <v>7215</v>
      </c>
      <c r="L116" s="36"/>
      <c r="M116" s="40">
        <v>5373</v>
      </c>
      <c r="N116" s="36"/>
      <c r="O116" s="40">
        <v>5552</v>
      </c>
      <c r="P116" s="36"/>
      <c r="Q116" s="40">
        <v>5404</v>
      </c>
      <c r="R116" s="36"/>
      <c r="S116" s="40">
        <v>5295</v>
      </c>
      <c r="T116" s="36"/>
      <c r="U116" s="42">
        <v>5023</v>
      </c>
    </row>
    <row r="117" spans="2:21" ht="12">
      <c r="B117" s="38" t="s">
        <v>1442</v>
      </c>
      <c r="C117" s="39">
        <v>7830</v>
      </c>
      <c r="D117" s="40">
        <v>1297</v>
      </c>
      <c r="E117" s="40">
        <f t="shared" si="6"/>
        <v>7851</v>
      </c>
      <c r="F117" s="40">
        <v>3940</v>
      </c>
      <c r="G117" s="40">
        <v>3911</v>
      </c>
      <c r="H117" s="41">
        <f t="shared" si="7"/>
        <v>100.74149833802097</v>
      </c>
      <c r="I117" s="40">
        <v>105</v>
      </c>
      <c r="J117" s="36"/>
      <c r="K117" s="40">
        <v>7675</v>
      </c>
      <c r="L117" s="36"/>
      <c r="M117" s="40">
        <v>5597</v>
      </c>
      <c r="N117" s="36"/>
      <c r="O117" s="40">
        <v>5369</v>
      </c>
      <c r="P117" s="36"/>
      <c r="Q117" s="40">
        <v>5143</v>
      </c>
      <c r="R117" s="36"/>
      <c r="S117" s="40">
        <v>4798</v>
      </c>
      <c r="T117" s="36"/>
      <c r="U117" s="42">
        <v>4404</v>
      </c>
    </row>
    <row r="118" spans="2:21" ht="12">
      <c r="B118" s="38" t="s">
        <v>1443</v>
      </c>
      <c r="C118" s="39">
        <v>9057</v>
      </c>
      <c r="D118" s="40">
        <v>1602</v>
      </c>
      <c r="E118" s="40">
        <f t="shared" si="6"/>
        <v>9305</v>
      </c>
      <c r="F118" s="40">
        <v>4526</v>
      </c>
      <c r="G118" s="40">
        <v>4779</v>
      </c>
      <c r="H118" s="41">
        <f t="shared" si="7"/>
        <v>94.70600544046872</v>
      </c>
      <c r="I118" s="40">
        <v>221</v>
      </c>
      <c r="J118" s="36"/>
      <c r="K118" s="40">
        <v>8983</v>
      </c>
      <c r="L118" s="36"/>
      <c r="M118" s="40">
        <v>6908</v>
      </c>
      <c r="N118" s="36"/>
      <c r="O118" s="40">
        <v>6810</v>
      </c>
      <c r="P118" s="36">
        <v>22</v>
      </c>
      <c r="Q118" s="40">
        <v>6106</v>
      </c>
      <c r="R118" s="36"/>
      <c r="S118" s="40">
        <v>5642</v>
      </c>
      <c r="T118" s="36"/>
      <c r="U118" s="42">
        <v>5363</v>
      </c>
    </row>
    <row r="119" spans="2:21" ht="12">
      <c r="B119" s="38" t="s">
        <v>1444</v>
      </c>
      <c r="C119" s="39">
        <v>6157</v>
      </c>
      <c r="D119" s="40">
        <v>906</v>
      </c>
      <c r="E119" s="40">
        <f t="shared" si="6"/>
        <v>6210</v>
      </c>
      <c r="F119" s="40">
        <v>3085</v>
      </c>
      <c r="G119" s="40">
        <v>3125</v>
      </c>
      <c r="H119" s="41">
        <f t="shared" si="7"/>
        <v>98.72</v>
      </c>
      <c r="I119" s="40">
        <v>95</v>
      </c>
      <c r="J119" s="36"/>
      <c r="K119" s="40">
        <v>6174</v>
      </c>
      <c r="L119" s="36"/>
      <c r="M119" s="40">
        <v>5471</v>
      </c>
      <c r="N119" s="36"/>
      <c r="O119" s="40">
        <v>5328</v>
      </c>
      <c r="P119" s="36"/>
      <c r="Q119" s="40">
        <v>4900</v>
      </c>
      <c r="R119" s="36"/>
      <c r="S119" s="40">
        <v>4671</v>
      </c>
      <c r="T119" s="36"/>
      <c r="U119" s="42">
        <v>4567</v>
      </c>
    </row>
    <row r="120" spans="2:21" ht="12">
      <c r="B120" s="38" t="s">
        <v>1445</v>
      </c>
      <c r="C120" s="39">
        <v>3980</v>
      </c>
      <c r="D120" s="40">
        <v>589</v>
      </c>
      <c r="E120" s="40">
        <f t="shared" si="6"/>
        <v>4016</v>
      </c>
      <c r="F120" s="40">
        <v>1976</v>
      </c>
      <c r="G120" s="40">
        <v>2040</v>
      </c>
      <c r="H120" s="41">
        <f t="shared" si="7"/>
        <v>96.86274509803921</v>
      </c>
      <c r="I120" s="40">
        <v>72</v>
      </c>
      <c r="J120" s="36"/>
      <c r="K120" s="40">
        <v>4164</v>
      </c>
      <c r="L120" s="36"/>
      <c r="M120" s="40">
        <v>3752</v>
      </c>
      <c r="N120" s="36"/>
      <c r="O120" s="40">
        <v>3643</v>
      </c>
      <c r="P120" s="36"/>
      <c r="Q120" s="40">
        <v>3500</v>
      </c>
      <c r="R120" s="36"/>
      <c r="S120" s="40">
        <v>3247</v>
      </c>
      <c r="T120" s="36"/>
      <c r="U120" s="42">
        <v>2920</v>
      </c>
    </row>
    <row r="121" spans="2:21" ht="12">
      <c r="B121" s="38" t="s">
        <v>1446</v>
      </c>
      <c r="C121" s="39">
        <v>5702</v>
      </c>
      <c r="D121" s="40">
        <v>832</v>
      </c>
      <c r="E121" s="40">
        <f t="shared" si="6"/>
        <v>5764</v>
      </c>
      <c r="F121" s="40">
        <v>2866</v>
      </c>
      <c r="G121" s="40">
        <v>2898</v>
      </c>
      <c r="H121" s="41">
        <f t="shared" si="7"/>
        <v>98.89579020013802</v>
      </c>
      <c r="I121" s="40">
        <v>44</v>
      </c>
      <c r="J121" s="36"/>
      <c r="K121" s="40">
        <v>5708</v>
      </c>
      <c r="L121" s="36"/>
      <c r="M121" s="40">
        <v>4964</v>
      </c>
      <c r="N121" s="36"/>
      <c r="O121" s="40">
        <v>4842</v>
      </c>
      <c r="P121" s="36">
        <v>22</v>
      </c>
      <c r="Q121" s="40">
        <v>4671</v>
      </c>
      <c r="R121" s="36"/>
      <c r="S121" s="40">
        <v>4420</v>
      </c>
      <c r="T121" s="36"/>
      <c r="U121" s="42">
        <v>4263</v>
      </c>
    </row>
    <row r="122" spans="2:21" ht="12">
      <c r="B122" s="44"/>
      <c r="C122" s="39"/>
      <c r="D122" s="40"/>
      <c r="E122" s="40"/>
      <c r="F122" s="40"/>
      <c r="G122" s="40"/>
      <c r="H122" s="41"/>
      <c r="I122" s="40"/>
      <c r="J122" s="36" t="s">
        <v>1447</v>
      </c>
      <c r="K122" s="40"/>
      <c r="L122" s="36" t="s">
        <v>1447</v>
      </c>
      <c r="M122" s="40"/>
      <c r="N122" s="36" t="s">
        <v>1447</v>
      </c>
      <c r="O122" s="40"/>
      <c r="P122" s="36" t="s">
        <v>1447</v>
      </c>
      <c r="Q122" s="40"/>
      <c r="R122" s="36" t="s">
        <v>1447</v>
      </c>
      <c r="S122" s="40"/>
      <c r="T122" s="36" t="s">
        <v>1447</v>
      </c>
      <c r="U122" s="42"/>
    </row>
    <row r="123" spans="2:21" s="24" customFormat="1" ht="11.25">
      <c r="B123" s="45" t="s">
        <v>1448</v>
      </c>
      <c r="C123" s="26">
        <f>SUM(C125:C144)</f>
        <v>95002</v>
      </c>
      <c r="D123" s="27">
        <f>SUM(D125:D144)</f>
        <v>15398</v>
      </c>
      <c r="E123" s="27">
        <f>SUM(E125:E144)</f>
        <v>95607</v>
      </c>
      <c r="F123" s="27">
        <f>SUM(F125:F144)</f>
        <v>47364</v>
      </c>
      <c r="G123" s="27">
        <f>SUM(G125:G144)</f>
        <v>48243</v>
      </c>
      <c r="H123" s="28">
        <f>+F123/G123*100</f>
        <v>98.17797400659163</v>
      </c>
      <c r="I123" s="27">
        <v>56</v>
      </c>
      <c r="J123" s="46"/>
      <c r="K123" s="27">
        <v>124748</v>
      </c>
      <c r="L123" s="46"/>
      <c r="M123" s="27">
        <v>101074</v>
      </c>
      <c r="N123" s="46"/>
      <c r="O123" s="27">
        <v>99248</v>
      </c>
      <c r="P123" s="46"/>
      <c r="Q123" s="27">
        <v>96431</v>
      </c>
      <c r="R123" s="46"/>
      <c r="S123" s="27">
        <v>93074</v>
      </c>
      <c r="T123" s="46"/>
      <c r="U123" s="47">
        <v>88417</v>
      </c>
    </row>
    <row r="124" spans="2:21" ht="12">
      <c r="B124" s="45"/>
      <c r="C124" s="39"/>
      <c r="D124" s="40"/>
      <c r="E124" s="40"/>
      <c r="F124" s="40"/>
      <c r="G124" s="40"/>
      <c r="H124" s="41"/>
      <c r="I124" s="40"/>
      <c r="J124" s="36"/>
      <c r="K124" s="40"/>
      <c r="L124" s="36"/>
      <c r="M124" s="40"/>
      <c r="N124" s="36"/>
      <c r="O124" s="40"/>
      <c r="P124" s="36"/>
      <c r="Q124" s="40"/>
      <c r="R124" s="36"/>
      <c r="S124" s="40"/>
      <c r="T124" s="36"/>
      <c r="U124" s="42"/>
    </row>
    <row r="125" spans="2:21" ht="12">
      <c r="B125" s="38" t="s">
        <v>1449</v>
      </c>
      <c r="C125" s="39">
        <v>9309</v>
      </c>
      <c r="D125" s="40">
        <v>1558</v>
      </c>
      <c r="E125" s="40">
        <f aca="true" t="shared" si="8" ref="E125:E132">SUM(F125:G125)</f>
        <v>9322</v>
      </c>
      <c r="F125" s="40">
        <v>4547</v>
      </c>
      <c r="G125" s="40">
        <v>4775</v>
      </c>
      <c r="H125" s="41">
        <f aca="true" t="shared" si="9" ref="H125:H132">+F125/G125*100</f>
        <v>95.22513089005236</v>
      </c>
      <c r="I125" s="40">
        <v>120</v>
      </c>
      <c r="J125" s="36"/>
      <c r="K125" s="40">
        <v>9434</v>
      </c>
      <c r="L125" s="36"/>
      <c r="M125" s="40">
        <v>6907</v>
      </c>
      <c r="N125" s="36"/>
      <c r="O125" s="40">
        <v>6761</v>
      </c>
      <c r="P125" s="36"/>
      <c r="Q125" s="40">
        <v>6442</v>
      </c>
      <c r="R125" s="36"/>
      <c r="S125" s="40">
        <v>6282</v>
      </c>
      <c r="T125" s="36"/>
      <c r="U125" s="42">
        <v>6297</v>
      </c>
    </row>
    <row r="126" spans="2:21" ht="12">
      <c r="B126" s="38" t="s">
        <v>1450</v>
      </c>
      <c r="C126" s="39">
        <v>2096</v>
      </c>
      <c r="D126" s="40">
        <v>334</v>
      </c>
      <c r="E126" s="40">
        <f t="shared" si="8"/>
        <v>2116</v>
      </c>
      <c r="F126" s="40">
        <v>1067</v>
      </c>
      <c r="G126" s="40">
        <v>1049</v>
      </c>
      <c r="H126" s="41">
        <f t="shared" si="9"/>
        <v>101.71591992373689</v>
      </c>
      <c r="I126" s="40">
        <v>50</v>
      </c>
      <c r="J126" s="36"/>
      <c r="K126" s="40">
        <v>2279</v>
      </c>
      <c r="L126" s="36"/>
      <c r="M126" s="40">
        <v>1605</v>
      </c>
      <c r="N126" s="36"/>
      <c r="O126" s="40">
        <v>1548</v>
      </c>
      <c r="P126" s="36"/>
      <c r="Q126" s="40">
        <v>1503</v>
      </c>
      <c r="R126" s="36"/>
      <c r="S126" s="40">
        <v>1538</v>
      </c>
      <c r="T126" s="36"/>
      <c r="U126" s="42">
        <v>1433</v>
      </c>
    </row>
    <row r="127" spans="2:21" ht="12">
      <c r="B127" s="38" t="s">
        <v>1451</v>
      </c>
      <c r="C127" s="39">
        <v>8952</v>
      </c>
      <c r="D127" s="40">
        <v>1450</v>
      </c>
      <c r="E127" s="40">
        <f t="shared" si="8"/>
        <v>9015</v>
      </c>
      <c r="F127" s="40">
        <v>4438</v>
      </c>
      <c r="G127" s="40">
        <v>4577</v>
      </c>
      <c r="H127" s="41">
        <f t="shared" si="9"/>
        <v>96.96307625081931</v>
      </c>
      <c r="I127" s="40">
        <v>42</v>
      </c>
      <c r="J127" s="36"/>
      <c r="K127" s="40">
        <v>9022</v>
      </c>
      <c r="L127" s="36"/>
      <c r="M127" s="40">
        <v>7797</v>
      </c>
      <c r="N127" s="36"/>
      <c r="O127" s="40">
        <v>7535</v>
      </c>
      <c r="P127" s="36"/>
      <c r="Q127" s="40">
        <v>7486</v>
      </c>
      <c r="R127" s="36"/>
      <c r="S127" s="40">
        <v>7830</v>
      </c>
      <c r="T127" s="36"/>
      <c r="U127" s="42">
        <v>8156</v>
      </c>
    </row>
    <row r="128" spans="2:21" ht="12">
      <c r="B128" s="38" t="s">
        <v>1452</v>
      </c>
      <c r="C128" s="39">
        <v>4067</v>
      </c>
      <c r="D128" s="40">
        <v>708</v>
      </c>
      <c r="E128" s="40">
        <f t="shared" si="8"/>
        <v>4173</v>
      </c>
      <c r="F128" s="40">
        <v>2042</v>
      </c>
      <c r="G128" s="40">
        <v>2131</v>
      </c>
      <c r="H128" s="41">
        <f t="shared" si="9"/>
        <v>95.82355701548568</v>
      </c>
      <c r="I128" s="40">
        <v>164</v>
      </c>
      <c r="J128" s="36"/>
      <c r="K128" s="40">
        <v>4198</v>
      </c>
      <c r="L128" s="36"/>
      <c r="M128" s="40">
        <v>2918</v>
      </c>
      <c r="N128" s="36"/>
      <c r="O128" s="40">
        <v>2940</v>
      </c>
      <c r="P128" s="36"/>
      <c r="Q128" s="40">
        <v>2832</v>
      </c>
      <c r="R128" s="36"/>
      <c r="S128" s="40">
        <v>2768</v>
      </c>
      <c r="T128" s="36"/>
      <c r="U128" s="42">
        <v>2695</v>
      </c>
    </row>
    <row r="129" spans="2:21" ht="12">
      <c r="B129" s="38" t="s">
        <v>1453</v>
      </c>
      <c r="C129" s="39">
        <v>3671</v>
      </c>
      <c r="D129" s="40">
        <v>653</v>
      </c>
      <c r="E129" s="40">
        <f t="shared" si="8"/>
        <v>3836</v>
      </c>
      <c r="F129" s="40">
        <v>1938</v>
      </c>
      <c r="G129" s="40">
        <v>1898</v>
      </c>
      <c r="H129" s="41">
        <f t="shared" si="9"/>
        <v>102.10748155953635</v>
      </c>
      <c r="I129" s="40">
        <v>35</v>
      </c>
      <c r="J129" s="36"/>
      <c r="K129" s="40">
        <v>3738</v>
      </c>
      <c r="L129" s="36"/>
      <c r="M129" s="40">
        <v>2981</v>
      </c>
      <c r="N129" s="36"/>
      <c r="O129" s="40">
        <v>2949</v>
      </c>
      <c r="P129" s="36"/>
      <c r="Q129" s="40">
        <v>3027</v>
      </c>
      <c r="R129" s="36"/>
      <c r="S129" s="40">
        <v>2967</v>
      </c>
      <c r="T129" s="36"/>
      <c r="U129" s="42">
        <v>2818</v>
      </c>
    </row>
    <row r="130" spans="2:21" ht="12">
      <c r="B130" s="38" t="s">
        <v>1454</v>
      </c>
      <c r="C130" s="39">
        <v>2691</v>
      </c>
      <c r="D130" s="40">
        <v>393</v>
      </c>
      <c r="E130" s="40">
        <f t="shared" si="8"/>
        <v>2647</v>
      </c>
      <c r="F130" s="40">
        <v>1328</v>
      </c>
      <c r="G130" s="40">
        <v>1319</v>
      </c>
      <c r="H130" s="41">
        <f t="shared" si="9"/>
        <v>100.68233510235028</v>
      </c>
      <c r="I130" s="40">
        <v>26</v>
      </c>
      <c r="J130" s="36"/>
      <c r="K130" s="40">
        <v>2599</v>
      </c>
      <c r="L130" s="36"/>
      <c r="M130" s="40">
        <v>2225</v>
      </c>
      <c r="N130" s="36"/>
      <c r="O130" s="40">
        <v>2237</v>
      </c>
      <c r="P130" s="36"/>
      <c r="Q130" s="40">
        <v>2154</v>
      </c>
      <c r="R130" s="36"/>
      <c r="S130" s="40">
        <v>2270</v>
      </c>
      <c r="T130" s="36"/>
      <c r="U130" s="42">
        <v>2226</v>
      </c>
    </row>
    <row r="131" spans="2:21" ht="12">
      <c r="B131" s="38" t="s">
        <v>1455</v>
      </c>
      <c r="C131" s="39">
        <v>4976</v>
      </c>
      <c r="D131" s="40">
        <v>758</v>
      </c>
      <c r="E131" s="40">
        <f t="shared" si="8"/>
        <v>4971</v>
      </c>
      <c r="F131" s="40">
        <v>2416</v>
      </c>
      <c r="G131" s="40">
        <v>2555</v>
      </c>
      <c r="H131" s="41">
        <f t="shared" si="9"/>
        <v>94.55968688845401</v>
      </c>
      <c r="I131" s="40">
        <v>94</v>
      </c>
      <c r="J131" s="36"/>
      <c r="K131" s="40">
        <v>4909</v>
      </c>
      <c r="L131" s="36"/>
      <c r="M131" s="40">
        <v>4079</v>
      </c>
      <c r="N131" s="36"/>
      <c r="O131" s="40">
        <v>3995</v>
      </c>
      <c r="P131" s="36"/>
      <c r="Q131" s="40">
        <v>3963</v>
      </c>
      <c r="R131" s="36"/>
      <c r="S131" s="40">
        <v>3859</v>
      </c>
      <c r="T131" s="36"/>
      <c r="U131" s="42">
        <v>3557</v>
      </c>
    </row>
    <row r="132" spans="2:21" ht="12">
      <c r="B132" s="38" t="s">
        <v>1456</v>
      </c>
      <c r="C132" s="39">
        <v>3731</v>
      </c>
      <c r="D132" s="40">
        <v>562</v>
      </c>
      <c r="E132" s="40">
        <f t="shared" si="8"/>
        <v>3782</v>
      </c>
      <c r="F132" s="40">
        <v>1872</v>
      </c>
      <c r="G132" s="40">
        <v>1910</v>
      </c>
      <c r="H132" s="41">
        <f t="shared" si="9"/>
        <v>98.01047120418848</v>
      </c>
      <c r="I132" s="40">
        <v>94</v>
      </c>
      <c r="J132" s="36"/>
      <c r="K132" s="40">
        <v>3781</v>
      </c>
      <c r="L132" s="36"/>
      <c r="M132" s="40">
        <v>3284</v>
      </c>
      <c r="N132" s="36">
        <v>41</v>
      </c>
      <c r="O132" s="40">
        <v>3321</v>
      </c>
      <c r="P132" s="36"/>
      <c r="Q132" s="40">
        <v>3285</v>
      </c>
      <c r="R132" s="36"/>
      <c r="S132" s="40">
        <v>3125</v>
      </c>
      <c r="T132" s="36"/>
      <c r="U132" s="42">
        <v>2860</v>
      </c>
    </row>
    <row r="133" spans="2:21" ht="12">
      <c r="B133" s="38"/>
      <c r="C133" s="39"/>
      <c r="D133" s="40"/>
      <c r="E133" s="40"/>
      <c r="F133" s="40"/>
      <c r="G133" s="40"/>
      <c r="H133" s="41"/>
      <c r="I133" s="40"/>
      <c r="J133" s="36"/>
      <c r="K133" s="40"/>
      <c r="L133" s="36"/>
      <c r="M133" s="40"/>
      <c r="N133" s="36"/>
      <c r="O133" s="40"/>
      <c r="P133" s="36"/>
      <c r="Q133" s="40"/>
      <c r="R133" s="36" t="s">
        <v>1457</v>
      </c>
      <c r="S133" s="40"/>
      <c r="T133" s="36"/>
      <c r="U133" s="42"/>
    </row>
    <row r="134" spans="2:21" ht="12">
      <c r="B134" s="38" t="s">
        <v>1458</v>
      </c>
      <c r="C134" s="39">
        <v>2519</v>
      </c>
      <c r="D134" s="40">
        <v>388</v>
      </c>
      <c r="E134" s="40">
        <f>SUM(F134:G134)</f>
        <v>2460</v>
      </c>
      <c r="F134" s="40">
        <v>1199</v>
      </c>
      <c r="G134" s="40">
        <v>1261</v>
      </c>
      <c r="H134" s="41">
        <f>+F134/G134*100</f>
        <v>95.08326724821569</v>
      </c>
      <c r="I134" s="40">
        <v>129</v>
      </c>
      <c r="J134" s="36">
        <v>63</v>
      </c>
      <c r="K134" s="40">
        <v>2525</v>
      </c>
      <c r="L134" s="36"/>
      <c r="M134" s="40">
        <v>2023</v>
      </c>
      <c r="N134" s="36">
        <v>41</v>
      </c>
      <c r="O134" s="40">
        <v>2000</v>
      </c>
      <c r="P134" s="36"/>
      <c r="Q134" s="40">
        <v>2016</v>
      </c>
      <c r="R134" s="36"/>
      <c r="S134" s="40">
        <v>1844</v>
      </c>
      <c r="T134" s="36"/>
      <c r="U134" s="42">
        <v>1601</v>
      </c>
    </row>
    <row r="135" spans="2:21" ht="12">
      <c r="B135" s="38" t="s">
        <v>1459</v>
      </c>
      <c r="C135" s="39">
        <v>2745</v>
      </c>
      <c r="D135" s="40">
        <v>418</v>
      </c>
      <c r="E135" s="40">
        <f>SUM(F135:G135)</f>
        <v>2814</v>
      </c>
      <c r="F135" s="40">
        <v>1428</v>
      </c>
      <c r="G135" s="40">
        <v>1386</v>
      </c>
      <c r="H135" s="41">
        <f>+F135/G135*100</f>
        <v>103.03030303030303</v>
      </c>
      <c r="I135" s="40">
        <v>45</v>
      </c>
      <c r="J135" s="36"/>
      <c r="K135" s="40">
        <v>2737</v>
      </c>
      <c r="L135" s="36"/>
      <c r="M135" s="40">
        <v>2301</v>
      </c>
      <c r="N135" s="36"/>
      <c r="O135" s="40">
        <v>2303</v>
      </c>
      <c r="P135" s="36"/>
      <c r="Q135" s="40">
        <v>2270</v>
      </c>
      <c r="R135" s="36">
        <v>18</v>
      </c>
      <c r="S135" s="40">
        <v>2194</v>
      </c>
      <c r="T135" s="36"/>
      <c r="U135" s="42">
        <v>2217</v>
      </c>
    </row>
    <row r="136" spans="2:21" ht="12">
      <c r="B136" s="38"/>
      <c r="C136" s="39"/>
      <c r="D136" s="40"/>
      <c r="E136" s="40"/>
      <c r="F136" s="40"/>
      <c r="G136" s="40"/>
      <c r="H136" s="41"/>
      <c r="I136" s="40"/>
      <c r="J136" s="36" t="s">
        <v>1460</v>
      </c>
      <c r="K136" s="40"/>
      <c r="L136" s="36"/>
      <c r="M136" s="40"/>
      <c r="N136" s="36"/>
      <c r="O136" s="40"/>
      <c r="P136" s="36"/>
      <c r="Q136" s="40"/>
      <c r="R136" s="36"/>
      <c r="S136" s="40"/>
      <c r="T136" s="36"/>
      <c r="U136" s="42"/>
    </row>
    <row r="137" spans="2:21" ht="12">
      <c r="B137" s="38" t="s">
        <v>1461</v>
      </c>
      <c r="C137" s="39">
        <v>6639</v>
      </c>
      <c r="D137" s="40">
        <v>1131</v>
      </c>
      <c r="E137" s="40">
        <f>SUM(F137:G137)</f>
        <v>6719</v>
      </c>
      <c r="F137" s="40">
        <v>3369</v>
      </c>
      <c r="G137" s="40">
        <v>3350</v>
      </c>
      <c r="H137" s="41">
        <f>+F137/G137*100</f>
        <v>100.56716417910448</v>
      </c>
      <c r="I137" s="40">
        <v>132</v>
      </c>
      <c r="J137" s="36"/>
      <c r="K137" s="40">
        <v>0</v>
      </c>
      <c r="L137" s="36"/>
      <c r="M137" s="40">
        <v>0</v>
      </c>
      <c r="N137" s="36"/>
      <c r="O137" s="40">
        <v>0</v>
      </c>
      <c r="P137" s="36"/>
      <c r="Q137" s="40">
        <v>0</v>
      </c>
      <c r="R137" s="36">
        <v>18</v>
      </c>
      <c r="S137" s="40">
        <v>0</v>
      </c>
      <c r="U137" s="42">
        <v>0</v>
      </c>
    </row>
    <row r="138" spans="2:21" ht="12">
      <c r="B138" s="38" t="s">
        <v>1462</v>
      </c>
      <c r="C138" s="39">
        <v>5402</v>
      </c>
      <c r="D138" s="40">
        <v>804</v>
      </c>
      <c r="E138" s="40">
        <f>SUM(F138:G138)</f>
        <v>5429</v>
      </c>
      <c r="F138" s="40">
        <v>2736</v>
      </c>
      <c r="G138" s="40">
        <v>2693</v>
      </c>
      <c r="H138" s="41">
        <f>+F138/G138*100</f>
        <v>101.59673226884516</v>
      </c>
      <c r="I138" s="40">
        <v>27</v>
      </c>
      <c r="J138" s="36"/>
      <c r="K138" s="40">
        <v>5241</v>
      </c>
      <c r="L138" s="36"/>
      <c r="M138" s="40">
        <v>4601</v>
      </c>
      <c r="N138" s="36"/>
      <c r="O138" s="40">
        <v>4628</v>
      </c>
      <c r="P138" s="36"/>
      <c r="Q138" s="40">
        <v>4385</v>
      </c>
      <c r="R138" s="36"/>
      <c r="S138" s="40">
        <v>4125</v>
      </c>
      <c r="T138" s="36"/>
      <c r="U138" s="42">
        <v>3946</v>
      </c>
    </row>
    <row r="139" spans="2:21" ht="12">
      <c r="B139" s="38" t="s">
        <v>1463</v>
      </c>
      <c r="C139" s="39">
        <v>4849</v>
      </c>
      <c r="D139" s="40">
        <v>867</v>
      </c>
      <c r="E139" s="40">
        <f>SUM(F139:G139)</f>
        <v>4872</v>
      </c>
      <c r="F139" s="40">
        <v>2456</v>
      </c>
      <c r="G139" s="40">
        <v>2416</v>
      </c>
      <c r="H139" s="41">
        <f>+F139/G139*100</f>
        <v>101.65562913907284</v>
      </c>
      <c r="I139" s="40">
        <v>40</v>
      </c>
      <c r="J139" s="36"/>
      <c r="K139" s="40">
        <v>4731</v>
      </c>
      <c r="L139" s="36"/>
      <c r="M139" s="40">
        <v>3664</v>
      </c>
      <c r="N139" s="36"/>
      <c r="O139" s="40">
        <v>3888</v>
      </c>
      <c r="P139" s="36"/>
      <c r="Q139" s="40">
        <v>3641</v>
      </c>
      <c r="R139" s="36"/>
      <c r="S139" s="40">
        <v>3574</v>
      </c>
      <c r="T139" s="36"/>
      <c r="U139" s="42">
        <v>3125</v>
      </c>
    </row>
    <row r="140" spans="2:21" ht="12">
      <c r="B140" s="38" t="s">
        <v>1464</v>
      </c>
      <c r="C140" s="39">
        <v>10341</v>
      </c>
      <c r="D140" s="40">
        <v>1591</v>
      </c>
      <c r="E140" s="40">
        <f>SUM(F140:G140)</f>
        <v>10299</v>
      </c>
      <c r="F140" s="40">
        <v>5171</v>
      </c>
      <c r="G140" s="40">
        <v>5128</v>
      </c>
      <c r="H140" s="41">
        <f>+F140/G140*100</f>
        <v>100.83853354134165</v>
      </c>
      <c r="I140" s="40">
        <v>64</v>
      </c>
      <c r="J140" s="36"/>
      <c r="K140" s="40">
        <v>9947</v>
      </c>
      <c r="L140" s="36"/>
      <c r="M140" s="40">
        <v>8646</v>
      </c>
      <c r="N140" s="36"/>
      <c r="O140" s="40">
        <v>8427</v>
      </c>
      <c r="P140" s="36"/>
      <c r="Q140" s="40">
        <v>8490</v>
      </c>
      <c r="R140" s="36">
        <v>18</v>
      </c>
      <c r="S140" s="40">
        <v>8214</v>
      </c>
      <c r="T140" s="36">
        <v>7</v>
      </c>
      <c r="U140" s="42">
        <v>0</v>
      </c>
    </row>
    <row r="141" spans="2:21" ht="12">
      <c r="B141" s="38"/>
      <c r="C141" s="39"/>
      <c r="D141" s="40"/>
      <c r="E141" s="40"/>
      <c r="F141" s="40"/>
      <c r="G141" s="40"/>
      <c r="H141" s="41"/>
      <c r="I141" s="40"/>
      <c r="J141" s="36"/>
      <c r="K141" s="40"/>
      <c r="L141" s="36"/>
      <c r="M141" s="40"/>
      <c r="N141" s="36"/>
      <c r="O141" s="40"/>
      <c r="P141" s="36"/>
      <c r="Q141" s="40"/>
      <c r="R141" s="36" t="s">
        <v>1465</v>
      </c>
      <c r="S141" s="40"/>
      <c r="T141" s="36"/>
      <c r="U141" s="42"/>
    </row>
    <row r="142" spans="2:21" ht="12">
      <c r="B142" s="38" t="s">
        <v>1466</v>
      </c>
      <c r="C142" s="39">
        <v>5903</v>
      </c>
      <c r="D142" s="40">
        <v>919</v>
      </c>
      <c r="E142" s="40">
        <f>SUM(F142:G142)</f>
        <v>5945</v>
      </c>
      <c r="F142" s="40">
        <v>2952</v>
      </c>
      <c r="G142" s="40">
        <v>2993</v>
      </c>
      <c r="H142" s="41">
        <f>+F142/G142*100</f>
        <v>98.63013698630137</v>
      </c>
      <c r="I142" s="40">
        <v>69</v>
      </c>
      <c r="J142" s="36"/>
      <c r="K142" s="40">
        <v>5754</v>
      </c>
      <c r="L142" s="36"/>
      <c r="M142" s="40">
        <v>4709</v>
      </c>
      <c r="N142" s="36"/>
      <c r="O142" s="40">
        <v>4298</v>
      </c>
      <c r="P142" s="36"/>
      <c r="Q142" s="40">
        <v>3936</v>
      </c>
      <c r="R142" s="36"/>
      <c r="S142" s="40">
        <v>3681</v>
      </c>
      <c r="T142" s="36"/>
      <c r="U142" s="42">
        <v>3557</v>
      </c>
    </row>
    <row r="143" spans="2:21" ht="12">
      <c r="B143" s="38" t="s">
        <v>1467</v>
      </c>
      <c r="C143" s="39">
        <v>6722</v>
      </c>
      <c r="D143" s="40">
        <v>1068</v>
      </c>
      <c r="E143" s="40">
        <f>SUM(F143:G143)</f>
        <v>6752</v>
      </c>
      <c r="F143" s="40">
        <v>3319</v>
      </c>
      <c r="G143" s="40">
        <v>3433</v>
      </c>
      <c r="H143" s="41">
        <f>+F143/G143*100</f>
        <v>96.67928925138362</v>
      </c>
      <c r="I143" s="40">
        <v>52</v>
      </c>
      <c r="J143" s="36"/>
      <c r="K143" s="40">
        <v>6613</v>
      </c>
      <c r="L143" s="36">
        <v>49</v>
      </c>
      <c r="M143" s="40">
        <v>5386</v>
      </c>
      <c r="N143" s="36"/>
      <c r="O143" s="40">
        <v>5376</v>
      </c>
      <c r="P143" s="36"/>
      <c r="Q143" s="40">
        <v>5203</v>
      </c>
      <c r="R143" s="36"/>
      <c r="S143" s="40">
        <v>5515</v>
      </c>
      <c r="T143" s="36"/>
      <c r="U143" s="42">
        <v>5002</v>
      </c>
    </row>
    <row r="144" spans="2:21" ht="12">
      <c r="B144" s="38" t="s">
        <v>1468</v>
      </c>
      <c r="C144" s="39">
        <v>10389</v>
      </c>
      <c r="D144" s="40">
        <v>1796</v>
      </c>
      <c r="E144" s="40">
        <f>SUM(F144:G144)</f>
        <v>10455</v>
      </c>
      <c r="F144" s="40">
        <v>5086</v>
      </c>
      <c r="G144" s="40">
        <v>5369</v>
      </c>
      <c r="H144" s="41">
        <f>+F144/G144*100</f>
        <v>94.72899981374557</v>
      </c>
      <c r="I144" s="40">
        <v>52</v>
      </c>
      <c r="J144" s="36"/>
      <c r="K144" s="40">
        <v>10486</v>
      </c>
      <c r="L144" s="36">
        <v>49</v>
      </c>
      <c r="M144" s="40">
        <v>8481</v>
      </c>
      <c r="N144" s="36"/>
      <c r="O144" s="40">
        <v>8280</v>
      </c>
      <c r="P144" s="36"/>
      <c r="Q144" s="40">
        <v>7901</v>
      </c>
      <c r="R144" s="36"/>
      <c r="S144" s="40">
        <v>7403</v>
      </c>
      <c r="T144" s="36"/>
      <c r="U144" s="42">
        <v>7382</v>
      </c>
    </row>
    <row r="145" spans="2:21" ht="12">
      <c r="B145" s="44"/>
      <c r="C145" s="39"/>
      <c r="D145" s="40"/>
      <c r="E145" s="40"/>
      <c r="F145" s="40"/>
      <c r="G145" s="40"/>
      <c r="H145" s="41"/>
      <c r="I145" s="40"/>
      <c r="J145" s="36"/>
      <c r="K145" s="40"/>
      <c r="L145" s="36"/>
      <c r="M145" s="40"/>
      <c r="N145" s="36"/>
      <c r="O145" s="40"/>
      <c r="P145" s="36"/>
      <c r="Q145" s="40"/>
      <c r="R145" s="36"/>
      <c r="S145" s="40"/>
      <c r="T145" s="36"/>
      <c r="U145" s="42"/>
    </row>
    <row r="146" spans="2:21" s="24" customFormat="1" ht="11.25">
      <c r="B146" s="45" t="s">
        <v>1469</v>
      </c>
      <c r="C146" s="26">
        <f>SUM(C148:C158)</f>
        <v>41248</v>
      </c>
      <c r="D146" s="27">
        <f>SUM(D148:D158)</f>
        <v>6445</v>
      </c>
      <c r="E146" s="27">
        <f>SUM(E148:E158)</f>
        <v>41039</v>
      </c>
      <c r="F146" s="27">
        <f>SUM(F148:F158)</f>
        <v>20344</v>
      </c>
      <c r="G146" s="27">
        <f>SUM(G148:G158)</f>
        <v>20695</v>
      </c>
      <c r="H146" s="28">
        <f>+F146/G146*100</f>
        <v>98.30393814931143</v>
      </c>
      <c r="I146" s="27">
        <v>52</v>
      </c>
      <c r="J146" s="46"/>
      <c r="K146" s="27">
        <f>SUM(K148:K158)</f>
        <v>40714</v>
      </c>
      <c r="L146" s="46"/>
      <c r="M146" s="27">
        <f>SUM(M148:M158)</f>
        <v>35607</v>
      </c>
      <c r="N146" s="46"/>
      <c r="O146" s="27">
        <f>SUM(O148:O158)</f>
        <v>35326</v>
      </c>
      <c r="P146" s="46"/>
      <c r="Q146" s="27">
        <f>SUM(Q148:Q158)</f>
        <v>34452</v>
      </c>
      <c r="R146" s="46"/>
      <c r="S146" s="27">
        <f>SUM(S148:S158)</f>
        <v>34439</v>
      </c>
      <c r="T146" s="46"/>
      <c r="U146" s="47">
        <f>SUM(U148:U158)</f>
        <v>33639</v>
      </c>
    </row>
    <row r="147" spans="2:21" ht="11.25" customHeight="1">
      <c r="B147" s="45"/>
      <c r="C147" s="39"/>
      <c r="D147" s="40"/>
      <c r="E147" s="40"/>
      <c r="F147" s="40"/>
      <c r="G147" s="40"/>
      <c r="H147" s="41"/>
      <c r="I147" s="40"/>
      <c r="J147" s="36"/>
      <c r="K147" s="40"/>
      <c r="L147" s="36"/>
      <c r="M147" s="40"/>
      <c r="N147" s="36"/>
      <c r="O147" s="40"/>
      <c r="P147" s="36"/>
      <c r="Q147" s="40"/>
      <c r="R147" s="36"/>
      <c r="S147" s="40"/>
      <c r="T147" s="36"/>
      <c r="U147" s="42"/>
    </row>
    <row r="148" spans="2:21" ht="12">
      <c r="B148" s="38" t="s">
        <v>1470</v>
      </c>
      <c r="C148" s="39">
        <v>2972</v>
      </c>
      <c r="D148" s="40">
        <v>474</v>
      </c>
      <c r="E148" s="40">
        <f aca="true" t="shared" si="10" ref="E148:E158">SUM(F148:G148)</f>
        <v>2984</v>
      </c>
      <c r="F148" s="40">
        <v>1463</v>
      </c>
      <c r="G148" s="40">
        <v>1521</v>
      </c>
      <c r="H148" s="41">
        <f aca="true" t="shared" si="11" ref="H148:H158">+F148/G148*100</f>
        <v>96.18671926364235</v>
      </c>
      <c r="I148" s="40">
        <v>51</v>
      </c>
      <c r="J148" s="36"/>
      <c r="K148" s="40">
        <v>2863</v>
      </c>
      <c r="L148" s="36"/>
      <c r="M148" s="40">
        <v>2405</v>
      </c>
      <c r="N148" s="36"/>
      <c r="O148" s="40">
        <v>2429</v>
      </c>
      <c r="P148" s="36"/>
      <c r="Q148" s="40">
        <v>2324</v>
      </c>
      <c r="R148" s="36"/>
      <c r="S148" s="40">
        <v>2263</v>
      </c>
      <c r="T148" s="36"/>
      <c r="U148" s="42">
        <v>2162</v>
      </c>
    </row>
    <row r="149" spans="2:21" ht="12">
      <c r="B149" s="38" t="s">
        <v>1471</v>
      </c>
      <c r="C149" s="39">
        <v>4925</v>
      </c>
      <c r="D149" s="40">
        <v>876</v>
      </c>
      <c r="E149" s="40">
        <f t="shared" si="10"/>
        <v>4982</v>
      </c>
      <c r="F149" s="40">
        <v>2611</v>
      </c>
      <c r="G149" s="40">
        <v>2371</v>
      </c>
      <c r="H149" s="41">
        <f t="shared" si="11"/>
        <v>110.12231126107127</v>
      </c>
      <c r="I149" s="40">
        <v>43</v>
      </c>
      <c r="J149" s="36"/>
      <c r="K149" s="40">
        <v>5051</v>
      </c>
      <c r="L149" s="36"/>
      <c r="M149" s="40">
        <v>3956</v>
      </c>
      <c r="N149" s="36"/>
      <c r="O149" s="40">
        <v>3793</v>
      </c>
      <c r="P149" s="36"/>
      <c r="Q149" s="40">
        <v>3750</v>
      </c>
      <c r="R149" s="36"/>
      <c r="S149" s="40">
        <v>4263</v>
      </c>
      <c r="T149" s="36"/>
      <c r="U149" s="42">
        <v>4326</v>
      </c>
    </row>
    <row r="150" spans="2:21" ht="12">
      <c r="B150" s="38" t="s">
        <v>1472</v>
      </c>
      <c r="C150" s="39">
        <v>6916</v>
      </c>
      <c r="D150" s="40">
        <v>1078</v>
      </c>
      <c r="E150" s="40">
        <f t="shared" si="10"/>
        <v>6648</v>
      </c>
      <c r="F150" s="40">
        <v>3278</v>
      </c>
      <c r="G150" s="40">
        <v>3370</v>
      </c>
      <c r="H150" s="41">
        <f t="shared" si="11"/>
        <v>97.27002967359051</v>
      </c>
      <c r="I150" s="40">
        <v>51</v>
      </c>
      <c r="J150" s="36"/>
      <c r="K150" s="40">
        <v>6359</v>
      </c>
      <c r="L150" s="36"/>
      <c r="M150" s="40">
        <v>5794</v>
      </c>
      <c r="N150" s="36"/>
      <c r="O150" s="40">
        <v>5481</v>
      </c>
      <c r="P150" s="36"/>
      <c r="Q150" s="40">
        <v>5381</v>
      </c>
      <c r="R150" s="36"/>
      <c r="S150" s="40">
        <v>5414</v>
      </c>
      <c r="T150" s="36"/>
      <c r="U150" s="42">
        <v>5245</v>
      </c>
    </row>
    <row r="151" spans="2:21" ht="12">
      <c r="B151" s="38" t="s">
        <v>1473</v>
      </c>
      <c r="C151" s="39">
        <v>2164</v>
      </c>
      <c r="D151" s="40">
        <v>338</v>
      </c>
      <c r="E151" s="40">
        <f t="shared" si="10"/>
        <v>2169</v>
      </c>
      <c r="F151" s="40">
        <v>1067</v>
      </c>
      <c r="G151" s="40">
        <v>1102</v>
      </c>
      <c r="H151" s="41">
        <f t="shared" si="11"/>
        <v>96.82395644283122</v>
      </c>
      <c r="I151" s="40">
        <v>228</v>
      </c>
      <c r="J151" s="36"/>
      <c r="K151" s="40">
        <v>2134</v>
      </c>
      <c r="L151" s="36"/>
      <c r="M151" s="40">
        <v>1759</v>
      </c>
      <c r="N151" s="36"/>
      <c r="O151" s="40">
        <v>1745</v>
      </c>
      <c r="P151" s="36"/>
      <c r="Q151" s="40">
        <v>1682</v>
      </c>
      <c r="R151" s="36"/>
      <c r="S151" s="40">
        <v>1729</v>
      </c>
      <c r="T151" s="36"/>
      <c r="U151" s="42">
        <v>1672</v>
      </c>
    </row>
    <row r="152" spans="2:21" ht="12">
      <c r="B152" s="38" t="s">
        <v>1474</v>
      </c>
      <c r="C152" s="39">
        <v>5497</v>
      </c>
      <c r="D152" s="40">
        <v>837</v>
      </c>
      <c r="E152" s="40">
        <f t="shared" si="10"/>
        <v>5450</v>
      </c>
      <c r="F152" s="40">
        <v>2672</v>
      </c>
      <c r="G152" s="40">
        <v>2778</v>
      </c>
      <c r="H152" s="41">
        <f t="shared" si="11"/>
        <v>96.18430525557955</v>
      </c>
      <c r="I152" s="40">
        <v>37</v>
      </c>
      <c r="J152" s="36"/>
      <c r="K152" s="40">
        <v>5635</v>
      </c>
      <c r="L152" s="36"/>
      <c r="M152" s="40">
        <v>5064</v>
      </c>
      <c r="N152" s="36"/>
      <c r="O152" s="40">
        <v>5150</v>
      </c>
      <c r="P152" s="36"/>
      <c r="Q152" s="40">
        <v>5011</v>
      </c>
      <c r="R152" s="36"/>
      <c r="S152" s="40">
        <v>5078</v>
      </c>
      <c r="T152" s="36"/>
      <c r="U152" s="42">
        <v>4970</v>
      </c>
    </row>
    <row r="153" spans="2:21" ht="12">
      <c r="B153" s="38" t="s">
        <v>1475</v>
      </c>
      <c r="C153" s="39">
        <v>4647</v>
      </c>
      <c r="D153" s="40">
        <v>691</v>
      </c>
      <c r="E153" s="40">
        <f t="shared" si="10"/>
        <v>4569</v>
      </c>
      <c r="F153" s="40">
        <v>2287</v>
      </c>
      <c r="G153" s="40">
        <v>2282</v>
      </c>
      <c r="H153" s="41">
        <f t="shared" si="11"/>
        <v>100.21910604732692</v>
      </c>
      <c r="I153" s="40">
        <v>49</v>
      </c>
      <c r="J153" s="36"/>
      <c r="K153" s="40">
        <v>4531</v>
      </c>
      <c r="L153" s="36"/>
      <c r="M153" s="40">
        <v>4082</v>
      </c>
      <c r="N153" s="36"/>
      <c r="O153" s="40">
        <v>4206</v>
      </c>
      <c r="P153" s="36"/>
      <c r="Q153" s="40">
        <v>4085</v>
      </c>
      <c r="R153" s="36"/>
      <c r="S153" s="40">
        <v>3946</v>
      </c>
      <c r="T153" s="36"/>
      <c r="U153" s="42">
        <v>3841</v>
      </c>
    </row>
    <row r="154" spans="2:21" ht="12">
      <c r="B154" s="38" t="s">
        <v>1476</v>
      </c>
      <c r="C154" s="39">
        <v>3154</v>
      </c>
      <c r="D154" s="40">
        <v>453</v>
      </c>
      <c r="E154" s="40">
        <f t="shared" si="10"/>
        <v>3209</v>
      </c>
      <c r="F154" s="40">
        <v>1598</v>
      </c>
      <c r="G154" s="40">
        <v>1611</v>
      </c>
      <c r="H154" s="41">
        <f t="shared" si="11"/>
        <v>99.19304779639975</v>
      </c>
      <c r="I154" s="40">
        <v>16</v>
      </c>
      <c r="J154" s="36"/>
      <c r="K154" s="40">
        <v>3130</v>
      </c>
      <c r="L154" s="36"/>
      <c r="M154" s="40">
        <v>2837</v>
      </c>
      <c r="N154" s="36"/>
      <c r="O154" s="40">
        <v>2809</v>
      </c>
      <c r="P154" s="36"/>
      <c r="Q154" s="40">
        <v>2611</v>
      </c>
      <c r="R154" s="36"/>
      <c r="S154" s="40">
        <v>2460</v>
      </c>
      <c r="T154" s="36"/>
      <c r="U154" s="42">
        <v>2356</v>
      </c>
    </row>
    <row r="155" spans="2:21" ht="12">
      <c r="B155" s="38" t="s">
        <v>1477</v>
      </c>
      <c r="C155" s="39">
        <v>2678</v>
      </c>
      <c r="D155" s="40">
        <v>408</v>
      </c>
      <c r="E155" s="40">
        <f t="shared" si="10"/>
        <v>2685</v>
      </c>
      <c r="F155" s="40">
        <v>1326</v>
      </c>
      <c r="G155" s="40">
        <v>1359</v>
      </c>
      <c r="H155" s="41">
        <f t="shared" si="11"/>
        <v>97.57174392935983</v>
      </c>
      <c r="I155" s="40">
        <v>135</v>
      </c>
      <c r="J155" s="36"/>
      <c r="K155" s="40">
        <v>2697</v>
      </c>
      <c r="L155" s="36"/>
      <c r="M155" s="40">
        <v>2454</v>
      </c>
      <c r="N155" s="36"/>
      <c r="O155" s="40">
        <v>2437</v>
      </c>
      <c r="P155" s="36"/>
      <c r="Q155" s="40">
        <v>2407</v>
      </c>
      <c r="R155" s="36"/>
      <c r="S155" s="40">
        <v>2298</v>
      </c>
      <c r="T155" s="36"/>
      <c r="U155" s="42">
        <v>2214</v>
      </c>
    </row>
    <row r="156" spans="2:21" ht="12">
      <c r="B156" s="38" t="s">
        <v>1478</v>
      </c>
      <c r="C156" s="39">
        <v>1995</v>
      </c>
      <c r="D156" s="40">
        <v>278</v>
      </c>
      <c r="E156" s="40">
        <f t="shared" si="10"/>
        <v>1974</v>
      </c>
      <c r="F156" s="40">
        <v>974</v>
      </c>
      <c r="G156" s="40">
        <v>1000</v>
      </c>
      <c r="H156" s="41">
        <f t="shared" si="11"/>
        <v>97.39999999999999</v>
      </c>
      <c r="I156" s="40">
        <v>335</v>
      </c>
      <c r="J156" s="36"/>
      <c r="K156" s="40">
        <v>1937</v>
      </c>
      <c r="L156" s="36"/>
      <c r="M156" s="40">
        <v>1704</v>
      </c>
      <c r="N156" s="36"/>
      <c r="O156" s="40">
        <v>1702</v>
      </c>
      <c r="P156" s="36"/>
      <c r="Q156" s="40">
        <v>1707</v>
      </c>
      <c r="R156" s="36"/>
      <c r="S156" s="40">
        <v>1566</v>
      </c>
      <c r="T156" s="36"/>
      <c r="U156" s="42">
        <v>1533</v>
      </c>
    </row>
    <row r="157" spans="2:21" ht="12">
      <c r="B157" s="38" t="s">
        <v>1592</v>
      </c>
      <c r="C157" s="39">
        <v>1633</v>
      </c>
      <c r="D157" s="40">
        <v>245</v>
      </c>
      <c r="E157" s="40">
        <f t="shared" si="10"/>
        <v>1647</v>
      </c>
      <c r="F157" s="40">
        <v>804</v>
      </c>
      <c r="G157" s="40">
        <v>843</v>
      </c>
      <c r="H157" s="41">
        <f t="shared" si="11"/>
        <v>95.37366548042705</v>
      </c>
      <c r="I157" s="40">
        <v>335</v>
      </c>
      <c r="J157" s="36"/>
      <c r="K157" s="40">
        <v>1644</v>
      </c>
      <c r="L157" s="36"/>
      <c r="M157" s="40">
        <v>1510</v>
      </c>
      <c r="N157" s="36"/>
      <c r="O157" s="40">
        <v>1511</v>
      </c>
      <c r="P157" s="36"/>
      <c r="Q157" s="40">
        <v>1482</v>
      </c>
      <c r="R157" s="36"/>
      <c r="S157" s="40">
        <v>1491</v>
      </c>
      <c r="T157" s="36"/>
      <c r="U157" s="42">
        <v>1436</v>
      </c>
    </row>
    <row r="158" spans="2:21" ht="12">
      <c r="B158" s="38" t="s">
        <v>1593</v>
      </c>
      <c r="C158" s="39">
        <v>4667</v>
      </c>
      <c r="D158" s="40">
        <v>767</v>
      </c>
      <c r="E158" s="40">
        <f t="shared" si="10"/>
        <v>4722</v>
      </c>
      <c r="F158" s="40">
        <v>2264</v>
      </c>
      <c r="G158" s="40">
        <v>2458</v>
      </c>
      <c r="H158" s="41">
        <f t="shared" si="11"/>
        <v>92.10740439381611</v>
      </c>
      <c r="I158" s="40">
        <v>385</v>
      </c>
      <c r="J158" s="36"/>
      <c r="K158" s="40">
        <v>4733</v>
      </c>
      <c r="L158" s="36"/>
      <c r="M158" s="40">
        <v>4042</v>
      </c>
      <c r="N158" s="36"/>
      <c r="O158" s="40">
        <v>4063</v>
      </c>
      <c r="P158" s="36"/>
      <c r="Q158" s="40">
        <v>4012</v>
      </c>
      <c r="R158" s="36"/>
      <c r="S158" s="40">
        <v>3931</v>
      </c>
      <c r="T158" s="36"/>
      <c r="U158" s="42">
        <v>3884</v>
      </c>
    </row>
    <row r="159" spans="2:21" ht="12">
      <c r="B159" s="44"/>
      <c r="C159" s="39"/>
      <c r="D159" s="40"/>
      <c r="E159" s="40"/>
      <c r="F159" s="40"/>
      <c r="G159" s="40"/>
      <c r="H159" s="41"/>
      <c r="I159" s="40"/>
      <c r="K159" s="36" t="s">
        <v>1594</v>
      </c>
      <c r="M159" s="36" t="s">
        <v>1595</v>
      </c>
      <c r="N159" s="40"/>
      <c r="O159" s="36" t="s">
        <v>1595</v>
      </c>
      <c r="P159" s="40"/>
      <c r="Q159" s="36" t="s">
        <v>1595</v>
      </c>
      <c r="R159" s="40"/>
      <c r="S159" s="36" t="s">
        <v>1595</v>
      </c>
      <c r="T159" s="40"/>
      <c r="U159" s="53" t="s">
        <v>1595</v>
      </c>
    </row>
    <row r="160" spans="2:21" s="24" customFormat="1" ht="11.25">
      <c r="B160" s="45" t="s">
        <v>1596</v>
      </c>
      <c r="C160" s="26">
        <f>SUM(C162:C181)</f>
        <v>112978</v>
      </c>
      <c r="D160" s="27">
        <f>SUM(D162:D181)</f>
        <v>18880</v>
      </c>
      <c r="E160" s="27">
        <f>SUM(E162:E181)</f>
        <v>114026</v>
      </c>
      <c r="F160" s="27">
        <f>SUM(F162:F181)</f>
        <v>54891</v>
      </c>
      <c r="G160" s="27">
        <f>SUM(G162:G181)</f>
        <v>59135</v>
      </c>
      <c r="H160" s="28">
        <f>+F160/G160*100</f>
        <v>92.82320114991121</v>
      </c>
      <c r="I160" s="27">
        <v>251</v>
      </c>
      <c r="J160" s="46"/>
      <c r="K160" s="27">
        <v>118334</v>
      </c>
      <c r="L160" s="46"/>
      <c r="M160" s="27">
        <v>100583</v>
      </c>
      <c r="N160" s="46"/>
      <c r="O160" s="27">
        <v>100916</v>
      </c>
      <c r="P160" s="46"/>
      <c r="Q160" s="27">
        <v>98064</v>
      </c>
      <c r="R160" s="46"/>
      <c r="S160" s="27">
        <v>91900</v>
      </c>
      <c r="T160" s="46"/>
      <c r="U160" s="47">
        <v>85826</v>
      </c>
    </row>
    <row r="161" spans="2:21" ht="12">
      <c r="B161" s="45"/>
      <c r="C161" s="39"/>
      <c r="D161" s="40"/>
      <c r="E161" s="40"/>
      <c r="F161" s="40"/>
      <c r="G161" s="40"/>
      <c r="H161" s="41"/>
      <c r="I161" s="40"/>
      <c r="K161" s="40"/>
      <c r="L161" s="36"/>
      <c r="M161" s="40"/>
      <c r="N161" s="36"/>
      <c r="O161" s="40"/>
      <c r="P161" s="36"/>
      <c r="Q161" s="40"/>
      <c r="R161" s="36"/>
      <c r="S161" s="40"/>
      <c r="T161" s="36"/>
      <c r="U161" s="42"/>
    </row>
    <row r="162" spans="2:21" ht="12">
      <c r="B162" s="38" t="s">
        <v>1597</v>
      </c>
      <c r="C162" s="39">
        <v>10691</v>
      </c>
      <c r="D162" s="40">
        <v>1798</v>
      </c>
      <c r="E162" s="40">
        <f aca="true" t="shared" si="12" ref="E162:E181">SUM(F162:G162)</f>
        <v>10591</v>
      </c>
      <c r="F162" s="40">
        <v>4963</v>
      </c>
      <c r="G162" s="40">
        <v>5628</v>
      </c>
      <c r="H162" s="41">
        <f aca="true" t="shared" si="13" ref="H162:H181">+F162/G162*100</f>
        <v>88.18407960199005</v>
      </c>
      <c r="I162" s="40">
        <v>264</v>
      </c>
      <c r="J162" s="36"/>
      <c r="K162" s="40">
        <v>10542</v>
      </c>
      <c r="L162" s="36"/>
      <c r="M162" s="40">
        <v>8512</v>
      </c>
      <c r="N162" s="36"/>
      <c r="O162" s="40">
        <v>8638</v>
      </c>
      <c r="P162" s="36"/>
      <c r="Q162" s="40">
        <v>7959</v>
      </c>
      <c r="R162" s="36"/>
      <c r="S162" s="40">
        <v>7390</v>
      </c>
      <c r="T162" s="36"/>
      <c r="U162" s="42">
        <v>6735</v>
      </c>
    </row>
    <row r="163" spans="2:21" ht="12">
      <c r="B163" s="38" t="s">
        <v>1598</v>
      </c>
      <c r="C163" s="39">
        <v>3074</v>
      </c>
      <c r="D163" s="40">
        <v>494</v>
      </c>
      <c r="E163" s="40">
        <f t="shared" si="12"/>
        <v>3101</v>
      </c>
      <c r="F163" s="40">
        <v>1492</v>
      </c>
      <c r="G163" s="40">
        <v>1609</v>
      </c>
      <c r="H163" s="41">
        <f t="shared" si="13"/>
        <v>92.72840273461777</v>
      </c>
      <c r="I163" s="40">
        <v>92</v>
      </c>
      <c r="J163" s="36"/>
      <c r="K163" s="40">
        <v>3126</v>
      </c>
      <c r="L163" s="36"/>
      <c r="M163" s="40">
        <v>2518</v>
      </c>
      <c r="N163" s="36"/>
      <c r="O163" s="40">
        <v>2522</v>
      </c>
      <c r="P163" s="36"/>
      <c r="Q163" s="40">
        <v>2520</v>
      </c>
      <c r="R163" s="36"/>
      <c r="S163" s="40">
        <v>2533</v>
      </c>
      <c r="T163" s="36"/>
      <c r="U163" s="42">
        <v>2429</v>
      </c>
    </row>
    <row r="164" spans="2:21" ht="12">
      <c r="B164" s="38" t="s">
        <v>1599</v>
      </c>
      <c r="C164" s="39">
        <v>6838</v>
      </c>
      <c r="D164" s="40">
        <v>987</v>
      </c>
      <c r="E164" s="40">
        <f t="shared" si="12"/>
        <v>6876</v>
      </c>
      <c r="F164" s="40">
        <v>3203</v>
      </c>
      <c r="G164" s="40">
        <v>3673</v>
      </c>
      <c r="H164" s="41">
        <f t="shared" si="13"/>
        <v>87.2039205009529</v>
      </c>
      <c r="I164" s="40">
        <v>293</v>
      </c>
      <c r="J164" s="36"/>
      <c r="K164" s="40">
        <v>6956</v>
      </c>
      <c r="L164" s="36"/>
      <c r="M164" s="40">
        <v>6087</v>
      </c>
      <c r="N164" s="36"/>
      <c r="O164" s="40">
        <v>6082</v>
      </c>
      <c r="P164" s="36"/>
      <c r="Q164" s="40">
        <v>5750</v>
      </c>
      <c r="R164" s="36"/>
      <c r="S164" s="40">
        <v>5509</v>
      </c>
      <c r="T164" s="36"/>
      <c r="U164" s="42">
        <v>5222</v>
      </c>
    </row>
    <row r="165" spans="2:21" ht="12">
      <c r="B165" s="38" t="s">
        <v>1600</v>
      </c>
      <c r="C165" s="39">
        <v>3421</v>
      </c>
      <c r="D165" s="40">
        <v>564</v>
      </c>
      <c r="E165" s="40">
        <f t="shared" si="12"/>
        <v>3466</v>
      </c>
      <c r="F165" s="40">
        <v>1696</v>
      </c>
      <c r="G165" s="40">
        <v>1770</v>
      </c>
      <c r="H165" s="41">
        <f t="shared" si="13"/>
        <v>95.81920903954803</v>
      </c>
      <c r="I165" s="40">
        <v>354</v>
      </c>
      <c r="J165" s="36"/>
      <c r="K165" s="40">
        <v>3523</v>
      </c>
      <c r="L165" s="36"/>
      <c r="M165" s="40">
        <v>3046</v>
      </c>
      <c r="N165" s="36"/>
      <c r="O165" s="40">
        <v>2980</v>
      </c>
      <c r="P165" s="36">
        <v>23</v>
      </c>
      <c r="Q165" s="40">
        <v>2934</v>
      </c>
      <c r="R165" s="36"/>
      <c r="S165" s="40">
        <v>2790</v>
      </c>
      <c r="T165" s="36"/>
      <c r="U165" s="42">
        <v>2676</v>
      </c>
    </row>
    <row r="166" spans="2:21" ht="12">
      <c r="B166" s="38" t="s">
        <v>1601</v>
      </c>
      <c r="C166" s="39">
        <v>6200</v>
      </c>
      <c r="D166" s="40">
        <v>1006</v>
      </c>
      <c r="E166" s="40">
        <f t="shared" si="12"/>
        <v>6244</v>
      </c>
      <c r="F166" s="40">
        <v>3094</v>
      </c>
      <c r="G166" s="40">
        <v>3150</v>
      </c>
      <c r="H166" s="41">
        <f t="shared" si="13"/>
        <v>98.22222222222223</v>
      </c>
      <c r="I166" s="40">
        <v>105</v>
      </c>
      <c r="J166" s="36"/>
      <c r="K166" s="40">
        <v>6257</v>
      </c>
      <c r="L166" s="36"/>
      <c r="M166" s="40">
        <v>5173</v>
      </c>
      <c r="N166" s="36"/>
      <c r="O166" s="40">
        <v>5223</v>
      </c>
      <c r="P166" s="36">
        <v>23</v>
      </c>
      <c r="Q166" s="40">
        <v>5106</v>
      </c>
      <c r="R166" s="36"/>
      <c r="S166" s="40">
        <v>4867</v>
      </c>
      <c r="T166" s="36"/>
      <c r="U166" s="42">
        <v>4820</v>
      </c>
    </row>
    <row r="167" spans="2:21" ht="12">
      <c r="B167" s="38" t="s">
        <v>1602</v>
      </c>
      <c r="C167" s="39">
        <v>6319</v>
      </c>
      <c r="D167" s="40">
        <v>1047</v>
      </c>
      <c r="E167" s="40">
        <f t="shared" si="12"/>
        <v>6380</v>
      </c>
      <c r="F167" s="40">
        <v>3132</v>
      </c>
      <c r="G167" s="40">
        <v>3248</v>
      </c>
      <c r="H167" s="41">
        <f t="shared" si="13"/>
        <v>96.42857142857143</v>
      </c>
      <c r="I167" s="40">
        <v>247</v>
      </c>
      <c r="J167" s="36"/>
      <c r="K167" s="40">
        <v>6393</v>
      </c>
      <c r="L167" s="36"/>
      <c r="M167" s="40">
        <v>5266</v>
      </c>
      <c r="N167" s="36"/>
      <c r="O167" s="40">
        <v>5212</v>
      </c>
      <c r="P167" s="36"/>
      <c r="Q167" s="40">
        <v>5229</v>
      </c>
      <c r="R167" s="36"/>
      <c r="S167" s="40">
        <v>4825</v>
      </c>
      <c r="T167" s="36"/>
      <c r="U167" s="42">
        <v>4590</v>
      </c>
    </row>
    <row r="168" spans="2:21" ht="12">
      <c r="B168" s="38" t="s">
        <v>1603</v>
      </c>
      <c r="C168" s="39">
        <v>6062</v>
      </c>
      <c r="D168" s="40">
        <v>977</v>
      </c>
      <c r="E168" s="40">
        <f t="shared" si="12"/>
        <v>6064</v>
      </c>
      <c r="F168" s="40">
        <v>2935</v>
      </c>
      <c r="G168" s="40">
        <v>3129</v>
      </c>
      <c r="H168" s="41">
        <f t="shared" si="13"/>
        <v>93.79993608181528</v>
      </c>
      <c r="I168" s="40">
        <v>414</v>
      </c>
      <c r="J168" s="36">
        <v>59</v>
      </c>
      <c r="K168" s="40">
        <v>6104</v>
      </c>
      <c r="L168" s="36"/>
      <c r="M168" s="40">
        <v>5026</v>
      </c>
      <c r="N168" s="36"/>
      <c r="O168" s="40">
        <v>5067</v>
      </c>
      <c r="P168" s="36"/>
      <c r="Q168" s="40">
        <v>4868</v>
      </c>
      <c r="R168" s="36"/>
      <c r="S168" s="40">
        <v>4691</v>
      </c>
      <c r="T168" s="36"/>
      <c r="U168" s="42">
        <v>4550</v>
      </c>
    </row>
    <row r="169" spans="2:21" ht="12">
      <c r="B169" s="38" t="s">
        <v>1604</v>
      </c>
      <c r="C169" s="39">
        <v>6526</v>
      </c>
      <c r="D169" s="40">
        <v>1040</v>
      </c>
      <c r="E169" s="40">
        <f t="shared" si="12"/>
        <v>6576</v>
      </c>
      <c r="F169" s="40">
        <v>3220</v>
      </c>
      <c r="G169" s="40">
        <v>3356</v>
      </c>
      <c r="H169" s="41">
        <f t="shared" si="13"/>
        <v>95.94755661501789</v>
      </c>
      <c r="I169" s="40">
        <v>484</v>
      </c>
      <c r="J169" s="36">
        <v>59</v>
      </c>
      <c r="K169" s="40">
        <v>6626</v>
      </c>
      <c r="L169" s="36"/>
      <c r="M169" s="40">
        <v>6009</v>
      </c>
      <c r="N169" s="36"/>
      <c r="O169" s="40">
        <v>6012</v>
      </c>
      <c r="P169" s="36"/>
      <c r="Q169" s="40">
        <v>5868</v>
      </c>
      <c r="R169" s="36"/>
      <c r="S169" s="40">
        <v>5432</v>
      </c>
      <c r="T169" s="36"/>
      <c r="U169" s="42">
        <v>5025</v>
      </c>
    </row>
    <row r="170" spans="2:21" ht="12">
      <c r="B170" s="38" t="s">
        <v>1605</v>
      </c>
      <c r="C170" s="39">
        <v>9449</v>
      </c>
      <c r="D170" s="40">
        <v>1681</v>
      </c>
      <c r="E170" s="40">
        <f t="shared" si="12"/>
        <v>9288</v>
      </c>
      <c r="F170" s="40">
        <v>4414</v>
      </c>
      <c r="G170" s="40">
        <v>4874</v>
      </c>
      <c r="H170" s="41">
        <f t="shared" si="13"/>
        <v>90.56216659827658</v>
      </c>
      <c r="I170" s="40">
        <v>540</v>
      </c>
      <c r="J170" s="36"/>
      <c r="K170" s="40">
        <v>9027</v>
      </c>
      <c r="L170" s="36"/>
      <c r="M170" s="40">
        <v>7280</v>
      </c>
      <c r="N170" s="36"/>
      <c r="O170" s="40">
        <v>7041</v>
      </c>
      <c r="P170" s="36">
        <v>21</v>
      </c>
      <c r="Q170" s="40">
        <v>6616</v>
      </c>
      <c r="R170" s="36"/>
      <c r="S170" s="40">
        <v>6031</v>
      </c>
      <c r="T170" s="36"/>
      <c r="U170" s="42">
        <v>5232</v>
      </c>
    </row>
    <row r="171" spans="2:21" ht="12">
      <c r="B171" s="38" t="s">
        <v>1606</v>
      </c>
      <c r="C171" s="39">
        <v>4466</v>
      </c>
      <c r="D171" s="40">
        <v>717</v>
      </c>
      <c r="E171" s="40">
        <f t="shared" si="12"/>
        <v>4480</v>
      </c>
      <c r="F171" s="40">
        <v>2247</v>
      </c>
      <c r="G171" s="40">
        <v>2233</v>
      </c>
      <c r="H171" s="41">
        <f t="shared" si="13"/>
        <v>100.62695924764891</v>
      </c>
      <c r="I171" s="40">
        <v>126</v>
      </c>
      <c r="J171" s="36"/>
      <c r="K171" s="40">
        <v>4512</v>
      </c>
      <c r="L171" s="36"/>
      <c r="M171" s="40">
        <v>3677</v>
      </c>
      <c r="N171" s="36"/>
      <c r="O171" s="40">
        <v>3748</v>
      </c>
      <c r="P171" s="36"/>
      <c r="Q171" s="40">
        <v>3676</v>
      </c>
      <c r="R171" s="36"/>
      <c r="S171" s="40">
        <v>3601</v>
      </c>
      <c r="T171" s="36"/>
      <c r="U171" s="42">
        <v>3489</v>
      </c>
    </row>
    <row r="172" spans="2:21" ht="12">
      <c r="B172" s="38" t="s">
        <v>1607</v>
      </c>
      <c r="C172" s="39">
        <v>3646</v>
      </c>
      <c r="D172" s="40">
        <v>586</v>
      </c>
      <c r="E172" s="40">
        <f t="shared" si="12"/>
        <v>3668</v>
      </c>
      <c r="F172" s="40">
        <v>1738</v>
      </c>
      <c r="G172" s="40">
        <v>1930</v>
      </c>
      <c r="H172" s="41">
        <f t="shared" si="13"/>
        <v>90.0518134715026</v>
      </c>
      <c r="I172" s="40">
        <v>73</v>
      </c>
      <c r="J172" s="36"/>
      <c r="K172" s="40">
        <v>3773</v>
      </c>
      <c r="L172" s="36"/>
      <c r="M172" s="40">
        <v>3611</v>
      </c>
      <c r="N172" s="36"/>
      <c r="O172" s="40">
        <v>3319</v>
      </c>
      <c r="P172" s="36"/>
      <c r="Q172" s="40">
        <v>3570</v>
      </c>
      <c r="R172" s="36"/>
      <c r="S172" s="40">
        <v>3540</v>
      </c>
      <c r="T172" s="36"/>
      <c r="U172" s="42">
        <v>3759</v>
      </c>
    </row>
    <row r="173" spans="2:21" ht="12">
      <c r="B173" s="38" t="s">
        <v>1608</v>
      </c>
      <c r="C173" s="39">
        <v>1296</v>
      </c>
      <c r="D173" s="40">
        <v>211</v>
      </c>
      <c r="E173" s="40">
        <f t="shared" si="12"/>
        <v>1356</v>
      </c>
      <c r="F173" s="40">
        <v>645</v>
      </c>
      <c r="G173" s="40">
        <v>711</v>
      </c>
      <c r="H173" s="41">
        <f t="shared" si="13"/>
        <v>90.71729957805907</v>
      </c>
      <c r="I173" s="40">
        <v>122</v>
      </c>
      <c r="J173" s="36"/>
      <c r="K173" s="40">
        <v>1367</v>
      </c>
      <c r="L173" s="36"/>
      <c r="M173" s="40">
        <v>1193</v>
      </c>
      <c r="N173" s="36"/>
      <c r="O173" s="40">
        <v>1193</v>
      </c>
      <c r="P173" s="36"/>
      <c r="Q173" s="40">
        <v>1216</v>
      </c>
      <c r="R173" s="36"/>
      <c r="S173" s="40">
        <v>1197</v>
      </c>
      <c r="T173" s="36"/>
      <c r="U173" s="42">
        <v>1170</v>
      </c>
    </row>
    <row r="174" spans="2:21" ht="12">
      <c r="B174" s="38" t="s">
        <v>1609</v>
      </c>
      <c r="C174" s="39">
        <v>10936</v>
      </c>
      <c r="D174" s="40">
        <v>2187</v>
      </c>
      <c r="E174" s="40">
        <f t="shared" si="12"/>
        <v>11330</v>
      </c>
      <c r="F174" s="40">
        <v>5330</v>
      </c>
      <c r="G174" s="40">
        <v>6000</v>
      </c>
      <c r="H174" s="41">
        <f t="shared" si="13"/>
        <v>88.83333333333333</v>
      </c>
      <c r="I174" s="40">
        <v>1296</v>
      </c>
      <c r="J174" s="36"/>
      <c r="K174" s="40">
        <v>11975</v>
      </c>
      <c r="L174" s="36"/>
      <c r="M174" s="40">
        <v>10145</v>
      </c>
      <c r="N174" s="36"/>
      <c r="O174" s="40">
        <v>10532</v>
      </c>
      <c r="P174" s="36">
        <v>21</v>
      </c>
      <c r="Q174" s="40">
        <v>10287</v>
      </c>
      <c r="R174" s="36"/>
      <c r="S174" s="40">
        <v>8933</v>
      </c>
      <c r="T174" s="36"/>
      <c r="U174" s="42">
        <v>6888</v>
      </c>
    </row>
    <row r="175" spans="2:21" ht="12">
      <c r="B175" s="38" t="s">
        <v>1610</v>
      </c>
      <c r="C175" s="39">
        <v>4870</v>
      </c>
      <c r="D175" s="40">
        <v>888</v>
      </c>
      <c r="E175" s="40">
        <f t="shared" si="12"/>
        <v>5088</v>
      </c>
      <c r="F175" s="40">
        <v>2384</v>
      </c>
      <c r="G175" s="40">
        <v>2704</v>
      </c>
      <c r="H175" s="41">
        <f t="shared" si="13"/>
        <v>88.16568047337277</v>
      </c>
      <c r="I175" s="40">
        <v>248</v>
      </c>
      <c r="J175" s="36"/>
      <c r="K175" s="40">
        <v>5538</v>
      </c>
      <c r="L175" s="36"/>
      <c r="M175" s="40">
        <v>5025</v>
      </c>
      <c r="N175" s="36"/>
      <c r="O175" s="40">
        <v>5249</v>
      </c>
      <c r="P175" s="36"/>
      <c r="Q175" s="40">
        <v>5126</v>
      </c>
      <c r="R175" s="36"/>
      <c r="S175" s="40">
        <v>4532</v>
      </c>
      <c r="T175" s="36"/>
      <c r="U175" s="42">
        <v>4105</v>
      </c>
    </row>
    <row r="176" spans="2:21" ht="12">
      <c r="B176" s="38" t="s">
        <v>1611</v>
      </c>
      <c r="C176" s="39">
        <v>3364</v>
      </c>
      <c r="D176" s="40">
        <v>543</v>
      </c>
      <c r="E176" s="40">
        <f t="shared" si="12"/>
        <v>3442</v>
      </c>
      <c r="F176" s="40">
        <v>1685</v>
      </c>
      <c r="G176" s="40">
        <v>1757</v>
      </c>
      <c r="H176" s="41">
        <f t="shared" si="13"/>
        <v>95.90210586226523</v>
      </c>
      <c r="I176" s="40">
        <v>231</v>
      </c>
      <c r="J176" s="36"/>
      <c r="K176" s="40">
        <v>3503</v>
      </c>
      <c r="L176" s="36"/>
      <c r="M176" s="40">
        <v>3007</v>
      </c>
      <c r="N176" s="36"/>
      <c r="O176" s="40">
        <v>3170</v>
      </c>
      <c r="P176" s="36"/>
      <c r="Q176" s="40">
        <v>3177</v>
      </c>
      <c r="R176" s="36"/>
      <c r="S176" s="40">
        <v>2935</v>
      </c>
      <c r="T176" s="36"/>
      <c r="U176" s="42">
        <v>2844</v>
      </c>
    </row>
    <row r="177" spans="2:21" ht="12">
      <c r="B177" s="38" t="s">
        <v>1612</v>
      </c>
      <c r="C177" s="39">
        <v>4361</v>
      </c>
      <c r="D177" s="40">
        <v>695</v>
      </c>
      <c r="E177" s="40">
        <f t="shared" si="12"/>
        <v>4474</v>
      </c>
      <c r="F177" s="40">
        <v>2192</v>
      </c>
      <c r="G177" s="40">
        <v>2282</v>
      </c>
      <c r="H177" s="41">
        <f t="shared" si="13"/>
        <v>96.05609114811568</v>
      </c>
      <c r="I177" s="40">
        <v>407</v>
      </c>
      <c r="J177" s="36"/>
      <c r="K177" s="40">
        <v>4507</v>
      </c>
      <c r="L177" s="36"/>
      <c r="M177" s="40">
        <v>3754</v>
      </c>
      <c r="N177" s="36"/>
      <c r="O177" s="40">
        <v>3736</v>
      </c>
      <c r="P177" s="36"/>
      <c r="Q177" s="40">
        <v>3604</v>
      </c>
      <c r="R177" s="36"/>
      <c r="S177" s="40">
        <v>3453</v>
      </c>
      <c r="T177" s="36"/>
      <c r="U177" s="42">
        <v>3429</v>
      </c>
    </row>
    <row r="178" spans="2:21" ht="12">
      <c r="B178" s="38" t="s">
        <v>1613</v>
      </c>
      <c r="C178" s="39">
        <v>3084</v>
      </c>
      <c r="D178" s="40">
        <v>467</v>
      </c>
      <c r="E178" s="40">
        <f t="shared" si="12"/>
        <v>3114</v>
      </c>
      <c r="F178" s="40">
        <v>1490</v>
      </c>
      <c r="G178" s="40">
        <v>1624</v>
      </c>
      <c r="H178" s="41">
        <f t="shared" si="13"/>
        <v>91.7487684729064</v>
      </c>
      <c r="I178" s="40">
        <v>260</v>
      </c>
      <c r="J178" s="36">
        <v>51</v>
      </c>
      <c r="K178" s="40">
        <v>3154</v>
      </c>
      <c r="L178" s="36"/>
      <c r="M178" s="40">
        <v>2786</v>
      </c>
      <c r="N178" s="36"/>
      <c r="O178" s="40">
        <v>2823</v>
      </c>
      <c r="P178" s="36"/>
      <c r="Q178" s="40">
        <v>2709</v>
      </c>
      <c r="R178" s="36"/>
      <c r="S178" s="40">
        <v>2591</v>
      </c>
      <c r="T178" s="36"/>
      <c r="U178" s="42">
        <v>2529</v>
      </c>
    </row>
    <row r="179" spans="2:21" ht="12">
      <c r="B179" s="38" t="s">
        <v>1614</v>
      </c>
      <c r="C179" s="39">
        <v>7353</v>
      </c>
      <c r="D179" s="40">
        <v>1359</v>
      </c>
      <c r="E179" s="40">
        <f t="shared" si="12"/>
        <v>7489</v>
      </c>
      <c r="F179" s="40">
        <v>3584</v>
      </c>
      <c r="G179" s="40">
        <v>3905</v>
      </c>
      <c r="H179" s="41">
        <f t="shared" si="13"/>
        <v>91.7797695262484</v>
      </c>
      <c r="I179" s="40">
        <v>437</v>
      </c>
      <c r="J179" s="36"/>
      <c r="K179" s="40">
        <v>7634</v>
      </c>
      <c r="L179" s="36"/>
      <c r="M179" s="40">
        <v>6328</v>
      </c>
      <c r="N179" s="36"/>
      <c r="O179" s="40">
        <v>6324</v>
      </c>
      <c r="P179" s="36"/>
      <c r="Q179" s="40">
        <v>6086</v>
      </c>
      <c r="R179" s="36"/>
      <c r="S179" s="40">
        <v>5685</v>
      </c>
      <c r="T179" s="36"/>
      <c r="U179" s="42">
        <v>5230</v>
      </c>
    </row>
    <row r="180" spans="2:21" ht="12">
      <c r="B180" s="38" t="s">
        <v>1615</v>
      </c>
      <c r="C180" s="39">
        <v>5752</v>
      </c>
      <c r="D180" s="40">
        <v>852</v>
      </c>
      <c r="E180" s="40">
        <f t="shared" si="12"/>
        <v>5744</v>
      </c>
      <c r="F180" s="40">
        <v>2858</v>
      </c>
      <c r="G180" s="40">
        <v>2886</v>
      </c>
      <c r="H180" s="41">
        <f t="shared" si="13"/>
        <v>99.02979902979902</v>
      </c>
      <c r="I180" s="40">
        <v>315</v>
      </c>
      <c r="J180" s="36"/>
      <c r="K180" s="40">
        <v>5596</v>
      </c>
      <c r="L180" s="36"/>
      <c r="M180" s="40">
        <v>4945</v>
      </c>
      <c r="N180" s="36"/>
      <c r="O180" s="40">
        <v>4899</v>
      </c>
      <c r="P180" s="36"/>
      <c r="Q180" s="40">
        <v>4725</v>
      </c>
      <c r="R180" s="36"/>
      <c r="S180" s="40">
        <v>4525</v>
      </c>
      <c r="T180" s="36"/>
      <c r="U180" s="42">
        <v>4403</v>
      </c>
    </row>
    <row r="181" spans="2:21" ht="12">
      <c r="B181" s="38" t="s">
        <v>1616</v>
      </c>
      <c r="C181" s="39">
        <v>5270</v>
      </c>
      <c r="D181" s="40">
        <v>781</v>
      </c>
      <c r="E181" s="40">
        <f t="shared" si="12"/>
        <v>5255</v>
      </c>
      <c r="F181" s="40">
        <v>2589</v>
      </c>
      <c r="G181" s="40">
        <v>2666</v>
      </c>
      <c r="H181" s="41">
        <f t="shared" si="13"/>
        <v>97.11177794448612</v>
      </c>
      <c r="I181" s="40">
        <v>333</v>
      </c>
      <c r="J181" s="36"/>
      <c r="K181" s="40">
        <v>5143</v>
      </c>
      <c r="L181" s="36"/>
      <c r="M181" s="40">
        <v>4603</v>
      </c>
      <c r="N181" s="36"/>
      <c r="O181" s="40">
        <v>4566</v>
      </c>
      <c r="P181" s="36"/>
      <c r="Q181" s="40">
        <v>4372</v>
      </c>
      <c r="R181" s="36"/>
      <c r="S181" s="40">
        <v>4219</v>
      </c>
      <c r="T181" s="36"/>
      <c r="U181" s="42">
        <v>4176</v>
      </c>
    </row>
    <row r="182" spans="2:21" ht="12">
      <c r="B182" s="44"/>
      <c r="C182" s="39"/>
      <c r="D182" s="40"/>
      <c r="E182" s="40"/>
      <c r="F182" s="40"/>
      <c r="G182" s="40"/>
      <c r="H182" s="41"/>
      <c r="I182" s="40"/>
      <c r="J182" s="36"/>
      <c r="K182" s="36" t="s">
        <v>1594</v>
      </c>
      <c r="L182" s="36"/>
      <c r="M182" s="40"/>
      <c r="N182" s="36"/>
      <c r="O182" s="40"/>
      <c r="P182" s="36"/>
      <c r="Q182" s="40"/>
      <c r="R182" s="36"/>
      <c r="S182" s="40"/>
      <c r="T182" s="36"/>
      <c r="U182" s="42"/>
    </row>
    <row r="183" spans="2:21" s="24" customFormat="1" ht="11.25">
      <c r="B183" s="45" t="s">
        <v>1617</v>
      </c>
      <c r="C183" s="26">
        <f>SUM(C185:C205)</f>
        <v>95873</v>
      </c>
      <c r="D183" s="27">
        <f>SUM(D185:D205)</f>
        <v>16472</v>
      </c>
      <c r="E183" s="27">
        <f>SUM(E185:E205)</f>
        <v>96659</v>
      </c>
      <c r="F183" s="27">
        <f>SUM(F185:F205)</f>
        <v>47122</v>
      </c>
      <c r="G183" s="27">
        <f>SUM(G185:G205)</f>
        <v>49537</v>
      </c>
      <c r="H183" s="28">
        <f>+F183/G183*100</f>
        <v>95.12485616811675</v>
      </c>
      <c r="I183" s="27">
        <v>78</v>
      </c>
      <c r="J183" s="46"/>
      <c r="K183" s="27">
        <f>SUM(K185:K205)</f>
        <v>94262</v>
      </c>
      <c r="L183" s="46"/>
      <c r="M183" s="27">
        <v>81465</v>
      </c>
      <c r="N183" s="46"/>
      <c r="O183" s="27">
        <v>79356</v>
      </c>
      <c r="P183" s="46"/>
      <c r="Q183" s="27">
        <v>76678</v>
      </c>
      <c r="R183" s="46"/>
      <c r="S183" s="27">
        <v>71926</v>
      </c>
      <c r="T183" s="46"/>
      <c r="U183" s="47">
        <v>67716</v>
      </c>
    </row>
    <row r="184" spans="2:21" ht="12">
      <c r="B184" s="45"/>
      <c r="C184" s="39"/>
      <c r="D184" s="40"/>
      <c r="E184" s="40"/>
      <c r="F184" s="40"/>
      <c r="G184" s="40"/>
      <c r="H184" s="41"/>
      <c r="I184" s="40"/>
      <c r="J184" s="36"/>
      <c r="K184" s="40"/>
      <c r="L184" s="36"/>
      <c r="M184" s="40"/>
      <c r="N184" s="36"/>
      <c r="O184" s="40"/>
      <c r="P184" s="36"/>
      <c r="Q184" s="40"/>
      <c r="R184" s="36"/>
      <c r="S184" s="40"/>
      <c r="T184" s="36"/>
      <c r="U184" s="42"/>
    </row>
    <row r="185" spans="2:21" ht="12">
      <c r="B185" s="38" t="s">
        <v>1618</v>
      </c>
      <c r="C185" s="39">
        <v>13246</v>
      </c>
      <c r="D185" s="40">
        <v>2648</v>
      </c>
      <c r="E185" s="40">
        <f>SUM(F185:G185)</f>
        <v>13440</v>
      </c>
      <c r="F185" s="40">
        <v>6202</v>
      </c>
      <c r="G185" s="40">
        <v>7238</v>
      </c>
      <c r="H185" s="41">
        <f>+F185/G185*100</f>
        <v>85.68665377176016</v>
      </c>
      <c r="I185" s="40">
        <v>1419</v>
      </c>
      <c r="J185" s="36"/>
      <c r="K185" s="40">
        <v>13934</v>
      </c>
      <c r="L185" s="36"/>
      <c r="M185" s="40">
        <v>11617</v>
      </c>
      <c r="N185" s="36"/>
      <c r="O185" s="40">
        <v>11940</v>
      </c>
      <c r="P185" s="36"/>
      <c r="Q185" s="40">
        <v>10677</v>
      </c>
      <c r="R185" s="36"/>
      <c r="S185" s="40">
        <v>9541</v>
      </c>
      <c r="T185" s="36"/>
      <c r="U185" s="42">
        <v>7905</v>
      </c>
    </row>
    <row r="186" spans="2:21" ht="12">
      <c r="B186" s="38" t="s">
        <v>1619</v>
      </c>
      <c r="C186" s="39">
        <v>5594</v>
      </c>
      <c r="D186" s="40">
        <v>965</v>
      </c>
      <c r="E186" s="40">
        <f>SUM(F186:G186)</f>
        <v>5648</v>
      </c>
      <c r="F186" s="40">
        <v>2725</v>
      </c>
      <c r="G186" s="40">
        <v>2923</v>
      </c>
      <c r="H186" s="41">
        <f>+F186/G186*100</f>
        <v>93.22613752993499</v>
      </c>
      <c r="I186" s="40">
        <v>333</v>
      </c>
      <c r="J186" s="36"/>
      <c r="K186" s="40">
        <v>5762</v>
      </c>
      <c r="L186" s="36"/>
      <c r="M186" s="40">
        <v>4915</v>
      </c>
      <c r="N186" s="36"/>
      <c r="O186" s="40">
        <v>5083</v>
      </c>
      <c r="P186" s="36"/>
      <c r="Q186" s="40">
        <v>4930</v>
      </c>
      <c r="R186" s="36"/>
      <c r="S186" s="40">
        <v>4659</v>
      </c>
      <c r="T186" s="36"/>
      <c r="U186" s="42">
        <v>4576</v>
      </c>
    </row>
    <row r="187" spans="2:21" ht="12">
      <c r="B187" s="38"/>
      <c r="C187" s="39"/>
      <c r="D187" s="40"/>
      <c r="E187" s="40"/>
      <c r="F187" s="40"/>
      <c r="G187" s="40"/>
      <c r="H187" s="41"/>
      <c r="I187" s="40"/>
      <c r="J187" s="36"/>
      <c r="K187" s="40"/>
      <c r="L187" s="36"/>
      <c r="M187" s="40"/>
      <c r="N187" s="36"/>
      <c r="O187" s="40"/>
      <c r="P187" s="36"/>
      <c r="Q187" s="40"/>
      <c r="R187" s="36"/>
      <c r="S187" s="40" t="s">
        <v>1620</v>
      </c>
      <c r="T187" s="36"/>
      <c r="U187" s="42"/>
    </row>
    <row r="188" spans="2:21" ht="12">
      <c r="B188" s="38" t="s">
        <v>1621</v>
      </c>
      <c r="C188" s="39">
        <v>6471</v>
      </c>
      <c r="D188" s="40">
        <v>1073</v>
      </c>
      <c r="E188" s="40">
        <f aca="true" t="shared" si="14" ref="E188:E194">SUM(F188:G188)</f>
        <v>6492</v>
      </c>
      <c r="F188" s="40">
        <v>3180</v>
      </c>
      <c r="G188" s="40">
        <v>3312</v>
      </c>
      <c r="H188" s="41">
        <f aca="true" t="shared" si="15" ref="H188:H194">+F188/G188*100</f>
        <v>96.01449275362319</v>
      </c>
      <c r="I188" s="40">
        <v>175</v>
      </c>
      <c r="J188" s="36"/>
      <c r="K188" s="40">
        <v>6466</v>
      </c>
      <c r="L188" s="36"/>
      <c r="M188" s="40">
        <v>5368</v>
      </c>
      <c r="N188" s="36"/>
      <c r="O188" s="40">
        <v>5463</v>
      </c>
      <c r="P188" s="36"/>
      <c r="Q188" s="40">
        <v>5357</v>
      </c>
      <c r="R188" s="36"/>
      <c r="S188" s="40">
        <v>5188</v>
      </c>
      <c r="T188" s="36"/>
      <c r="U188" s="42">
        <v>4924</v>
      </c>
    </row>
    <row r="189" spans="2:21" ht="12">
      <c r="B189" s="38" t="s">
        <v>1622</v>
      </c>
      <c r="C189" s="39">
        <v>5916</v>
      </c>
      <c r="D189" s="40">
        <v>958</v>
      </c>
      <c r="E189" s="40">
        <f t="shared" si="14"/>
        <v>5987</v>
      </c>
      <c r="F189" s="40">
        <v>2943</v>
      </c>
      <c r="G189" s="40">
        <v>3044</v>
      </c>
      <c r="H189" s="41">
        <f t="shared" si="15"/>
        <v>96.6819973718791</v>
      </c>
      <c r="I189" s="40">
        <v>236</v>
      </c>
      <c r="J189" s="36"/>
      <c r="K189" s="40">
        <v>5991</v>
      </c>
      <c r="L189" s="36"/>
      <c r="M189" s="40">
        <v>5281</v>
      </c>
      <c r="N189" s="36"/>
      <c r="O189" s="40">
        <v>5234</v>
      </c>
      <c r="P189" s="36"/>
      <c r="Q189" s="40">
        <v>5179</v>
      </c>
      <c r="R189" s="36"/>
      <c r="S189" s="40">
        <v>4926</v>
      </c>
      <c r="T189" s="36"/>
      <c r="U189" s="42">
        <v>4693</v>
      </c>
    </row>
    <row r="190" spans="2:21" ht="12">
      <c r="B190" s="38" t="s">
        <v>1623</v>
      </c>
      <c r="C190" s="39">
        <v>5650</v>
      </c>
      <c r="D190" s="40">
        <v>967</v>
      </c>
      <c r="E190" s="40">
        <f t="shared" si="14"/>
        <v>5787</v>
      </c>
      <c r="F190" s="40">
        <v>2798</v>
      </c>
      <c r="G190" s="40">
        <v>2989</v>
      </c>
      <c r="H190" s="41">
        <f t="shared" si="15"/>
        <v>93.60990297758448</v>
      </c>
      <c r="I190" s="40">
        <v>112</v>
      </c>
      <c r="J190" s="36">
        <v>56</v>
      </c>
      <c r="K190" s="40">
        <v>5847</v>
      </c>
      <c r="L190" s="36"/>
      <c r="M190" s="40">
        <v>5008</v>
      </c>
      <c r="N190" s="36"/>
      <c r="O190" s="40">
        <v>4967</v>
      </c>
      <c r="P190" s="36"/>
      <c r="Q190" s="40">
        <v>5000</v>
      </c>
      <c r="R190" s="36"/>
      <c r="S190" s="40">
        <v>4692</v>
      </c>
      <c r="T190" s="36"/>
      <c r="U190" s="42">
        <v>4318</v>
      </c>
    </row>
    <row r="191" spans="2:21" ht="12">
      <c r="B191" s="38" t="s">
        <v>1624</v>
      </c>
      <c r="C191" s="39">
        <v>5852</v>
      </c>
      <c r="D191" s="40">
        <v>1077</v>
      </c>
      <c r="E191" s="40">
        <f t="shared" si="14"/>
        <v>6039</v>
      </c>
      <c r="F191" s="40">
        <v>2883</v>
      </c>
      <c r="G191" s="40">
        <v>3156</v>
      </c>
      <c r="H191" s="41">
        <f t="shared" si="15"/>
        <v>91.34980988593155</v>
      </c>
      <c r="I191" s="40">
        <v>322</v>
      </c>
      <c r="J191" s="36">
        <v>56</v>
      </c>
      <c r="K191" s="40">
        <v>6181</v>
      </c>
      <c r="L191" s="36"/>
      <c r="M191" s="40">
        <v>5338</v>
      </c>
      <c r="N191" s="36"/>
      <c r="O191" s="40">
        <v>5418</v>
      </c>
      <c r="P191" s="36"/>
      <c r="Q191" s="40">
        <v>5367</v>
      </c>
      <c r="R191" s="36"/>
      <c r="S191" s="40">
        <v>5048</v>
      </c>
      <c r="T191" s="36"/>
      <c r="U191" s="42">
        <v>4700</v>
      </c>
    </row>
    <row r="192" spans="2:21" ht="12">
      <c r="B192" s="38" t="s">
        <v>1625</v>
      </c>
      <c r="C192" s="39">
        <v>1656</v>
      </c>
      <c r="D192" s="40">
        <v>274</v>
      </c>
      <c r="E192" s="40">
        <f t="shared" si="14"/>
        <v>1683</v>
      </c>
      <c r="F192" s="40">
        <v>849</v>
      </c>
      <c r="G192" s="40">
        <v>834</v>
      </c>
      <c r="H192" s="41">
        <f t="shared" si="15"/>
        <v>101.79856115107914</v>
      </c>
      <c r="I192" s="40">
        <v>318</v>
      </c>
      <c r="J192" s="36"/>
      <c r="K192" s="40">
        <v>1715</v>
      </c>
      <c r="L192" s="36"/>
      <c r="M192" s="40">
        <v>1494</v>
      </c>
      <c r="N192" s="36"/>
      <c r="O192" s="40">
        <v>1445</v>
      </c>
      <c r="P192" s="36"/>
      <c r="Q192" s="40">
        <v>1426</v>
      </c>
      <c r="R192" s="36"/>
      <c r="S192" s="40">
        <v>1342</v>
      </c>
      <c r="T192" s="36"/>
      <c r="U192" s="42">
        <v>1276</v>
      </c>
    </row>
    <row r="193" spans="2:21" ht="12">
      <c r="B193" s="38" t="s">
        <v>1626</v>
      </c>
      <c r="C193" s="39">
        <v>3146</v>
      </c>
      <c r="D193" s="40">
        <v>493</v>
      </c>
      <c r="E193" s="40">
        <f t="shared" si="14"/>
        <v>3176</v>
      </c>
      <c r="F193" s="40">
        <v>1551</v>
      </c>
      <c r="G193" s="40">
        <v>1625</v>
      </c>
      <c r="H193" s="41">
        <f t="shared" si="15"/>
        <v>95.44615384615385</v>
      </c>
      <c r="I193" s="40">
        <v>122</v>
      </c>
      <c r="J193" s="36"/>
      <c r="K193" s="40">
        <v>3215</v>
      </c>
      <c r="L193" s="36"/>
      <c r="M193" s="40">
        <v>2994</v>
      </c>
      <c r="N193" s="36"/>
      <c r="O193" s="40">
        <v>2921</v>
      </c>
      <c r="P193" s="36"/>
      <c r="Q193" s="40">
        <v>2946</v>
      </c>
      <c r="R193" s="36"/>
      <c r="S193" s="40">
        <v>2838</v>
      </c>
      <c r="T193" s="36"/>
      <c r="U193" s="42">
        <v>2648</v>
      </c>
    </row>
    <row r="194" spans="2:21" ht="12">
      <c r="B194" s="38" t="s">
        <v>1627</v>
      </c>
      <c r="C194" s="39">
        <v>5054</v>
      </c>
      <c r="D194" s="40">
        <v>810</v>
      </c>
      <c r="E194" s="40">
        <f t="shared" si="14"/>
        <v>5072</v>
      </c>
      <c r="F194" s="40">
        <v>2510</v>
      </c>
      <c r="G194" s="40">
        <v>2562</v>
      </c>
      <c r="H194" s="41">
        <f t="shared" si="15"/>
        <v>97.97033567525371</v>
      </c>
      <c r="I194" s="40">
        <v>198</v>
      </c>
      <c r="J194" s="36"/>
      <c r="K194" s="40">
        <v>5140</v>
      </c>
      <c r="L194" s="36"/>
      <c r="M194" s="40">
        <v>4441</v>
      </c>
      <c r="N194" s="36"/>
      <c r="O194" s="40">
        <v>4488</v>
      </c>
      <c r="P194" s="36"/>
      <c r="Q194" s="40">
        <v>4448</v>
      </c>
      <c r="R194" s="36"/>
      <c r="S194" s="40">
        <v>4349</v>
      </c>
      <c r="T194" s="36"/>
      <c r="U194" s="42">
        <v>4184</v>
      </c>
    </row>
    <row r="195" spans="2:21" ht="12">
      <c r="B195" s="38"/>
      <c r="C195" s="39"/>
      <c r="D195" s="40"/>
      <c r="E195" s="40"/>
      <c r="F195" s="40"/>
      <c r="G195" s="40"/>
      <c r="H195" s="41"/>
      <c r="I195" s="40"/>
      <c r="J195" s="36"/>
      <c r="K195" s="40"/>
      <c r="L195" s="36"/>
      <c r="M195" s="40"/>
      <c r="N195" s="36"/>
      <c r="O195" s="40"/>
      <c r="P195" s="36"/>
      <c r="Q195" s="40"/>
      <c r="R195" s="36"/>
      <c r="S195" s="40" t="s">
        <v>1620</v>
      </c>
      <c r="T195" s="36"/>
      <c r="U195" s="42"/>
    </row>
    <row r="196" spans="2:21" ht="12">
      <c r="B196" s="38" t="s">
        <v>1628</v>
      </c>
      <c r="C196" s="39">
        <v>3793</v>
      </c>
      <c r="D196" s="40">
        <v>596</v>
      </c>
      <c r="E196" s="40">
        <f aca="true" t="shared" si="16" ref="E196:E205">SUM(F196:G196)</f>
        <v>3776</v>
      </c>
      <c r="F196" s="40">
        <v>1857</v>
      </c>
      <c r="G196" s="40">
        <v>1919</v>
      </c>
      <c r="H196" s="41">
        <f aca="true" t="shared" si="17" ref="H196:H205">+F196/G196*100</f>
        <v>96.76915059927045</v>
      </c>
      <c r="I196" s="40">
        <v>350</v>
      </c>
      <c r="J196" s="36"/>
      <c r="K196" s="40">
        <v>3785</v>
      </c>
      <c r="L196" s="36"/>
      <c r="M196" s="40">
        <v>3248</v>
      </c>
      <c r="N196" s="36"/>
      <c r="O196" s="40">
        <v>3528</v>
      </c>
      <c r="P196" s="36"/>
      <c r="Q196" s="40">
        <v>3276</v>
      </c>
      <c r="R196" s="36"/>
      <c r="S196" s="40">
        <v>3081</v>
      </c>
      <c r="T196" s="36"/>
      <c r="U196" s="42">
        <v>2951</v>
      </c>
    </row>
    <row r="197" spans="2:21" ht="12">
      <c r="B197" s="38" t="s">
        <v>1629</v>
      </c>
      <c r="C197" s="39">
        <v>2887</v>
      </c>
      <c r="D197" s="40">
        <v>473</v>
      </c>
      <c r="E197" s="40">
        <f t="shared" si="16"/>
        <v>2972</v>
      </c>
      <c r="F197" s="40">
        <v>1449</v>
      </c>
      <c r="G197" s="40">
        <v>1523</v>
      </c>
      <c r="H197" s="41">
        <f t="shared" si="17"/>
        <v>95.14116874589625</v>
      </c>
      <c r="I197" s="40">
        <v>135</v>
      </c>
      <c r="J197" s="36">
        <v>50</v>
      </c>
      <c r="K197" s="40">
        <v>0</v>
      </c>
      <c r="L197" s="36"/>
      <c r="M197" s="40">
        <v>0</v>
      </c>
      <c r="N197" s="36"/>
      <c r="O197" s="40">
        <v>0</v>
      </c>
      <c r="P197" s="36"/>
      <c r="Q197" s="40">
        <v>0</v>
      </c>
      <c r="R197" s="36"/>
      <c r="S197" s="40">
        <v>0</v>
      </c>
      <c r="T197" s="36"/>
      <c r="U197" s="42">
        <v>0</v>
      </c>
    </row>
    <row r="198" spans="2:21" ht="12">
      <c r="B198" s="38" t="s">
        <v>1392</v>
      </c>
      <c r="C198" s="39">
        <v>5038</v>
      </c>
      <c r="D198" s="40">
        <v>854</v>
      </c>
      <c r="E198" s="40">
        <f t="shared" si="16"/>
        <v>5101</v>
      </c>
      <c r="F198" s="40">
        <v>2513</v>
      </c>
      <c r="G198" s="40">
        <v>2588</v>
      </c>
      <c r="H198" s="41">
        <f t="shared" si="17"/>
        <v>97.10200927357032</v>
      </c>
      <c r="I198" s="40">
        <v>371</v>
      </c>
      <c r="K198" s="40">
        <v>5000</v>
      </c>
      <c r="L198" s="36"/>
      <c r="M198" s="40">
        <v>4442</v>
      </c>
      <c r="N198" s="36"/>
      <c r="O198" s="40">
        <v>4523</v>
      </c>
      <c r="P198" s="36"/>
      <c r="Q198" s="40">
        <v>4453</v>
      </c>
      <c r="R198" s="36"/>
      <c r="S198" s="40">
        <v>4098</v>
      </c>
      <c r="T198" s="36"/>
      <c r="U198" s="42">
        <v>3916</v>
      </c>
    </row>
    <row r="199" spans="2:21" ht="12">
      <c r="B199" s="38" t="s">
        <v>1630</v>
      </c>
      <c r="C199" s="39">
        <v>6842</v>
      </c>
      <c r="D199" s="40">
        <v>1156</v>
      </c>
      <c r="E199" s="40">
        <f t="shared" si="16"/>
        <v>6957</v>
      </c>
      <c r="F199" s="40">
        <v>3440</v>
      </c>
      <c r="G199" s="40">
        <v>3517</v>
      </c>
      <c r="H199" s="41">
        <f t="shared" si="17"/>
        <v>97.81063406312198</v>
      </c>
      <c r="I199" s="40">
        <v>196</v>
      </c>
      <c r="J199" s="36"/>
      <c r="K199" s="40">
        <v>6957</v>
      </c>
      <c r="L199" s="36"/>
      <c r="M199" s="40">
        <v>6097</v>
      </c>
      <c r="N199" s="36"/>
      <c r="O199" s="40">
        <v>6185</v>
      </c>
      <c r="P199" s="36"/>
      <c r="Q199" s="40">
        <v>6035</v>
      </c>
      <c r="R199" s="36">
        <v>9</v>
      </c>
      <c r="S199" s="40">
        <v>5783</v>
      </c>
      <c r="T199" s="36"/>
      <c r="U199" s="42">
        <v>5600</v>
      </c>
    </row>
    <row r="200" spans="2:21" ht="12">
      <c r="B200" s="38" t="s">
        <v>1631</v>
      </c>
      <c r="C200" s="39">
        <v>2377</v>
      </c>
      <c r="D200" s="40">
        <v>363</v>
      </c>
      <c r="E200" s="40">
        <f t="shared" si="16"/>
        <v>2405</v>
      </c>
      <c r="F200" s="40">
        <v>1188</v>
      </c>
      <c r="G200" s="40">
        <v>1217</v>
      </c>
      <c r="H200" s="41">
        <f t="shared" si="17"/>
        <v>97.61709120788825</v>
      </c>
      <c r="I200" s="40">
        <v>179</v>
      </c>
      <c r="J200" s="36">
        <v>54</v>
      </c>
      <c r="K200" s="40">
        <v>2358</v>
      </c>
      <c r="L200" s="36"/>
      <c r="M200" s="40">
        <v>2128</v>
      </c>
      <c r="N200" s="36"/>
      <c r="O200" s="40">
        <v>2259</v>
      </c>
      <c r="P200" s="36"/>
      <c r="Q200" s="40">
        <v>2211</v>
      </c>
      <c r="R200" s="36"/>
      <c r="S200" s="40">
        <v>2102</v>
      </c>
      <c r="T200" s="36"/>
      <c r="U200" s="42">
        <v>2113</v>
      </c>
    </row>
    <row r="201" spans="2:21" ht="12">
      <c r="B201" s="38" t="s">
        <v>1632</v>
      </c>
      <c r="C201" s="39">
        <v>4181</v>
      </c>
      <c r="D201" s="40">
        <v>690</v>
      </c>
      <c r="E201" s="40">
        <f t="shared" si="16"/>
        <v>4225</v>
      </c>
      <c r="F201" s="40">
        <v>2123</v>
      </c>
      <c r="G201" s="40">
        <v>2102</v>
      </c>
      <c r="H201" s="41">
        <f t="shared" si="17"/>
        <v>100.99904852521408</v>
      </c>
      <c r="I201" s="40">
        <v>56</v>
      </c>
      <c r="J201" s="36"/>
      <c r="K201" s="40">
        <v>4241</v>
      </c>
      <c r="L201" s="36"/>
      <c r="M201" s="40">
        <v>3602</v>
      </c>
      <c r="N201" s="36"/>
      <c r="O201" s="40">
        <v>3675</v>
      </c>
      <c r="P201" s="36"/>
      <c r="Q201" s="40">
        <v>4085</v>
      </c>
      <c r="R201" s="36"/>
      <c r="S201" s="40">
        <v>3372</v>
      </c>
      <c r="T201" s="36"/>
      <c r="U201" s="42">
        <v>3754</v>
      </c>
    </row>
    <row r="202" spans="2:21" ht="12">
      <c r="B202" s="38" t="s">
        <v>1633</v>
      </c>
      <c r="C202" s="39">
        <v>3249</v>
      </c>
      <c r="D202" s="40">
        <v>497</v>
      </c>
      <c r="E202" s="40">
        <f t="shared" si="16"/>
        <v>3258</v>
      </c>
      <c r="F202" s="40">
        <v>1592</v>
      </c>
      <c r="G202" s="40">
        <v>1666</v>
      </c>
      <c r="H202" s="41">
        <f t="shared" si="17"/>
        <v>95.55822328931572</v>
      </c>
      <c r="I202" s="40">
        <v>16</v>
      </c>
      <c r="J202" s="36"/>
      <c r="K202" s="40">
        <v>3362</v>
      </c>
      <c r="L202" s="36"/>
      <c r="M202" s="40">
        <v>3441</v>
      </c>
      <c r="N202" s="36"/>
      <c r="O202" s="40">
        <v>2978</v>
      </c>
      <c r="P202" s="36"/>
      <c r="Q202" s="40">
        <v>2800</v>
      </c>
      <c r="R202" s="36"/>
      <c r="S202" s="40">
        <v>2638</v>
      </c>
      <c r="T202" s="36"/>
      <c r="U202" s="42">
        <v>2523</v>
      </c>
    </row>
    <row r="203" spans="2:21" ht="12">
      <c r="B203" s="38" t="s">
        <v>1634</v>
      </c>
      <c r="C203" s="39">
        <v>10532</v>
      </c>
      <c r="D203" s="40">
        <v>1934</v>
      </c>
      <c r="E203" s="40">
        <f t="shared" si="16"/>
        <v>10314</v>
      </c>
      <c r="F203" s="40">
        <v>5234</v>
      </c>
      <c r="G203" s="40">
        <v>5080</v>
      </c>
      <c r="H203" s="41">
        <f t="shared" si="17"/>
        <v>103.03149606299213</v>
      </c>
      <c r="I203" s="40">
        <v>60</v>
      </c>
      <c r="J203" s="36"/>
      <c r="K203" s="40">
        <v>10061</v>
      </c>
      <c r="L203" s="36">
        <v>46</v>
      </c>
      <c r="M203" s="40">
        <v>0</v>
      </c>
      <c r="N203" s="36"/>
      <c r="O203" s="40">
        <v>0</v>
      </c>
      <c r="P203" s="36"/>
      <c r="Q203" s="40">
        <v>0</v>
      </c>
      <c r="R203" s="36"/>
      <c r="S203" s="40">
        <v>0</v>
      </c>
      <c r="T203" s="36"/>
      <c r="U203" s="42">
        <v>0</v>
      </c>
    </row>
    <row r="204" spans="2:21" ht="12">
      <c r="B204" s="38" t="s">
        <v>1635</v>
      </c>
      <c r="C204" s="39">
        <v>1782</v>
      </c>
      <c r="D204" s="40">
        <v>270</v>
      </c>
      <c r="E204" s="40">
        <f t="shared" si="16"/>
        <v>1764</v>
      </c>
      <c r="F204" s="40">
        <v>853</v>
      </c>
      <c r="G204" s="40">
        <v>911</v>
      </c>
      <c r="H204" s="41">
        <f t="shared" si="17"/>
        <v>93.63336992316135</v>
      </c>
      <c r="I204" s="40">
        <v>9</v>
      </c>
      <c r="J204" s="36"/>
      <c r="K204" s="40">
        <v>1767</v>
      </c>
      <c r="L204" s="36"/>
      <c r="M204" s="40">
        <v>1814</v>
      </c>
      <c r="N204" s="36"/>
      <c r="O204" s="40">
        <v>1637</v>
      </c>
      <c r="P204" s="36"/>
      <c r="Q204" s="40">
        <v>1503</v>
      </c>
      <c r="R204" s="36"/>
      <c r="S204" s="40">
        <v>1545</v>
      </c>
      <c r="T204" s="36"/>
      <c r="U204" s="42">
        <v>1453</v>
      </c>
    </row>
    <row r="205" spans="2:21" ht="12">
      <c r="B205" s="38" t="s">
        <v>1636</v>
      </c>
      <c r="C205" s="39">
        <v>2607</v>
      </c>
      <c r="D205" s="40">
        <v>374</v>
      </c>
      <c r="E205" s="40">
        <f t="shared" si="16"/>
        <v>2563</v>
      </c>
      <c r="F205" s="40">
        <v>1232</v>
      </c>
      <c r="G205" s="40">
        <v>1331</v>
      </c>
      <c r="H205" s="41">
        <f t="shared" si="17"/>
        <v>92.56198347107438</v>
      </c>
      <c r="I205" s="40">
        <v>15</v>
      </c>
      <c r="J205" s="36"/>
      <c r="K205" s="40">
        <v>2480</v>
      </c>
      <c r="L205" s="36"/>
      <c r="M205" s="40">
        <v>2301</v>
      </c>
      <c r="N205" s="36"/>
      <c r="O205" s="40">
        <v>2084</v>
      </c>
      <c r="P205" s="36"/>
      <c r="Q205" s="40">
        <v>1979</v>
      </c>
      <c r="R205" s="36"/>
      <c r="S205" s="40">
        <v>1914</v>
      </c>
      <c r="T205" s="36"/>
      <c r="U205" s="42">
        <v>1793</v>
      </c>
    </row>
    <row r="206" spans="2:21" s="48" customFormat="1" ht="12">
      <c r="B206" s="49"/>
      <c r="C206" s="50"/>
      <c r="D206" s="51"/>
      <c r="E206" s="51"/>
      <c r="F206" s="51"/>
      <c r="G206" s="51"/>
      <c r="H206" s="51"/>
      <c r="I206" s="51"/>
      <c r="J206" s="51"/>
      <c r="K206" s="51"/>
      <c r="L206" s="51"/>
      <c r="M206" s="51">
        <v>45</v>
      </c>
      <c r="N206" s="51"/>
      <c r="O206" s="51">
        <v>29</v>
      </c>
      <c r="P206" s="51"/>
      <c r="Q206" s="51">
        <v>20</v>
      </c>
      <c r="R206" s="51"/>
      <c r="S206" s="51">
        <v>8</v>
      </c>
      <c r="T206" s="51"/>
      <c r="U206" s="52"/>
    </row>
    <row r="207" spans="2:21" s="24" customFormat="1" ht="11.25">
      <c r="B207" s="45" t="s">
        <v>1637</v>
      </c>
      <c r="C207" s="26">
        <f>SUM(C209:C236)</f>
        <v>108634</v>
      </c>
      <c r="D207" s="27">
        <f>SUM(D209:D236)</f>
        <v>17037</v>
      </c>
      <c r="E207" s="27">
        <f>SUM(E209:E236)</f>
        <v>107436</v>
      </c>
      <c r="F207" s="27">
        <f>SUM(F209:F236)</f>
        <v>52617</v>
      </c>
      <c r="G207" s="27">
        <f>SUM(G209:G236)</f>
        <v>54819</v>
      </c>
      <c r="H207" s="28">
        <f>+F207/G207*100</f>
        <v>95.98314453018114</v>
      </c>
      <c r="I207" s="27">
        <v>94</v>
      </c>
      <c r="J207" s="46"/>
      <c r="K207" s="27">
        <f>SUM(K209:K236)</f>
        <v>105390</v>
      </c>
      <c r="L207" s="46"/>
      <c r="M207" s="27">
        <f>SUM(M209:M236)</f>
        <v>94072</v>
      </c>
      <c r="N207" s="46"/>
      <c r="O207" s="27">
        <v>94641</v>
      </c>
      <c r="P207" s="46"/>
      <c r="Q207" s="27">
        <v>92302</v>
      </c>
      <c r="R207" s="46"/>
      <c r="S207" s="27">
        <v>88608</v>
      </c>
      <c r="T207" s="46"/>
      <c r="U207" s="47">
        <v>86218</v>
      </c>
    </row>
    <row r="208" spans="2:21" ht="12">
      <c r="B208" s="45"/>
      <c r="C208" s="39"/>
      <c r="D208" s="40"/>
      <c r="E208" s="40"/>
      <c r="F208" s="40"/>
      <c r="G208" s="40"/>
      <c r="H208" s="41"/>
      <c r="I208" s="40"/>
      <c r="J208" s="36"/>
      <c r="K208" s="40"/>
      <c r="L208" s="36"/>
      <c r="M208" s="40"/>
      <c r="N208" s="36"/>
      <c r="O208" s="40"/>
      <c r="P208" s="36"/>
      <c r="Q208" s="40"/>
      <c r="R208" s="36"/>
      <c r="S208" s="40"/>
      <c r="T208" s="36"/>
      <c r="U208" s="42"/>
    </row>
    <row r="209" spans="2:21" ht="12">
      <c r="B209" s="38" t="s">
        <v>1638</v>
      </c>
      <c r="C209" s="39">
        <v>3361</v>
      </c>
      <c r="D209" s="40">
        <v>489</v>
      </c>
      <c r="E209" s="40">
        <f aca="true" t="shared" si="18" ref="E209:E236">SUM(F209:G209)</f>
        <v>3249</v>
      </c>
      <c r="F209" s="40">
        <v>1630</v>
      </c>
      <c r="G209" s="40">
        <v>1619</v>
      </c>
      <c r="H209" s="41">
        <f aca="true" t="shared" si="19" ref="H209:H236">+F209/G209*100</f>
        <v>100.67943174799258</v>
      </c>
      <c r="I209" s="40">
        <v>11</v>
      </c>
      <c r="J209" s="36"/>
      <c r="K209" s="40">
        <v>3317</v>
      </c>
      <c r="L209" s="36"/>
      <c r="M209" s="40">
        <v>2946</v>
      </c>
      <c r="N209" s="36"/>
      <c r="O209" s="40">
        <v>2674</v>
      </c>
      <c r="P209" s="36"/>
      <c r="Q209" s="40">
        <v>2582</v>
      </c>
      <c r="R209" s="36"/>
      <c r="S209" s="40">
        <v>2466</v>
      </c>
      <c r="T209" s="36"/>
      <c r="U209" s="42">
        <v>3473</v>
      </c>
    </row>
    <row r="210" spans="2:21" ht="12">
      <c r="B210" s="38" t="s">
        <v>1639</v>
      </c>
      <c r="C210" s="39">
        <v>5110</v>
      </c>
      <c r="D210" s="40">
        <v>833</v>
      </c>
      <c r="E210" s="40">
        <f t="shared" si="18"/>
        <v>5126</v>
      </c>
      <c r="F210" s="40">
        <v>2495</v>
      </c>
      <c r="G210" s="40">
        <v>2631</v>
      </c>
      <c r="H210" s="41">
        <f t="shared" si="19"/>
        <v>94.83086278981376</v>
      </c>
      <c r="I210" s="40">
        <v>52</v>
      </c>
      <c r="J210" s="36"/>
      <c r="K210" s="40">
        <v>5060</v>
      </c>
      <c r="L210" s="36"/>
      <c r="M210" s="40">
        <v>4597</v>
      </c>
      <c r="N210" s="36"/>
      <c r="O210" s="40">
        <v>5194</v>
      </c>
      <c r="P210" s="36"/>
      <c r="Q210" s="40">
        <v>4548</v>
      </c>
      <c r="R210" s="36"/>
      <c r="S210" s="40">
        <v>4369</v>
      </c>
      <c r="T210" s="36"/>
      <c r="U210" s="42">
        <v>4177</v>
      </c>
    </row>
    <row r="211" spans="2:21" ht="12">
      <c r="B211" s="38" t="s">
        <v>1640</v>
      </c>
      <c r="C211" s="39">
        <v>5429</v>
      </c>
      <c r="D211" s="40">
        <v>828</v>
      </c>
      <c r="E211" s="40">
        <f t="shared" si="18"/>
        <v>5383</v>
      </c>
      <c r="F211" s="40">
        <v>2615</v>
      </c>
      <c r="G211" s="40">
        <v>2768</v>
      </c>
      <c r="H211" s="41">
        <f t="shared" si="19"/>
        <v>94.47254335260115</v>
      </c>
      <c r="I211" s="40">
        <v>236</v>
      </c>
      <c r="J211" s="36"/>
      <c r="K211" s="40">
        <v>5296</v>
      </c>
      <c r="L211" s="36"/>
      <c r="M211" s="40">
        <v>4853</v>
      </c>
      <c r="N211" s="36"/>
      <c r="O211" s="40">
        <v>4974</v>
      </c>
      <c r="P211" s="36"/>
      <c r="Q211" s="40">
        <v>4901</v>
      </c>
      <c r="R211" s="36"/>
      <c r="S211" s="40">
        <v>4681</v>
      </c>
      <c r="T211" s="36"/>
      <c r="U211" s="42">
        <v>4510</v>
      </c>
    </row>
    <row r="212" spans="2:21" ht="12">
      <c r="B212" s="38" t="s">
        <v>1641</v>
      </c>
      <c r="C212" s="39">
        <v>3208</v>
      </c>
      <c r="D212" s="40">
        <v>474</v>
      </c>
      <c r="E212" s="40">
        <f t="shared" si="18"/>
        <v>3185</v>
      </c>
      <c r="F212" s="40">
        <v>1556</v>
      </c>
      <c r="G212" s="40">
        <v>1629</v>
      </c>
      <c r="H212" s="41">
        <f t="shared" si="19"/>
        <v>95.51872314303253</v>
      </c>
      <c r="I212" s="40">
        <v>156</v>
      </c>
      <c r="J212" s="36"/>
      <c r="K212" s="40">
        <v>3200</v>
      </c>
      <c r="L212" s="36"/>
      <c r="M212" s="40">
        <v>3005</v>
      </c>
      <c r="N212" s="36"/>
      <c r="O212" s="40">
        <v>2949</v>
      </c>
      <c r="P212" s="36"/>
      <c r="Q212" s="40">
        <v>2852</v>
      </c>
      <c r="R212" s="36"/>
      <c r="S212" s="40">
        <v>2752</v>
      </c>
      <c r="T212" s="36"/>
      <c r="U212" s="42">
        <v>2662</v>
      </c>
    </row>
    <row r="213" spans="2:21" ht="12">
      <c r="B213" s="38" t="s">
        <v>1642</v>
      </c>
      <c r="C213" s="39">
        <v>4001</v>
      </c>
      <c r="D213" s="40">
        <v>664</v>
      </c>
      <c r="E213" s="40">
        <f t="shared" si="18"/>
        <v>3985</v>
      </c>
      <c r="F213" s="40">
        <v>1923</v>
      </c>
      <c r="G213" s="40">
        <v>2062</v>
      </c>
      <c r="H213" s="41">
        <f t="shared" si="19"/>
        <v>93.25897187196897</v>
      </c>
      <c r="I213" s="40">
        <v>453</v>
      </c>
      <c r="J213" s="36"/>
      <c r="K213" s="40">
        <v>3858</v>
      </c>
      <c r="L213" s="36"/>
      <c r="M213" s="40">
        <v>3191</v>
      </c>
      <c r="N213" s="36">
        <v>39</v>
      </c>
      <c r="O213" s="40">
        <v>3345</v>
      </c>
      <c r="P213" s="36"/>
      <c r="Q213" s="40">
        <v>3034</v>
      </c>
      <c r="R213" s="36">
        <v>8</v>
      </c>
      <c r="S213" s="40">
        <v>2756</v>
      </c>
      <c r="T213" s="36"/>
      <c r="U213" s="42">
        <v>2474</v>
      </c>
    </row>
    <row r="214" spans="2:21" ht="12">
      <c r="B214" s="38" t="s">
        <v>1350</v>
      </c>
      <c r="C214" s="39">
        <v>3090</v>
      </c>
      <c r="D214" s="40">
        <v>425</v>
      </c>
      <c r="E214" s="40">
        <f t="shared" si="18"/>
        <v>3088</v>
      </c>
      <c r="F214" s="40">
        <v>1580</v>
      </c>
      <c r="G214" s="40">
        <v>1508</v>
      </c>
      <c r="H214" s="41">
        <f t="shared" si="19"/>
        <v>104.77453580901856</v>
      </c>
      <c r="I214" s="40">
        <v>17</v>
      </c>
      <c r="J214" s="36"/>
      <c r="K214" s="40">
        <v>3122</v>
      </c>
      <c r="L214" s="36"/>
      <c r="M214" s="40">
        <v>2882</v>
      </c>
      <c r="N214" s="36"/>
      <c r="O214" s="40">
        <v>2954</v>
      </c>
      <c r="P214" s="36"/>
      <c r="Q214" s="40">
        <v>2850</v>
      </c>
      <c r="R214" s="36"/>
      <c r="S214" s="40">
        <v>2777</v>
      </c>
      <c r="T214" s="36"/>
      <c r="U214" s="42">
        <v>2686</v>
      </c>
    </row>
    <row r="215" spans="2:21" ht="12">
      <c r="B215" s="38" t="s">
        <v>1643</v>
      </c>
      <c r="C215" s="39">
        <v>5213</v>
      </c>
      <c r="D215" s="40">
        <v>791</v>
      </c>
      <c r="E215" s="40">
        <f t="shared" si="18"/>
        <v>5116</v>
      </c>
      <c r="F215" s="40">
        <v>2487</v>
      </c>
      <c r="G215" s="40">
        <v>2629</v>
      </c>
      <c r="H215" s="41">
        <f t="shared" si="19"/>
        <v>94.59870673259795</v>
      </c>
      <c r="I215" s="40">
        <v>87</v>
      </c>
      <c r="J215" s="36"/>
      <c r="K215" s="40">
        <v>4950</v>
      </c>
      <c r="L215" s="36"/>
      <c r="M215" s="40">
        <v>4329</v>
      </c>
      <c r="N215" s="36">
        <v>39</v>
      </c>
      <c r="O215" s="40">
        <v>4240</v>
      </c>
      <c r="P215" s="36"/>
      <c r="Q215" s="40">
        <v>4075</v>
      </c>
      <c r="R215" s="36"/>
      <c r="S215" s="40">
        <v>3783</v>
      </c>
      <c r="T215" s="36"/>
      <c r="U215" s="42">
        <v>3609</v>
      </c>
    </row>
    <row r="216" spans="2:21" ht="12">
      <c r="B216" s="38" t="s">
        <v>1644</v>
      </c>
      <c r="C216" s="39">
        <v>4912</v>
      </c>
      <c r="D216" s="40">
        <v>690</v>
      </c>
      <c r="E216" s="40">
        <f t="shared" si="18"/>
        <v>4799</v>
      </c>
      <c r="F216" s="40">
        <v>2355</v>
      </c>
      <c r="G216" s="40">
        <v>2444</v>
      </c>
      <c r="H216" s="41">
        <f t="shared" si="19"/>
        <v>96.35842880523732</v>
      </c>
      <c r="I216" s="40">
        <v>256</v>
      </c>
      <c r="J216" s="36"/>
      <c r="K216" s="40">
        <v>4751</v>
      </c>
      <c r="L216" s="36"/>
      <c r="M216" s="40">
        <v>4213</v>
      </c>
      <c r="N216" s="36"/>
      <c r="O216" s="40">
        <v>4226</v>
      </c>
      <c r="P216" s="36"/>
      <c r="Q216" s="40">
        <v>4130</v>
      </c>
      <c r="R216" s="36"/>
      <c r="S216" s="40">
        <v>3963</v>
      </c>
      <c r="T216" s="36"/>
      <c r="U216" s="42">
        <v>3754</v>
      </c>
    </row>
    <row r="217" spans="2:21" ht="12">
      <c r="B217" s="38" t="s">
        <v>1645</v>
      </c>
      <c r="C217" s="39">
        <v>5939</v>
      </c>
      <c r="D217" s="40">
        <v>914</v>
      </c>
      <c r="E217" s="40">
        <f t="shared" si="18"/>
        <v>5848</v>
      </c>
      <c r="F217" s="40">
        <v>2861</v>
      </c>
      <c r="G217" s="40">
        <v>2987</v>
      </c>
      <c r="H217" s="41">
        <f t="shared" si="19"/>
        <v>95.78172079009039</v>
      </c>
      <c r="I217" s="40">
        <v>78</v>
      </c>
      <c r="J217" s="36"/>
      <c r="K217" s="40">
        <v>5707</v>
      </c>
      <c r="L217" s="36"/>
      <c r="M217" s="40">
        <v>5049</v>
      </c>
      <c r="N217" s="36">
        <v>40</v>
      </c>
      <c r="O217" s="40">
        <v>5173</v>
      </c>
      <c r="P217" s="36"/>
      <c r="Q217" s="40">
        <v>5052</v>
      </c>
      <c r="R217" s="36"/>
      <c r="S217" s="40">
        <v>4949</v>
      </c>
      <c r="T217" s="36"/>
      <c r="U217" s="42">
        <v>4717</v>
      </c>
    </row>
    <row r="218" spans="2:21" ht="12">
      <c r="B218" s="38" t="s">
        <v>1646</v>
      </c>
      <c r="C218" s="39">
        <v>4263</v>
      </c>
      <c r="D218" s="40">
        <v>691</v>
      </c>
      <c r="E218" s="40">
        <f t="shared" si="18"/>
        <v>4298</v>
      </c>
      <c r="F218" s="40">
        <v>2082</v>
      </c>
      <c r="G218" s="40">
        <v>2216</v>
      </c>
      <c r="H218" s="41">
        <f t="shared" si="19"/>
        <v>93.95306859205776</v>
      </c>
      <c r="I218" s="40">
        <v>314</v>
      </c>
      <c r="J218" s="36"/>
      <c r="K218" s="40">
        <v>4229</v>
      </c>
      <c r="L218" s="36"/>
      <c r="M218" s="40">
        <v>3686</v>
      </c>
      <c r="N218" s="36"/>
      <c r="O218" s="40">
        <v>3801</v>
      </c>
      <c r="P218" s="36"/>
      <c r="Q218" s="40">
        <v>3735</v>
      </c>
      <c r="R218" s="36">
        <v>15</v>
      </c>
      <c r="S218" s="40">
        <v>3534</v>
      </c>
      <c r="T218" s="36"/>
      <c r="U218" s="42">
        <v>3393</v>
      </c>
    </row>
    <row r="219" spans="2:21" ht="12">
      <c r="B219" s="38" t="s">
        <v>1647</v>
      </c>
      <c r="C219" s="39">
        <v>3893</v>
      </c>
      <c r="D219" s="40">
        <v>585</v>
      </c>
      <c r="E219" s="40">
        <f t="shared" si="18"/>
        <v>3826</v>
      </c>
      <c r="F219" s="40">
        <v>1869</v>
      </c>
      <c r="G219" s="40">
        <v>1957</v>
      </c>
      <c r="H219" s="41">
        <f t="shared" si="19"/>
        <v>95.50332141032192</v>
      </c>
      <c r="I219" s="40">
        <v>286</v>
      </c>
      <c r="J219" s="36"/>
      <c r="K219" s="40">
        <v>3810</v>
      </c>
      <c r="L219" s="36"/>
      <c r="M219" s="40">
        <v>3611</v>
      </c>
      <c r="N219" s="36"/>
      <c r="O219" s="40">
        <v>3660</v>
      </c>
      <c r="P219" s="36"/>
      <c r="Q219" s="40">
        <v>3675</v>
      </c>
      <c r="R219" s="36"/>
      <c r="S219" s="40">
        <v>3638</v>
      </c>
      <c r="T219" s="36"/>
      <c r="U219" s="42">
        <v>3535</v>
      </c>
    </row>
    <row r="220" spans="2:21" ht="12">
      <c r="B220" s="38" t="s">
        <v>1648</v>
      </c>
      <c r="C220" s="39">
        <v>3096</v>
      </c>
      <c r="D220" s="40">
        <v>491</v>
      </c>
      <c r="E220" s="40">
        <f t="shared" si="18"/>
        <v>3024</v>
      </c>
      <c r="F220" s="40">
        <v>1451</v>
      </c>
      <c r="G220" s="40">
        <v>1573</v>
      </c>
      <c r="H220" s="41">
        <f t="shared" si="19"/>
        <v>92.2441195168468</v>
      </c>
      <c r="I220" s="40">
        <v>424</v>
      </c>
      <c r="J220" s="36"/>
      <c r="K220" s="40">
        <v>2927</v>
      </c>
      <c r="L220" s="36"/>
      <c r="M220" s="40">
        <v>2675</v>
      </c>
      <c r="N220" s="36"/>
      <c r="O220" s="40">
        <v>2741</v>
      </c>
      <c r="P220" s="36"/>
      <c r="Q220" s="40">
        <v>2638</v>
      </c>
      <c r="R220" s="36"/>
      <c r="S220" s="40">
        <v>2528</v>
      </c>
      <c r="T220" s="36"/>
      <c r="U220" s="42">
        <v>2450</v>
      </c>
    </row>
    <row r="221" spans="2:21" ht="12">
      <c r="B221" s="38" t="s">
        <v>1649</v>
      </c>
      <c r="C221" s="39">
        <v>2273</v>
      </c>
      <c r="D221" s="40">
        <v>347</v>
      </c>
      <c r="E221" s="40">
        <f t="shared" si="18"/>
        <v>2123</v>
      </c>
      <c r="F221" s="40">
        <v>1049</v>
      </c>
      <c r="G221" s="40">
        <v>1074</v>
      </c>
      <c r="H221" s="41">
        <f t="shared" si="19"/>
        <v>97.67225325884544</v>
      </c>
      <c r="I221" s="40">
        <v>318</v>
      </c>
      <c r="J221" s="36"/>
      <c r="K221" s="40">
        <v>2049</v>
      </c>
      <c r="L221" s="36"/>
      <c r="M221" s="40">
        <v>1896</v>
      </c>
      <c r="N221" s="36"/>
      <c r="O221" s="40">
        <v>1936</v>
      </c>
      <c r="P221" s="36"/>
      <c r="Q221" s="40">
        <v>1915</v>
      </c>
      <c r="R221" s="36"/>
      <c r="S221" s="40">
        <v>1845</v>
      </c>
      <c r="T221" s="36"/>
      <c r="U221" s="42">
        <v>1830</v>
      </c>
    </row>
    <row r="222" spans="2:21" ht="12">
      <c r="B222" s="38" t="s">
        <v>1650</v>
      </c>
      <c r="C222" s="39">
        <v>1655</v>
      </c>
      <c r="D222" s="40">
        <v>253</v>
      </c>
      <c r="E222" s="40">
        <f t="shared" si="18"/>
        <v>1639</v>
      </c>
      <c r="F222" s="40">
        <v>801</v>
      </c>
      <c r="G222" s="40">
        <v>838</v>
      </c>
      <c r="H222" s="41">
        <f t="shared" si="19"/>
        <v>95.58472553699285</v>
      </c>
      <c r="I222" s="40">
        <v>323</v>
      </c>
      <c r="J222" s="36"/>
      <c r="K222" s="40">
        <v>1594</v>
      </c>
      <c r="L222" s="36"/>
      <c r="M222" s="40">
        <v>1444</v>
      </c>
      <c r="N222" s="36"/>
      <c r="O222" s="40">
        <v>1471</v>
      </c>
      <c r="P222" s="36"/>
      <c r="Q222" s="40">
        <v>1527</v>
      </c>
      <c r="R222" s="36"/>
      <c r="S222" s="40">
        <v>1487</v>
      </c>
      <c r="T222" s="36"/>
      <c r="U222" s="42">
        <v>1440</v>
      </c>
    </row>
    <row r="223" spans="2:21" ht="12">
      <c r="B223" s="38" t="s">
        <v>1651</v>
      </c>
      <c r="C223" s="39">
        <v>4986</v>
      </c>
      <c r="D223" s="40">
        <v>837</v>
      </c>
      <c r="E223" s="40">
        <f t="shared" si="18"/>
        <v>4964</v>
      </c>
      <c r="F223" s="40">
        <v>2428</v>
      </c>
      <c r="G223" s="40">
        <v>2536</v>
      </c>
      <c r="H223" s="41">
        <f t="shared" si="19"/>
        <v>95.74132492113566</v>
      </c>
      <c r="I223" s="40">
        <v>397</v>
      </c>
      <c r="J223" s="36">
        <v>57</v>
      </c>
      <c r="K223" s="40">
        <v>5002</v>
      </c>
      <c r="L223" s="36"/>
      <c r="M223" s="40">
        <v>4411</v>
      </c>
      <c r="N223" s="36"/>
      <c r="O223" s="40">
        <v>4366</v>
      </c>
      <c r="P223" s="36"/>
      <c r="Q223" s="40">
        <v>4370</v>
      </c>
      <c r="R223" s="36">
        <v>15</v>
      </c>
      <c r="S223" s="40">
        <v>4169</v>
      </c>
      <c r="T223" s="36">
        <v>4</v>
      </c>
      <c r="U223" s="42">
        <v>0</v>
      </c>
    </row>
    <row r="224" spans="2:21" ht="12">
      <c r="B224" s="38" t="s">
        <v>1652</v>
      </c>
      <c r="C224" s="39">
        <v>3717</v>
      </c>
      <c r="D224" s="40">
        <v>556</v>
      </c>
      <c r="E224" s="40">
        <f t="shared" si="18"/>
        <v>3687</v>
      </c>
      <c r="F224" s="40">
        <v>1842</v>
      </c>
      <c r="G224" s="40">
        <v>1845</v>
      </c>
      <c r="H224" s="41">
        <f t="shared" si="19"/>
        <v>99.83739837398375</v>
      </c>
      <c r="I224" s="40">
        <v>147</v>
      </c>
      <c r="J224" s="36">
        <v>57</v>
      </c>
      <c r="K224" s="40">
        <v>3661</v>
      </c>
      <c r="L224" s="36"/>
      <c r="M224" s="40">
        <v>3332</v>
      </c>
      <c r="N224" s="36">
        <v>40</v>
      </c>
      <c r="O224" s="40">
        <v>3365</v>
      </c>
      <c r="P224" s="36"/>
      <c r="Q224" s="40">
        <v>3377</v>
      </c>
      <c r="R224" s="36"/>
      <c r="S224" s="40">
        <v>3324</v>
      </c>
      <c r="T224" s="36"/>
      <c r="U224" s="42">
        <v>3396</v>
      </c>
    </row>
    <row r="225" spans="2:21" ht="12">
      <c r="B225" s="38" t="s">
        <v>1653</v>
      </c>
      <c r="C225" s="39">
        <v>2838</v>
      </c>
      <c r="D225" s="40">
        <v>510</v>
      </c>
      <c r="E225" s="40">
        <f t="shared" si="18"/>
        <v>2776</v>
      </c>
      <c r="F225" s="40">
        <v>1323</v>
      </c>
      <c r="G225" s="40">
        <v>1453</v>
      </c>
      <c r="H225" s="41">
        <f t="shared" si="19"/>
        <v>91.05299380591879</v>
      </c>
      <c r="I225" s="40">
        <v>194</v>
      </c>
      <c r="J225" s="36"/>
      <c r="K225" s="40">
        <v>2686</v>
      </c>
      <c r="L225" s="36"/>
      <c r="M225" s="40">
        <v>2263</v>
      </c>
      <c r="N225" s="36"/>
      <c r="O225" s="40">
        <v>2303</v>
      </c>
      <c r="P225" s="36"/>
      <c r="Q225" s="40">
        <v>2251</v>
      </c>
      <c r="R225" s="36"/>
      <c r="S225" s="40">
        <v>2230</v>
      </c>
      <c r="T225" s="36"/>
      <c r="U225" s="42">
        <v>2027</v>
      </c>
    </row>
    <row r="226" spans="2:21" ht="12">
      <c r="B226" s="38" t="s">
        <v>1654</v>
      </c>
      <c r="C226" s="39">
        <v>3124</v>
      </c>
      <c r="D226" s="40">
        <v>476</v>
      </c>
      <c r="E226" s="40">
        <f t="shared" si="18"/>
        <v>3194</v>
      </c>
      <c r="F226" s="40">
        <v>1617</v>
      </c>
      <c r="G226" s="40">
        <v>1577</v>
      </c>
      <c r="H226" s="41">
        <f t="shared" si="19"/>
        <v>102.53646163601775</v>
      </c>
      <c r="I226" s="40">
        <v>20</v>
      </c>
      <c r="J226" s="36"/>
      <c r="K226" s="40">
        <v>3133</v>
      </c>
      <c r="L226" s="36"/>
      <c r="M226" s="40">
        <v>3362</v>
      </c>
      <c r="N226" s="36"/>
      <c r="O226" s="40">
        <v>2663</v>
      </c>
      <c r="P226" s="36"/>
      <c r="Q226" s="40">
        <v>2621</v>
      </c>
      <c r="R226" s="36"/>
      <c r="S226" s="40">
        <v>2561</v>
      </c>
      <c r="T226" s="36"/>
      <c r="U226" s="42">
        <v>2615</v>
      </c>
    </row>
    <row r="227" spans="2:21" ht="12">
      <c r="B227" s="38" t="s">
        <v>1655</v>
      </c>
      <c r="C227" s="39">
        <v>1987</v>
      </c>
      <c r="D227" s="40">
        <v>364</v>
      </c>
      <c r="E227" s="40">
        <f t="shared" si="18"/>
        <v>1943</v>
      </c>
      <c r="F227" s="40">
        <v>932</v>
      </c>
      <c r="G227" s="40">
        <v>1011</v>
      </c>
      <c r="H227" s="41">
        <f t="shared" si="19"/>
        <v>92.18595450049456</v>
      </c>
      <c r="I227" s="40">
        <v>1295</v>
      </c>
      <c r="J227" s="36"/>
      <c r="K227" s="40">
        <v>1882</v>
      </c>
      <c r="L227" s="36"/>
      <c r="M227" s="40">
        <v>1431</v>
      </c>
      <c r="N227" s="36"/>
      <c r="O227" s="40">
        <v>1345</v>
      </c>
      <c r="P227" s="36"/>
      <c r="Q227" s="40">
        <v>1362</v>
      </c>
      <c r="R227" s="36"/>
      <c r="S227" s="40">
        <v>1250</v>
      </c>
      <c r="T227" s="36"/>
      <c r="U227" s="42">
        <v>1164</v>
      </c>
    </row>
    <row r="228" spans="2:21" ht="12">
      <c r="B228" s="38" t="s">
        <v>1656</v>
      </c>
      <c r="C228" s="39">
        <v>6082</v>
      </c>
      <c r="D228" s="40">
        <v>1011</v>
      </c>
      <c r="E228" s="40">
        <f t="shared" si="18"/>
        <v>6090</v>
      </c>
      <c r="F228" s="40">
        <v>2980</v>
      </c>
      <c r="G228" s="40">
        <v>3110</v>
      </c>
      <c r="H228" s="41">
        <f t="shared" si="19"/>
        <v>95.81993569131832</v>
      </c>
      <c r="I228" s="40">
        <v>195</v>
      </c>
      <c r="J228" s="36"/>
      <c r="K228" s="40">
        <v>5918</v>
      </c>
      <c r="L228" s="36"/>
      <c r="M228" s="40">
        <v>5029</v>
      </c>
      <c r="N228" s="36">
        <v>30</v>
      </c>
      <c r="O228" s="40">
        <v>0</v>
      </c>
      <c r="P228" s="36"/>
      <c r="Q228" s="40">
        <v>0</v>
      </c>
      <c r="R228" s="36"/>
      <c r="S228" s="40">
        <v>0</v>
      </c>
      <c r="T228" s="36"/>
      <c r="U228" s="42">
        <v>0</v>
      </c>
    </row>
    <row r="229" spans="2:21" ht="12">
      <c r="B229" s="38" t="s">
        <v>1657</v>
      </c>
      <c r="C229" s="39">
        <v>4321</v>
      </c>
      <c r="D229" s="40">
        <v>700</v>
      </c>
      <c r="E229" s="40">
        <f t="shared" si="18"/>
        <v>4270</v>
      </c>
      <c r="F229" s="40">
        <v>2113</v>
      </c>
      <c r="G229" s="40">
        <v>2157</v>
      </c>
      <c r="H229" s="41">
        <f t="shared" si="19"/>
        <v>97.96012980992118</v>
      </c>
      <c r="I229" s="40">
        <v>352</v>
      </c>
      <c r="J229" s="36"/>
      <c r="K229" s="40">
        <v>4154</v>
      </c>
      <c r="L229" s="36"/>
      <c r="M229" s="40">
        <v>3589</v>
      </c>
      <c r="N229" s="36"/>
      <c r="O229" s="40">
        <v>3792</v>
      </c>
      <c r="P229" s="36"/>
      <c r="Q229" s="40">
        <v>3736</v>
      </c>
      <c r="R229" s="36"/>
      <c r="S229" s="40">
        <v>3635</v>
      </c>
      <c r="T229" s="36"/>
      <c r="U229" s="42">
        <v>3515</v>
      </c>
    </row>
    <row r="230" spans="2:21" ht="12">
      <c r="B230" s="38" t="s">
        <v>1658</v>
      </c>
      <c r="C230" s="39">
        <v>3245</v>
      </c>
      <c r="D230" s="40">
        <v>474</v>
      </c>
      <c r="E230" s="40">
        <f t="shared" si="18"/>
        <v>3125</v>
      </c>
      <c r="F230" s="40">
        <v>1541</v>
      </c>
      <c r="G230" s="40">
        <v>1584</v>
      </c>
      <c r="H230" s="41">
        <f t="shared" si="19"/>
        <v>97.28535353535354</v>
      </c>
      <c r="I230" s="40">
        <v>334</v>
      </c>
      <c r="J230" s="36"/>
      <c r="K230" s="40">
        <v>2954</v>
      </c>
      <c r="L230" s="36"/>
      <c r="M230" s="40">
        <v>2801</v>
      </c>
      <c r="N230" s="36"/>
      <c r="O230" s="40">
        <v>2842</v>
      </c>
      <c r="P230" s="36"/>
      <c r="Q230" s="40">
        <v>2892</v>
      </c>
      <c r="R230" s="36"/>
      <c r="S230" s="40">
        <v>2817</v>
      </c>
      <c r="T230" s="36"/>
      <c r="U230" s="42">
        <v>2843</v>
      </c>
    </row>
    <row r="231" spans="2:21" ht="12">
      <c r="B231" s="38" t="s">
        <v>1659</v>
      </c>
      <c r="C231" s="39">
        <v>1645</v>
      </c>
      <c r="D231" s="40">
        <v>241</v>
      </c>
      <c r="E231" s="40">
        <f t="shared" si="18"/>
        <v>1640</v>
      </c>
      <c r="F231" s="40">
        <v>800</v>
      </c>
      <c r="G231" s="40">
        <v>840</v>
      </c>
      <c r="H231" s="41">
        <f t="shared" si="19"/>
        <v>95.23809523809523</v>
      </c>
      <c r="I231" s="40">
        <v>291</v>
      </c>
      <c r="J231" s="36"/>
      <c r="K231" s="40">
        <v>1587</v>
      </c>
      <c r="L231" s="36"/>
      <c r="M231" s="40">
        <v>1529</v>
      </c>
      <c r="N231" s="36"/>
      <c r="O231" s="40">
        <v>1526</v>
      </c>
      <c r="P231" s="36"/>
      <c r="Q231" s="40">
        <v>1494</v>
      </c>
      <c r="R231" s="36"/>
      <c r="S231" s="40">
        <v>1443</v>
      </c>
      <c r="T231" s="36"/>
      <c r="U231" s="42">
        <v>1465</v>
      </c>
    </row>
    <row r="232" spans="2:21" ht="12">
      <c r="B232" s="38" t="s">
        <v>1660</v>
      </c>
      <c r="C232" s="39">
        <v>2254</v>
      </c>
      <c r="D232" s="40">
        <v>341</v>
      </c>
      <c r="E232" s="40">
        <f t="shared" si="18"/>
        <v>2243</v>
      </c>
      <c r="F232" s="40">
        <v>1097</v>
      </c>
      <c r="G232" s="40">
        <v>1146</v>
      </c>
      <c r="H232" s="41">
        <f t="shared" si="19"/>
        <v>95.72425828970331</v>
      </c>
      <c r="I232" s="40">
        <v>358</v>
      </c>
      <c r="J232" s="36"/>
      <c r="K232" s="40">
        <v>2208</v>
      </c>
      <c r="L232" s="36"/>
      <c r="M232" s="40">
        <v>1991</v>
      </c>
      <c r="N232" s="36"/>
      <c r="O232" s="40">
        <v>1981</v>
      </c>
      <c r="P232" s="36"/>
      <c r="Q232" s="40">
        <v>1928</v>
      </c>
      <c r="R232" s="36"/>
      <c r="S232" s="40">
        <v>1890</v>
      </c>
      <c r="T232" s="36"/>
      <c r="U232" s="42">
        <v>1751</v>
      </c>
    </row>
    <row r="233" spans="2:21" ht="12">
      <c r="B233" s="38" t="s">
        <v>1661</v>
      </c>
      <c r="C233" s="39">
        <v>9188</v>
      </c>
      <c r="D233" s="40">
        <v>1597</v>
      </c>
      <c r="E233" s="40">
        <f t="shared" si="18"/>
        <v>9125</v>
      </c>
      <c r="F233" s="40">
        <v>4429</v>
      </c>
      <c r="G233" s="40">
        <v>4696</v>
      </c>
      <c r="H233" s="41">
        <f t="shared" si="19"/>
        <v>94.31431005110733</v>
      </c>
      <c r="I233" s="40">
        <v>513</v>
      </c>
      <c r="J233" s="36"/>
      <c r="K233" s="40">
        <v>8862</v>
      </c>
      <c r="L233" s="36"/>
      <c r="M233" s="40">
        <v>7421</v>
      </c>
      <c r="N233" s="36">
        <v>29</v>
      </c>
      <c r="O233" s="40">
        <v>7334</v>
      </c>
      <c r="P233" s="36"/>
      <c r="Q233" s="40">
        <v>7076</v>
      </c>
      <c r="R233" s="36"/>
      <c r="S233" s="40">
        <v>6367</v>
      </c>
      <c r="T233" s="36"/>
      <c r="U233" s="42">
        <v>5711</v>
      </c>
    </row>
    <row r="234" spans="2:21" ht="12">
      <c r="B234" s="38" t="s">
        <v>1662</v>
      </c>
      <c r="C234" s="39">
        <v>4520</v>
      </c>
      <c r="D234" s="40">
        <v>689</v>
      </c>
      <c r="E234" s="40">
        <f t="shared" si="18"/>
        <v>4500</v>
      </c>
      <c r="F234" s="40">
        <v>2221</v>
      </c>
      <c r="G234" s="40">
        <v>2279</v>
      </c>
      <c r="H234" s="41">
        <f t="shared" si="19"/>
        <v>97.45502413339184</v>
      </c>
      <c r="I234" s="40">
        <v>370</v>
      </c>
      <c r="J234" s="36"/>
      <c r="K234" s="40">
        <v>4455</v>
      </c>
      <c r="L234" s="36"/>
      <c r="M234" s="40">
        <v>3958</v>
      </c>
      <c r="N234" s="36">
        <v>29</v>
      </c>
      <c r="O234" s="40">
        <v>4117</v>
      </c>
      <c r="P234" s="36"/>
      <c r="Q234" s="40">
        <v>4098</v>
      </c>
      <c r="R234" s="36"/>
      <c r="S234" s="40">
        <v>3990</v>
      </c>
      <c r="T234" s="36"/>
      <c r="U234" s="42">
        <v>3958</v>
      </c>
    </row>
    <row r="235" spans="2:21" ht="12">
      <c r="B235" s="38" t="s">
        <v>1663</v>
      </c>
      <c r="C235" s="39">
        <v>2367</v>
      </c>
      <c r="D235" s="40">
        <v>344</v>
      </c>
      <c r="E235" s="40">
        <f t="shared" si="18"/>
        <v>2331</v>
      </c>
      <c r="F235" s="40">
        <v>1127</v>
      </c>
      <c r="G235" s="40">
        <v>1204</v>
      </c>
      <c r="H235" s="41">
        <f t="shared" si="19"/>
        <v>93.6046511627907</v>
      </c>
      <c r="I235" s="40">
        <v>266</v>
      </c>
      <c r="J235" s="36"/>
      <c r="K235" s="40">
        <v>2278</v>
      </c>
      <c r="L235" s="36"/>
      <c r="M235" s="40">
        <v>2157</v>
      </c>
      <c r="N235" s="36"/>
      <c r="O235" s="40">
        <v>2184</v>
      </c>
      <c r="P235" s="36"/>
      <c r="Q235" s="40">
        <v>2207</v>
      </c>
      <c r="R235" s="36"/>
      <c r="S235" s="40">
        <v>2241</v>
      </c>
      <c r="T235" s="36"/>
      <c r="U235" s="42">
        <v>2193</v>
      </c>
    </row>
    <row r="236" spans="2:21" ht="12">
      <c r="B236" s="38" t="s">
        <v>1664</v>
      </c>
      <c r="C236" s="39">
        <v>2917</v>
      </c>
      <c r="D236" s="40">
        <v>422</v>
      </c>
      <c r="E236" s="40">
        <f t="shared" si="18"/>
        <v>2859</v>
      </c>
      <c r="F236" s="40">
        <v>1413</v>
      </c>
      <c r="G236" s="40">
        <v>1446</v>
      </c>
      <c r="H236" s="41">
        <f t="shared" si="19"/>
        <v>97.71784232365145</v>
      </c>
      <c r="I236" s="40">
        <v>230</v>
      </c>
      <c r="J236" s="36"/>
      <c r="K236" s="40">
        <v>2740</v>
      </c>
      <c r="L236" s="36">
        <v>45</v>
      </c>
      <c r="M236" s="40">
        <v>2421</v>
      </c>
      <c r="N236" s="36"/>
      <c r="O236" s="40">
        <v>2450</v>
      </c>
      <c r="P236" s="36">
        <v>20</v>
      </c>
      <c r="Q236" s="40">
        <v>2468</v>
      </c>
      <c r="R236" s="36"/>
      <c r="S236" s="40">
        <v>2388</v>
      </c>
      <c r="T236" s="36"/>
      <c r="U236" s="42">
        <v>2353</v>
      </c>
    </row>
    <row r="237" spans="2:21" s="48" customFormat="1" ht="12">
      <c r="B237" s="49"/>
      <c r="C237" s="50"/>
      <c r="D237" s="51"/>
      <c r="E237" s="51"/>
      <c r="F237" s="51"/>
      <c r="G237" s="51"/>
      <c r="H237" s="51"/>
      <c r="I237" s="51"/>
      <c r="J237" s="51"/>
      <c r="K237" s="51"/>
      <c r="L237" s="51"/>
      <c r="M237" s="51">
        <v>45</v>
      </c>
      <c r="N237" s="51"/>
      <c r="O237" s="51"/>
      <c r="P237" s="51"/>
      <c r="Q237" s="51">
        <v>20</v>
      </c>
      <c r="R237" s="51"/>
      <c r="S237" s="51"/>
      <c r="T237" s="51"/>
      <c r="U237" s="52">
        <v>6</v>
      </c>
    </row>
    <row r="238" spans="2:21" s="24" customFormat="1" ht="11.25">
      <c r="B238" s="45" t="s">
        <v>1665</v>
      </c>
      <c r="C238" s="26">
        <f>SUM(C240:C255)</f>
        <v>83494</v>
      </c>
      <c r="D238" s="27">
        <f>SUM(D240:D255)</f>
        <v>13888</v>
      </c>
      <c r="E238" s="27">
        <f>SUM(E240:E255)</f>
        <v>81776</v>
      </c>
      <c r="F238" s="27">
        <f>SUM(F240:F255)</f>
        <v>38839</v>
      </c>
      <c r="G238" s="27">
        <f>SUM(G240:G255)</f>
        <v>42937</v>
      </c>
      <c r="H238" s="28">
        <f>+F238/G238*100</f>
        <v>90.45578405570953</v>
      </c>
      <c r="I238" s="27">
        <v>166</v>
      </c>
      <c r="J238" s="46"/>
      <c r="K238" s="27">
        <f>SUM(K240:K255)</f>
        <v>79043</v>
      </c>
      <c r="L238" s="46"/>
      <c r="M238" s="27">
        <f>SUM(M240:M255)</f>
        <v>64085</v>
      </c>
      <c r="N238" s="46"/>
      <c r="O238" s="27">
        <v>61783</v>
      </c>
      <c r="P238" s="46"/>
      <c r="Q238" s="27">
        <v>61156</v>
      </c>
      <c r="R238" s="46"/>
      <c r="S238" s="27">
        <v>59730</v>
      </c>
      <c r="T238" s="46"/>
      <c r="U238" s="47">
        <v>88040</v>
      </c>
    </row>
    <row r="239" spans="2:21" ht="12">
      <c r="B239" s="45"/>
      <c r="C239" s="39"/>
      <c r="D239" s="40"/>
      <c r="E239" s="40"/>
      <c r="F239" s="40"/>
      <c r="G239" s="40"/>
      <c r="H239" s="41"/>
      <c r="I239" s="40"/>
      <c r="J239" s="36"/>
      <c r="K239" s="40"/>
      <c r="L239" s="36"/>
      <c r="M239" s="40"/>
      <c r="N239" s="36"/>
      <c r="O239" s="40"/>
      <c r="P239" s="36"/>
      <c r="Q239" s="40"/>
      <c r="R239" s="36"/>
      <c r="S239" s="40"/>
      <c r="T239" s="36"/>
      <c r="U239" s="42"/>
    </row>
    <row r="240" spans="2:21" ht="12">
      <c r="B240" s="38" t="s">
        <v>1666</v>
      </c>
      <c r="C240" s="39">
        <v>2229</v>
      </c>
      <c r="D240" s="40">
        <v>393</v>
      </c>
      <c r="E240" s="40">
        <f aca="true" t="shared" si="20" ref="E240:E255">SUM(F240:G240)</f>
        <v>2135</v>
      </c>
      <c r="F240" s="40">
        <v>964</v>
      </c>
      <c r="G240" s="40">
        <v>1171</v>
      </c>
      <c r="H240" s="41">
        <f aca="true" t="shared" si="21" ref="H240:H255">+F240/G240*100</f>
        <v>82.32280102476516</v>
      </c>
      <c r="I240" s="40">
        <v>205</v>
      </c>
      <c r="J240" s="36"/>
      <c r="K240" s="40">
        <v>2288</v>
      </c>
      <c r="L240" s="36"/>
      <c r="M240" s="40">
        <v>1724</v>
      </c>
      <c r="N240" s="36"/>
      <c r="O240" s="40">
        <v>1704</v>
      </c>
      <c r="P240" s="36"/>
      <c r="Q240" s="40">
        <v>1697</v>
      </c>
      <c r="R240" s="36"/>
      <c r="S240" s="40">
        <v>1731</v>
      </c>
      <c r="T240" s="36"/>
      <c r="U240" s="42">
        <v>1737</v>
      </c>
    </row>
    <row r="241" spans="2:21" ht="12">
      <c r="B241" s="38" t="s">
        <v>1667</v>
      </c>
      <c r="C241" s="39">
        <v>2576</v>
      </c>
      <c r="D241" s="40">
        <v>400</v>
      </c>
      <c r="E241" s="40">
        <f t="shared" si="20"/>
        <v>2528</v>
      </c>
      <c r="F241" s="40">
        <v>1217</v>
      </c>
      <c r="G241" s="40">
        <v>1311</v>
      </c>
      <c r="H241" s="41">
        <f t="shared" si="21"/>
        <v>92.82990083905416</v>
      </c>
      <c r="I241" s="40">
        <v>65</v>
      </c>
      <c r="J241" s="36"/>
      <c r="K241" s="40">
        <v>2560</v>
      </c>
      <c r="L241" s="36"/>
      <c r="M241" s="40">
        <v>2222</v>
      </c>
      <c r="N241" s="36"/>
      <c r="O241" s="40">
        <v>2289</v>
      </c>
      <c r="P241" s="36"/>
      <c r="Q241" s="40">
        <v>2267</v>
      </c>
      <c r="R241" s="36"/>
      <c r="S241" s="40">
        <v>2253</v>
      </c>
      <c r="T241" s="36"/>
      <c r="U241" s="42">
        <v>2269</v>
      </c>
    </row>
    <row r="242" spans="2:21" ht="12">
      <c r="B242" s="38" t="s">
        <v>1668</v>
      </c>
      <c r="C242" s="39">
        <v>7060</v>
      </c>
      <c r="D242" s="40">
        <v>1123</v>
      </c>
      <c r="E242" s="40">
        <f t="shared" si="20"/>
        <v>6585</v>
      </c>
      <c r="F242" s="40">
        <v>3062</v>
      </c>
      <c r="G242" s="40">
        <v>3523</v>
      </c>
      <c r="H242" s="41">
        <f t="shared" si="21"/>
        <v>86.91456145330683</v>
      </c>
      <c r="I242" s="40">
        <v>115</v>
      </c>
      <c r="J242" s="36"/>
      <c r="K242" s="40">
        <v>6480</v>
      </c>
      <c r="L242" s="36"/>
      <c r="M242" s="40">
        <v>4927</v>
      </c>
      <c r="N242" s="36"/>
      <c r="O242" s="40">
        <v>5014</v>
      </c>
      <c r="P242" s="36"/>
      <c r="Q242" s="40">
        <v>4783</v>
      </c>
      <c r="R242" s="36"/>
      <c r="S242" s="40">
        <v>4579</v>
      </c>
      <c r="T242" s="36"/>
      <c r="U242" s="42">
        <v>4468</v>
      </c>
    </row>
    <row r="243" spans="2:21" ht="12">
      <c r="B243" s="38" t="s">
        <v>1669</v>
      </c>
      <c r="C243" s="39">
        <v>4162</v>
      </c>
      <c r="D243" s="40">
        <v>629</v>
      </c>
      <c r="E243" s="40">
        <f t="shared" si="20"/>
        <v>4055</v>
      </c>
      <c r="F243" s="40">
        <v>1909</v>
      </c>
      <c r="G243" s="40">
        <v>2146</v>
      </c>
      <c r="H243" s="41">
        <f t="shared" si="21"/>
        <v>88.95619757688723</v>
      </c>
      <c r="I243" s="40">
        <v>34</v>
      </c>
      <c r="J243" s="36"/>
      <c r="K243" s="40">
        <v>3957</v>
      </c>
      <c r="L243" s="36"/>
      <c r="M243" s="40">
        <v>3522</v>
      </c>
      <c r="N243" s="36"/>
      <c r="O243" s="40">
        <v>3597</v>
      </c>
      <c r="P243" s="36"/>
      <c r="Q243" s="40">
        <v>3481</v>
      </c>
      <c r="R243" s="36"/>
      <c r="S243" s="40">
        <v>3390</v>
      </c>
      <c r="T243" s="36"/>
      <c r="U243" s="42">
        <v>3261</v>
      </c>
    </row>
    <row r="244" spans="2:21" ht="12">
      <c r="B244" s="38" t="s">
        <v>1670</v>
      </c>
      <c r="C244" s="39">
        <v>11314</v>
      </c>
      <c r="D244" s="40">
        <v>2210</v>
      </c>
      <c r="E244" s="40">
        <f t="shared" si="20"/>
        <v>11376</v>
      </c>
      <c r="F244" s="40">
        <v>5502</v>
      </c>
      <c r="G244" s="40">
        <v>5874</v>
      </c>
      <c r="H244" s="41">
        <f t="shared" si="21"/>
        <v>93.66700715015321</v>
      </c>
      <c r="I244" s="40">
        <v>279</v>
      </c>
      <c r="J244" s="36"/>
      <c r="K244" s="40">
        <v>11427</v>
      </c>
      <c r="L244" s="36"/>
      <c r="M244" s="40">
        <v>8623</v>
      </c>
      <c r="N244" s="36">
        <v>34</v>
      </c>
      <c r="O244" s="40">
        <v>0</v>
      </c>
      <c r="P244" s="36"/>
      <c r="Q244" s="40">
        <v>0</v>
      </c>
      <c r="R244" s="36"/>
      <c r="S244" s="40">
        <v>0</v>
      </c>
      <c r="T244" s="36"/>
      <c r="U244" s="42">
        <v>0</v>
      </c>
    </row>
    <row r="245" spans="2:21" ht="12">
      <c r="B245" s="38" t="s">
        <v>1671</v>
      </c>
      <c r="C245" s="39">
        <v>2214</v>
      </c>
      <c r="D245" s="40">
        <v>329</v>
      </c>
      <c r="E245" s="40">
        <f t="shared" si="20"/>
        <v>2169</v>
      </c>
      <c r="F245" s="40">
        <v>1024</v>
      </c>
      <c r="G245" s="40">
        <v>1145</v>
      </c>
      <c r="H245" s="41">
        <f t="shared" si="21"/>
        <v>89.43231441048034</v>
      </c>
      <c r="I245" s="40">
        <v>58</v>
      </c>
      <c r="J245" s="36"/>
      <c r="K245" s="40">
        <v>2080</v>
      </c>
      <c r="L245" s="36"/>
      <c r="M245" s="40">
        <v>1783</v>
      </c>
      <c r="N245" s="36"/>
      <c r="O245" s="40">
        <v>1701</v>
      </c>
      <c r="P245" s="36"/>
      <c r="Q245" s="40">
        <v>1710</v>
      </c>
      <c r="R245" s="36"/>
      <c r="S245" s="40">
        <v>165</v>
      </c>
      <c r="T245" s="36"/>
      <c r="U245" s="42">
        <v>1640</v>
      </c>
    </row>
    <row r="246" spans="2:21" ht="12">
      <c r="B246" s="38" t="s">
        <v>1672</v>
      </c>
      <c r="C246" s="39">
        <v>7133</v>
      </c>
      <c r="D246" s="40">
        <v>1223</v>
      </c>
      <c r="E246" s="40">
        <f t="shared" si="20"/>
        <v>6799</v>
      </c>
      <c r="F246" s="40">
        <v>3135</v>
      </c>
      <c r="G246" s="40">
        <v>3664</v>
      </c>
      <c r="H246" s="41">
        <f t="shared" si="21"/>
        <v>85.5622270742358</v>
      </c>
      <c r="I246" s="40">
        <v>241</v>
      </c>
      <c r="J246" s="36"/>
      <c r="K246" s="40">
        <v>6468</v>
      </c>
      <c r="L246" s="36"/>
      <c r="M246" s="40">
        <v>4718</v>
      </c>
      <c r="N246" s="36"/>
      <c r="O246" s="40">
        <v>4651</v>
      </c>
      <c r="P246" s="36"/>
      <c r="Q246" s="40">
        <v>4557</v>
      </c>
      <c r="R246" s="36"/>
      <c r="S246" s="40">
        <v>4452</v>
      </c>
      <c r="T246" s="36"/>
      <c r="U246" s="42">
        <v>5869</v>
      </c>
    </row>
    <row r="247" spans="2:21" ht="12">
      <c r="B247" s="38" t="s">
        <v>1602</v>
      </c>
      <c r="C247" s="39">
        <v>4787</v>
      </c>
      <c r="D247" s="40">
        <v>788</v>
      </c>
      <c r="E247" s="40">
        <f t="shared" si="20"/>
        <v>4715</v>
      </c>
      <c r="F247" s="40">
        <v>2315</v>
      </c>
      <c r="G247" s="40">
        <v>2400</v>
      </c>
      <c r="H247" s="41">
        <f t="shared" si="21"/>
        <v>96.45833333333333</v>
      </c>
      <c r="I247" s="40">
        <v>163</v>
      </c>
      <c r="J247" s="36"/>
      <c r="K247" s="40">
        <v>3888</v>
      </c>
      <c r="L247" s="36"/>
      <c r="M247" s="40">
        <v>3186</v>
      </c>
      <c r="N247" s="36"/>
      <c r="O247" s="40">
        <v>3261</v>
      </c>
      <c r="P247" s="36"/>
      <c r="Q247" s="40">
        <v>3321</v>
      </c>
      <c r="R247" s="36"/>
      <c r="S247" s="40">
        <v>3204</v>
      </c>
      <c r="T247" s="36"/>
      <c r="U247" s="42">
        <v>3394</v>
      </c>
    </row>
    <row r="248" spans="2:21" ht="12">
      <c r="B248" s="38" t="s">
        <v>1673</v>
      </c>
      <c r="C248" s="39">
        <v>4063</v>
      </c>
      <c r="D248" s="40">
        <v>562</v>
      </c>
      <c r="E248" s="40">
        <f t="shared" si="20"/>
        <v>4016</v>
      </c>
      <c r="F248" s="40">
        <v>2012</v>
      </c>
      <c r="G248" s="40">
        <v>2004</v>
      </c>
      <c r="H248" s="41">
        <f t="shared" si="21"/>
        <v>100.39920159680639</v>
      </c>
      <c r="I248" s="40">
        <v>227</v>
      </c>
      <c r="J248" s="36"/>
      <c r="K248" s="40">
        <v>3887</v>
      </c>
      <c r="L248" s="36"/>
      <c r="M248" s="40">
        <v>3477</v>
      </c>
      <c r="N248" s="36"/>
      <c r="O248" s="40">
        <v>3555</v>
      </c>
      <c r="P248" s="36"/>
      <c r="Q248" s="40">
        <v>3447</v>
      </c>
      <c r="R248" s="36"/>
      <c r="S248" s="40">
        <v>3354</v>
      </c>
      <c r="T248" s="36"/>
      <c r="U248" s="42">
        <v>3301</v>
      </c>
    </row>
    <row r="249" spans="2:21" ht="12">
      <c r="B249" s="38" t="s">
        <v>1674</v>
      </c>
      <c r="C249" s="39">
        <v>8707</v>
      </c>
      <c r="D249" s="40">
        <v>1628</v>
      </c>
      <c r="E249" s="40">
        <f t="shared" si="20"/>
        <v>8578</v>
      </c>
      <c r="F249" s="40">
        <v>4077</v>
      </c>
      <c r="G249" s="40">
        <v>4501</v>
      </c>
      <c r="H249" s="41">
        <f t="shared" si="21"/>
        <v>90.57987113974673</v>
      </c>
      <c r="I249" s="40">
        <v>597</v>
      </c>
      <c r="J249" s="36"/>
      <c r="K249" s="40">
        <v>8179</v>
      </c>
      <c r="L249" s="36"/>
      <c r="M249" s="40">
        <v>6796</v>
      </c>
      <c r="N249" s="36"/>
      <c r="O249" s="40">
        <v>7419</v>
      </c>
      <c r="P249" s="36"/>
      <c r="Q249" s="40">
        <v>7229</v>
      </c>
      <c r="R249" s="36"/>
      <c r="S249" s="40">
        <v>6905</v>
      </c>
      <c r="T249" s="36"/>
      <c r="U249" s="42">
        <v>6239</v>
      </c>
    </row>
    <row r="250" spans="2:21" ht="12">
      <c r="B250" s="38" t="s">
        <v>1675</v>
      </c>
      <c r="C250" s="39">
        <v>7464</v>
      </c>
      <c r="D250" s="40">
        <v>1412</v>
      </c>
      <c r="E250" s="40">
        <f t="shared" si="20"/>
        <v>7287</v>
      </c>
      <c r="F250" s="40">
        <v>3288</v>
      </c>
      <c r="G250" s="40">
        <v>3999</v>
      </c>
      <c r="H250" s="41">
        <f t="shared" si="21"/>
        <v>82.2205551387847</v>
      </c>
      <c r="I250" s="40">
        <v>664</v>
      </c>
      <c r="J250" s="36"/>
      <c r="K250" s="40">
        <v>7096</v>
      </c>
      <c r="L250" s="36"/>
      <c r="M250" s="40">
        <v>5164</v>
      </c>
      <c r="N250" s="36"/>
      <c r="O250" s="40">
        <v>5211</v>
      </c>
      <c r="P250" s="36"/>
      <c r="Q250" s="40">
        <v>5274</v>
      </c>
      <c r="R250" s="36"/>
      <c r="S250" s="40">
        <v>5157</v>
      </c>
      <c r="T250" s="36"/>
      <c r="U250" s="42">
        <v>5166</v>
      </c>
    </row>
    <row r="251" spans="2:21" ht="12">
      <c r="B251" s="38" t="s">
        <v>1424</v>
      </c>
      <c r="C251" s="39">
        <v>4903</v>
      </c>
      <c r="D251" s="40">
        <v>726</v>
      </c>
      <c r="E251" s="40">
        <f t="shared" si="20"/>
        <v>4877</v>
      </c>
      <c r="F251" s="40">
        <v>2379</v>
      </c>
      <c r="G251" s="40">
        <v>2498</v>
      </c>
      <c r="H251" s="41">
        <f t="shared" si="21"/>
        <v>95.23618895116093</v>
      </c>
      <c r="I251" s="40">
        <v>222</v>
      </c>
      <c r="J251" s="36"/>
      <c r="K251" s="40">
        <v>4630</v>
      </c>
      <c r="L251" s="36"/>
      <c r="M251" s="40">
        <v>4144</v>
      </c>
      <c r="N251" s="36"/>
      <c r="O251" s="40">
        <v>4158</v>
      </c>
      <c r="P251" s="36"/>
      <c r="Q251" s="40">
        <v>4014</v>
      </c>
      <c r="R251" s="36"/>
      <c r="S251" s="40">
        <v>3851</v>
      </c>
      <c r="T251" s="36"/>
      <c r="U251" s="42">
        <v>3813</v>
      </c>
    </row>
    <row r="252" spans="2:21" ht="12">
      <c r="B252" s="38" t="s">
        <v>1676</v>
      </c>
      <c r="C252" s="39">
        <v>9030</v>
      </c>
      <c r="D252" s="40">
        <v>1353</v>
      </c>
      <c r="E252" s="40">
        <f t="shared" si="20"/>
        <v>8850</v>
      </c>
      <c r="F252" s="40">
        <v>4206</v>
      </c>
      <c r="G252" s="40">
        <v>4644</v>
      </c>
      <c r="H252" s="41">
        <f t="shared" si="21"/>
        <v>90.56847545219638</v>
      </c>
      <c r="I252" s="40">
        <v>231</v>
      </c>
      <c r="J252" s="36"/>
      <c r="K252" s="40">
        <v>8441</v>
      </c>
      <c r="L252" s="36">
        <v>45</v>
      </c>
      <c r="M252" s="40">
        <v>6626</v>
      </c>
      <c r="N252" s="36"/>
      <c r="O252" s="40">
        <v>6811</v>
      </c>
      <c r="P252" s="36">
        <v>20</v>
      </c>
      <c r="Q252" s="40">
        <v>6938</v>
      </c>
      <c r="R252" s="36"/>
      <c r="S252" s="40">
        <v>6822</v>
      </c>
      <c r="T252" s="36"/>
      <c r="U252" s="42">
        <v>6669</v>
      </c>
    </row>
    <row r="253" spans="2:21" ht="12">
      <c r="B253" s="38" t="s">
        <v>1428</v>
      </c>
      <c r="C253" s="39">
        <v>3773</v>
      </c>
      <c r="D253" s="40">
        <v>565</v>
      </c>
      <c r="E253" s="40">
        <f t="shared" si="20"/>
        <v>3743</v>
      </c>
      <c r="F253" s="40">
        <v>1800</v>
      </c>
      <c r="G253" s="40">
        <v>1943</v>
      </c>
      <c r="H253" s="41">
        <f t="shared" si="21"/>
        <v>92.64024704065878</v>
      </c>
      <c r="I253" s="40">
        <v>304</v>
      </c>
      <c r="J253" s="36"/>
      <c r="K253" s="40">
        <v>3653</v>
      </c>
      <c r="L253" s="36"/>
      <c r="M253" s="40">
        <v>3392</v>
      </c>
      <c r="N253" s="36"/>
      <c r="O253" s="40">
        <v>3488</v>
      </c>
      <c r="P253" s="36"/>
      <c r="Q253" s="40">
        <v>3401</v>
      </c>
      <c r="R253" s="36"/>
      <c r="S253" s="40">
        <v>3358</v>
      </c>
      <c r="T253" s="36"/>
      <c r="U253" s="42">
        <v>3217</v>
      </c>
    </row>
    <row r="254" spans="2:21" ht="12">
      <c r="B254" s="38" t="s">
        <v>1663</v>
      </c>
      <c r="C254" s="39">
        <v>1933</v>
      </c>
      <c r="D254" s="40">
        <v>261</v>
      </c>
      <c r="E254" s="40">
        <f t="shared" si="20"/>
        <v>1919</v>
      </c>
      <c r="F254" s="40">
        <v>936</v>
      </c>
      <c r="G254" s="40">
        <v>983</v>
      </c>
      <c r="H254" s="41">
        <f t="shared" si="21"/>
        <v>95.21871820956255</v>
      </c>
      <c r="I254" s="40">
        <v>235</v>
      </c>
      <c r="J254" s="36"/>
      <c r="K254" s="40">
        <v>1876</v>
      </c>
      <c r="L254" s="36"/>
      <c r="M254" s="40">
        <v>1868</v>
      </c>
      <c r="N254" s="36"/>
      <c r="O254" s="40">
        <v>1889</v>
      </c>
      <c r="P254" s="36"/>
      <c r="Q254" s="40">
        <v>1915</v>
      </c>
      <c r="R254" s="36"/>
      <c r="S254" s="40">
        <v>1886</v>
      </c>
      <c r="T254" s="36"/>
      <c r="U254" s="42">
        <v>1882</v>
      </c>
    </row>
    <row r="255" spans="2:21" ht="12">
      <c r="B255" s="38" t="s">
        <v>1677</v>
      </c>
      <c r="C255" s="39">
        <v>2146</v>
      </c>
      <c r="D255" s="40">
        <v>286</v>
      </c>
      <c r="E255" s="40">
        <f t="shared" si="20"/>
        <v>2144</v>
      </c>
      <c r="F255" s="40">
        <v>1013</v>
      </c>
      <c r="G255" s="40">
        <v>1131</v>
      </c>
      <c r="H255" s="41">
        <f t="shared" si="21"/>
        <v>89.56675508399647</v>
      </c>
      <c r="I255" s="40">
        <v>257</v>
      </c>
      <c r="J255" s="36"/>
      <c r="K255" s="40">
        <v>2133</v>
      </c>
      <c r="L255" s="36"/>
      <c r="M255" s="40">
        <v>1913</v>
      </c>
      <c r="N255" s="36"/>
      <c r="O255" s="40">
        <v>1939</v>
      </c>
      <c r="P255" s="36"/>
      <c r="Q255" s="40">
        <v>1927</v>
      </c>
      <c r="R255" s="36"/>
      <c r="S255" s="40">
        <v>1923</v>
      </c>
      <c r="T255" s="36"/>
      <c r="U255" s="42">
        <v>1886</v>
      </c>
    </row>
    <row r="256" spans="2:21" s="54" customFormat="1" ht="24">
      <c r="B256" s="55"/>
      <c r="C256" s="56"/>
      <c r="D256" s="57"/>
      <c r="E256" s="57"/>
      <c r="F256" s="57"/>
      <c r="G256" s="57"/>
      <c r="H256" s="57"/>
      <c r="I256" s="57"/>
      <c r="J256" s="57"/>
      <c r="K256" s="57" t="s">
        <v>1678</v>
      </c>
      <c r="L256" s="57"/>
      <c r="M256" s="57" t="s">
        <v>1679</v>
      </c>
      <c r="N256" s="57"/>
      <c r="O256" s="58" t="s">
        <v>1680</v>
      </c>
      <c r="P256" s="57"/>
      <c r="Q256" s="58" t="s">
        <v>1681</v>
      </c>
      <c r="R256" s="57"/>
      <c r="S256" s="58" t="s">
        <v>1682</v>
      </c>
      <c r="T256" s="57"/>
      <c r="U256" s="59" t="s">
        <v>1682</v>
      </c>
    </row>
    <row r="257" spans="2:21" s="24" customFormat="1" ht="11.25">
      <c r="B257" s="45" t="s">
        <v>1683</v>
      </c>
      <c r="C257" s="26">
        <f>SUM(C259:C282)</f>
        <v>81155</v>
      </c>
      <c r="D257" s="27">
        <f>SUM(D259:D282)</f>
        <v>13220</v>
      </c>
      <c r="E257" s="27">
        <f>SUM(E259:E282)</f>
        <v>80960</v>
      </c>
      <c r="F257" s="27">
        <f>SUM(F259:F282)</f>
        <v>39710</v>
      </c>
      <c r="G257" s="27">
        <v>41250</v>
      </c>
      <c r="H257" s="28">
        <f>+F257/G257*100</f>
        <v>96.26666666666667</v>
      </c>
      <c r="I257" s="27">
        <v>112</v>
      </c>
      <c r="J257" s="46"/>
      <c r="K257" s="27">
        <v>81391</v>
      </c>
      <c r="L257" s="46"/>
      <c r="M257" s="27">
        <v>73736</v>
      </c>
      <c r="N257" s="46"/>
      <c r="O257" s="27">
        <v>75618</v>
      </c>
      <c r="P257" s="46"/>
      <c r="Q257" s="27">
        <v>105164</v>
      </c>
      <c r="R257" s="46"/>
      <c r="S257" s="27">
        <v>99544</v>
      </c>
      <c r="T257" s="46"/>
      <c r="U257" s="47">
        <v>94831</v>
      </c>
    </row>
    <row r="258" spans="2:21" ht="12">
      <c r="B258" s="45"/>
      <c r="C258" s="39"/>
      <c r="D258" s="40"/>
      <c r="E258" s="40"/>
      <c r="F258" s="40"/>
      <c r="G258" s="40"/>
      <c r="H258" s="41"/>
      <c r="I258" s="40"/>
      <c r="J258" s="36"/>
      <c r="K258" s="40"/>
      <c r="L258" s="36"/>
      <c r="M258" s="40"/>
      <c r="N258" s="36"/>
      <c r="O258" s="40"/>
      <c r="P258" s="36"/>
      <c r="Q258" s="40"/>
      <c r="R258" s="36"/>
      <c r="S258" s="40"/>
      <c r="T258" s="36"/>
      <c r="U258" s="42"/>
    </row>
    <row r="259" spans="2:21" ht="12">
      <c r="B259" s="38" t="s">
        <v>1684</v>
      </c>
      <c r="C259" s="39">
        <v>2743</v>
      </c>
      <c r="D259" s="40">
        <v>549</v>
      </c>
      <c r="E259" s="40">
        <f aca="true" t="shared" si="22" ref="E259:E266">SUM(F259:G259)</f>
        <v>2866</v>
      </c>
      <c r="F259" s="40">
        <v>1296</v>
      </c>
      <c r="G259" s="40">
        <v>1570</v>
      </c>
      <c r="H259" s="41">
        <f aca="true" t="shared" si="23" ref="H259:H266">+F259/G259*100</f>
        <v>82.54777070063695</v>
      </c>
      <c r="I259" s="40">
        <v>1142</v>
      </c>
      <c r="J259" s="36"/>
      <c r="K259" s="40">
        <v>2881</v>
      </c>
      <c r="L259" s="36"/>
      <c r="M259" s="40">
        <v>2218</v>
      </c>
      <c r="N259" s="36"/>
      <c r="O259" s="40">
        <v>2293</v>
      </c>
      <c r="P259" s="36"/>
      <c r="Q259" s="40">
        <v>2269</v>
      </c>
      <c r="R259" s="36"/>
      <c r="S259" s="40">
        <v>2240</v>
      </c>
      <c r="T259" s="36"/>
      <c r="U259" s="42">
        <v>2091</v>
      </c>
    </row>
    <row r="260" spans="2:21" ht="12">
      <c r="B260" s="38" t="s">
        <v>1602</v>
      </c>
      <c r="C260" s="39">
        <v>3148</v>
      </c>
      <c r="D260" s="40">
        <v>504</v>
      </c>
      <c r="E260" s="40">
        <f t="shared" si="22"/>
        <v>3172</v>
      </c>
      <c r="F260" s="40">
        <v>1564</v>
      </c>
      <c r="G260" s="40">
        <v>1608</v>
      </c>
      <c r="H260" s="41">
        <f t="shared" si="23"/>
        <v>97.2636815920398</v>
      </c>
      <c r="I260" s="40">
        <v>119</v>
      </c>
      <c r="J260" s="36"/>
      <c r="K260" s="40">
        <v>3072</v>
      </c>
      <c r="L260" s="36"/>
      <c r="M260" s="40">
        <v>2675</v>
      </c>
      <c r="N260" s="36"/>
      <c r="O260" s="40">
        <v>2728</v>
      </c>
      <c r="P260" s="36"/>
      <c r="Q260" s="40">
        <v>2803</v>
      </c>
      <c r="R260" s="36"/>
      <c r="S260" s="40">
        <v>2660</v>
      </c>
      <c r="T260" s="36"/>
      <c r="U260" s="42">
        <v>2576</v>
      </c>
    </row>
    <row r="261" spans="2:21" ht="12">
      <c r="B261" s="38" t="s">
        <v>1685</v>
      </c>
      <c r="C261" s="39">
        <v>3035</v>
      </c>
      <c r="D261" s="40">
        <v>508</v>
      </c>
      <c r="E261" s="40">
        <f t="shared" si="22"/>
        <v>3104</v>
      </c>
      <c r="F261" s="40">
        <v>1557</v>
      </c>
      <c r="G261" s="40">
        <v>1547</v>
      </c>
      <c r="H261" s="41">
        <f t="shared" si="23"/>
        <v>100.64641241111829</v>
      </c>
      <c r="I261" s="40">
        <v>222</v>
      </c>
      <c r="J261" s="36"/>
      <c r="K261" s="40">
        <v>3018</v>
      </c>
      <c r="L261" s="36"/>
      <c r="M261" s="40">
        <v>2492</v>
      </c>
      <c r="N261" s="36"/>
      <c r="O261" s="40">
        <v>2553</v>
      </c>
      <c r="P261" s="36"/>
      <c r="Q261" s="40">
        <v>2581</v>
      </c>
      <c r="R261" s="36"/>
      <c r="S261" s="40">
        <v>2599</v>
      </c>
      <c r="T261" s="36"/>
      <c r="U261" s="42">
        <v>2569</v>
      </c>
    </row>
    <row r="262" spans="2:21" ht="12">
      <c r="B262" s="38" t="s">
        <v>1686</v>
      </c>
      <c r="C262" s="39">
        <v>3887</v>
      </c>
      <c r="D262" s="40">
        <v>608</v>
      </c>
      <c r="E262" s="40">
        <f t="shared" si="22"/>
        <v>3893</v>
      </c>
      <c r="F262" s="40">
        <v>1946</v>
      </c>
      <c r="G262" s="40">
        <v>1947</v>
      </c>
      <c r="H262" s="41">
        <f t="shared" si="23"/>
        <v>99.94863893168979</v>
      </c>
      <c r="I262" s="40">
        <v>32</v>
      </c>
      <c r="J262" s="36"/>
      <c r="K262" s="40">
        <v>3824</v>
      </c>
      <c r="L262" s="36"/>
      <c r="M262" s="40">
        <v>3478</v>
      </c>
      <c r="N262" s="36"/>
      <c r="O262" s="40">
        <v>3579</v>
      </c>
      <c r="P262" s="36"/>
      <c r="Q262" s="40">
        <v>3649</v>
      </c>
      <c r="R262" s="36"/>
      <c r="S262" s="40">
        <v>3637</v>
      </c>
      <c r="T262" s="36"/>
      <c r="U262" s="42">
        <v>3593</v>
      </c>
    </row>
    <row r="263" spans="2:21" ht="12">
      <c r="B263" s="38" t="s">
        <v>1687</v>
      </c>
      <c r="C263" s="39">
        <v>1705</v>
      </c>
      <c r="D263" s="40">
        <v>261</v>
      </c>
      <c r="E263" s="40">
        <f t="shared" si="22"/>
        <v>1676</v>
      </c>
      <c r="F263" s="40">
        <v>794</v>
      </c>
      <c r="G263" s="40">
        <v>882</v>
      </c>
      <c r="H263" s="41">
        <f t="shared" si="23"/>
        <v>90.02267573696146</v>
      </c>
      <c r="I263" s="40">
        <v>49</v>
      </c>
      <c r="J263" s="36"/>
      <c r="K263" s="40">
        <v>1654</v>
      </c>
      <c r="L263" s="36"/>
      <c r="M263" s="40">
        <v>1474</v>
      </c>
      <c r="N263" s="36"/>
      <c r="O263" s="40">
        <v>1538</v>
      </c>
      <c r="P263" s="36"/>
      <c r="Q263" s="40">
        <v>1568</v>
      </c>
      <c r="R263" s="36"/>
      <c r="S263" s="40">
        <v>1578</v>
      </c>
      <c r="T263" s="36"/>
      <c r="U263" s="42">
        <v>1578</v>
      </c>
    </row>
    <row r="264" spans="2:21" ht="12">
      <c r="B264" s="38" t="s">
        <v>1688</v>
      </c>
      <c r="C264" s="39">
        <v>5721</v>
      </c>
      <c r="D264" s="40">
        <v>958</v>
      </c>
      <c r="E264" s="40">
        <f t="shared" si="22"/>
        <v>5722</v>
      </c>
      <c r="F264" s="40">
        <v>2815</v>
      </c>
      <c r="G264" s="40">
        <v>2907</v>
      </c>
      <c r="H264" s="41">
        <f t="shared" si="23"/>
        <v>96.83522531819746</v>
      </c>
      <c r="I264" s="40">
        <v>270</v>
      </c>
      <c r="J264" s="36"/>
      <c r="K264" s="40">
        <v>5558</v>
      </c>
      <c r="L264" s="36"/>
      <c r="M264" s="40">
        <v>4764</v>
      </c>
      <c r="N264" s="36">
        <v>29</v>
      </c>
      <c r="O264" s="40">
        <v>4859</v>
      </c>
      <c r="P264" s="36"/>
      <c r="Q264" s="40">
        <v>4789</v>
      </c>
      <c r="R264" s="36"/>
      <c r="S264" s="40">
        <v>4501</v>
      </c>
      <c r="T264" s="36"/>
      <c r="U264" s="42">
        <v>4220</v>
      </c>
    </row>
    <row r="265" spans="2:21" ht="12">
      <c r="B265" s="38" t="s">
        <v>1689</v>
      </c>
      <c r="C265" s="39">
        <v>3703</v>
      </c>
      <c r="D265" s="40">
        <v>590</v>
      </c>
      <c r="E265" s="40">
        <f t="shared" si="22"/>
        <v>3731</v>
      </c>
      <c r="F265" s="40">
        <v>1862</v>
      </c>
      <c r="G265" s="40">
        <v>1869</v>
      </c>
      <c r="H265" s="41">
        <f t="shared" si="23"/>
        <v>99.625468164794</v>
      </c>
      <c r="I265" s="40">
        <v>183</v>
      </c>
      <c r="J265" s="36"/>
      <c r="K265" s="40">
        <v>3678</v>
      </c>
      <c r="L265" s="36"/>
      <c r="M265" s="40">
        <v>3233</v>
      </c>
      <c r="N265" s="36"/>
      <c r="O265" s="40">
        <v>3279</v>
      </c>
      <c r="P265" s="36"/>
      <c r="Q265" s="40">
        <v>3298</v>
      </c>
      <c r="R265" s="36"/>
      <c r="S265" s="40">
        <v>3181</v>
      </c>
      <c r="T265" s="36"/>
      <c r="U265" s="42">
        <v>3168</v>
      </c>
    </row>
    <row r="266" spans="2:21" ht="12">
      <c r="B266" s="38" t="s">
        <v>1690</v>
      </c>
      <c r="C266" s="39">
        <v>2876</v>
      </c>
      <c r="D266" s="40">
        <v>427</v>
      </c>
      <c r="E266" s="40">
        <f t="shared" si="22"/>
        <v>2843</v>
      </c>
      <c r="F266" s="40">
        <v>1389</v>
      </c>
      <c r="G266" s="40">
        <v>1454</v>
      </c>
      <c r="H266" s="41">
        <f t="shared" si="23"/>
        <v>95.52957359009628</v>
      </c>
      <c r="I266" s="40">
        <v>316</v>
      </c>
      <c r="J266" s="36"/>
      <c r="K266" s="40">
        <v>2922</v>
      </c>
      <c r="L266" s="36"/>
      <c r="M266" s="40">
        <v>2721</v>
      </c>
      <c r="N266" s="36"/>
      <c r="O266" s="40">
        <v>2766</v>
      </c>
      <c r="P266" s="36"/>
      <c r="Q266" s="40">
        <v>2738</v>
      </c>
      <c r="R266" s="36"/>
      <c r="S266" s="40">
        <v>2625</v>
      </c>
      <c r="T266" s="36"/>
      <c r="U266" s="42">
        <v>2623</v>
      </c>
    </row>
    <row r="267" spans="2:21" ht="12">
      <c r="B267" s="38"/>
      <c r="C267" s="39"/>
      <c r="D267" s="40"/>
      <c r="E267" s="40"/>
      <c r="F267" s="40"/>
      <c r="G267" s="40"/>
      <c r="H267" s="41"/>
      <c r="I267" s="40"/>
      <c r="J267" s="36"/>
      <c r="K267" s="40"/>
      <c r="L267" s="36" t="s">
        <v>1691</v>
      </c>
      <c r="M267" s="40"/>
      <c r="N267" s="36"/>
      <c r="O267" s="40"/>
      <c r="P267" s="36"/>
      <c r="Q267" s="40"/>
      <c r="R267" s="36"/>
      <c r="S267" s="40"/>
      <c r="T267" s="36"/>
      <c r="U267" s="42"/>
    </row>
    <row r="268" spans="2:21" ht="12">
      <c r="B268" s="38" t="s">
        <v>1692</v>
      </c>
      <c r="C268" s="39">
        <v>3402</v>
      </c>
      <c r="D268" s="40">
        <v>513</v>
      </c>
      <c r="E268" s="40">
        <f aca="true" t="shared" si="24" ref="E268:E279">SUM(F268:G268)</f>
        <v>3388</v>
      </c>
      <c r="F268" s="40">
        <v>1707</v>
      </c>
      <c r="G268" s="40">
        <v>1681</v>
      </c>
      <c r="H268" s="41">
        <f aca="true" t="shared" si="25" ref="H268:H279">+F268/G268*100</f>
        <v>101.5466983938132</v>
      </c>
      <c r="I268" s="40">
        <v>290</v>
      </c>
      <c r="J268" s="36"/>
      <c r="K268" s="40">
        <v>3354</v>
      </c>
      <c r="L268" s="36"/>
      <c r="M268" s="40">
        <v>3747</v>
      </c>
      <c r="N268" s="36"/>
      <c r="O268" s="40">
        <v>3810</v>
      </c>
      <c r="P268" s="36"/>
      <c r="Q268" s="40">
        <v>3682</v>
      </c>
      <c r="R268" s="36"/>
      <c r="S268" s="40">
        <v>3364</v>
      </c>
      <c r="T268" s="36"/>
      <c r="U268" s="42">
        <v>3298</v>
      </c>
    </row>
    <row r="269" spans="2:21" ht="12">
      <c r="B269" s="38" t="s">
        <v>1693</v>
      </c>
      <c r="C269" s="39">
        <v>2630</v>
      </c>
      <c r="D269" s="40">
        <v>395</v>
      </c>
      <c r="E269" s="40">
        <f t="shared" si="24"/>
        <v>2614</v>
      </c>
      <c r="F269" s="40">
        <v>1294</v>
      </c>
      <c r="G269" s="40">
        <v>1320</v>
      </c>
      <c r="H269" s="41">
        <f t="shared" si="25"/>
        <v>98.03030303030303</v>
      </c>
      <c r="I269" s="40">
        <v>299</v>
      </c>
      <c r="J269" s="36"/>
      <c r="K269" s="40">
        <v>2592</v>
      </c>
      <c r="L269" s="36"/>
      <c r="M269" s="40">
        <v>2334</v>
      </c>
      <c r="N269" s="36"/>
      <c r="O269" s="40">
        <v>2415</v>
      </c>
      <c r="P269" s="36"/>
      <c r="Q269" s="40">
        <v>2454</v>
      </c>
      <c r="R269" s="36"/>
      <c r="S269" s="40">
        <v>2391</v>
      </c>
      <c r="T269" s="36"/>
      <c r="U269" s="42">
        <v>2354</v>
      </c>
    </row>
    <row r="270" spans="2:21" ht="12">
      <c r="B270" s="38" t="s">
        <v>1694</v>
      </c>
      <c r="C270" s="39">
        <v>4421</v>
      </c>
      <c r="D270" s="40">
        <v>673</v>
      </c>
      <c r="E270" s="40">
        <f t="shared" si="24"/>
        <v>4421</v>
      </c>
      <c r="F270" s="40">
        <v>2157</v>
      </c>
      <c r="G270" s="40">
        <v>2264</v>
      </c>
      <c r="H270" s="41">
        <f t="shared" si="25"/>
        <v>95.273851590106</v>
      </c>
      <c r="I270" s="40">
        <v>386</v>
      </c>
      <c r="J270" s="36"/>
      <c r="K270" s="40">
        <v>4397</v>
      </c>
      <c r="L270" s="36"/>
      <c r="M270" s="40">
        <v>3760</v>
      </c>
      <c r="N270" s="36"/>
      <c r="O270" s="40">
        <v>3957</v>
      </c>
      <c r="P270" s="36"/>
      <c r="Q270" s="40">
        <v>3883</v>
      </c>
      <c r="R270" s="36"/>
      <c r="S270" s="40">
        <v>3751</v>
      </c>
      <c r="T270" s="36"/>
      <c r="U270" s="42">
        <v>3602</v>
      </c>
    </row>
    <row r="271" spans="2:21" ht="12">
      <c r="B271" s="38" t="s">
        <v>1695</v>
      </c>
      <c r="C271" s="39">
        <v>2575</v>
      </c>
      <c r="D271" s="40">
        <v>421</v>
      </c>
      <c r="E271" s="40">
        <f t="shared" si="24"/>
        <v>2539</v>
      </c>
      <c r="F271" s="40">
        <v>1237</v>
      </c>
      <c r="G271" s="40">
        <v>1302</v>
      </c>
      <c r="H271" s="41">
        <f t="shared" si="25"/>
        <v>95.00768049155145</v>
      </c>
      <c r="I271" s="40">
        <v>259</v>
      </c>
      <c r="J271" s="36"/>
      <c r="K271" s="40">
        <v>2516</v>
      </c>
      <c r="L271" s="36"/>
      <c r="M271" s="40">
        <v>2108</v>
      </c>
      <c r="N271" s="36"/>
      <c r="O271" s="40">
        <v>2172</v>
      </c>
      <c r="P271" s="36"/>
      <c r="Q271" s="40">
        <v>2102</v>
      </c>
      <c r="R271" s="36"/>
      <c r="S271" s="40">
        <v>1980</v>
      </c>
      <c r="T271" s="36"/>
      <c r="U271" s="42">
        <v>1919</v>
      </c>
    </row>
    <row r="272" spans="2:21" ht="12">
      <c r="B272" s="38" t="s">
        <v>1696</v>
      </c>
      <c r="C272" s="39">
        <v>3957</v>
      </c>
      <c r="D272" s="40">
        <v>671</v>
      </c>
      <c r="E272" s="40">
        <f t="shared" si="24"/>
        <v>3914</v>
      </c>
      <c r="F272" s="40">
        <v>1894</v>
      </c>
      <c r="G272" s="40">
        <v>2020</v>
      </c>
      <c r="H272" s="41">
        <f t="shared" si="25"/>
        <v>93.76237623762376</v>
      </c>
      <c r="I272" s="40">
        <v>248</v>
      </c>
      <c r="J272" s="36"/>
      <c r="K272" s="40">
        <v>3902</v>
      </c>
      <c r="L272" s="36"/>
      <c r="M272" s="40">
        <v>3284</v>
      </c>
      <c r="N272" s="36"/>
      <c r="O272" s="40">
        <v>3408</v>
      </c>
      <c r="P272" s="36"/>
      <c r="Q272" s="40">
        <v>3331</v>
      </c>
      <c r="R272" s="36"/>
      <c r="S272" s="40">
        <v>3217</v>
      </c>
      <c r="T272" s="36"/>
      <c r="U272" s="42">
        <v>3111</v>
      </c>
    </row>
    <row r="273" spans="2:21" ht="12">
      <c r="B273" s="38" t="s">
        <v>1697</v>
      </c>
      <c r="C273" s="39">
        <v>2126</v>
      </c>
      <c r="D273" s="40">
        <v>341</v>
      </c>
      <c r="E273" s="40">
        <f t="shared" si="24"/>
        <v>2141</v>
      </c>
      <c r="F273" s="40">
        <v>1062</v>
      </c>
      <c r="G273" s="40">
        <v>1079</v>
      </c>
      <c r="H273" s="41">
        <f t="shared" si="25"/>
        <v>98.4244670991659</v>
      </c>
      <c r="I273" s="40">
        <v>29</v>
      </c>
      <c r="J273" s="36"/>
      <c r="K273" s="40">
        <v>2132</v>
      </c>
      <c r="L273" s="36"/>
      <c r="M273" s="40">
        <v>1768</v>
      </c>
      <c r="N273" s="36"/>
      <c r="O273" s="40">
        <v>1838</v>
      </c>
      <c r="P273" s="36"/>
      <c r="Q273" s="40">
        <v>1892</v>
      </c>
      <c r="R273" s="36"/>
      <c r="S273" s="40">
        <v>1827</v>
      </c>
      <c r="T273" s="36"/>
      <c r="U273" s="42">
        <v>1769</v>
      </c>
    </row>
    <row r="274" spans="2:21" ht="12">
      <c r="B274" s="38" t="s">
        <v>1698</v>
      </c>
      <c r="C274" s="39">
        <v>3023</v>
      </c>
      <c r="D274" s="40">
        <v>465</v>
      </c>
      <c r="E274" s="40">
        <f t="shared" si="24"/>
        <v>2988</v>
      </c>
      <c r="F274" s="40">
        <v>1528</v>
      </c>
      <c r="G274" s="40">
        <v>1460</v>
      </c>
      <c r="H274" s="41">
        <f t="shared" si="25"/>
        <v>104.65753424657534</v>
      </c>
      <c r="I274" s="40">
        <v>29</v>
      </c>
      <c r="J274" s="36"/>
      <c r="K274" s="40">
        <v>3016</v>
      </c>
      <c r="L274" s="36"/>
      <c r="M274" s="40">
        <v>2700</v>
      </c>
      <c r="N274" s="36"/>
      <c r="O274" s="40">
        <v>2750</v>
      </c>
      <c r="P274" s="36"/>
      <c r="Q274" s="40">
        <v>2594</v>
      </c>
      <c r="R274" s="36"/>
      <c r="S274" s="40">
        <v>2457</v>
      </c>
      <c r="T274" s="36"/>
      <c r="U274" s="42">
        <v>2417</v>
      </c>
    </row>
    <row r="275" spans="2:21" ht="12">
      <c r="B275" s="38" t="s">
        <v>1699</v>
      </c>
      <c r="C275" s="39">
        <v>3468</v>
      </c>
      <c r="D275" s="40">
        <v>545</v>
      </c>
      <c r="E275" s="40">
        <f t="shared" si="24"/>
        <v>3385</v>
      </c>
      <c r="F275" s="40">
        <v>1654</v>
      </c>
      <c r="G275" s="40">
        <v>1731</v>
      </c>
      <c r="H275" s="41">
        <f t="shared" si="25"/>
        <v>95.55170421721549</v>
      </c>
      <c r="I275" s="40">
        <v>195</v>
      </c>
      <c r="J275" s="36">
        <v>58</v>
      </c>
      <c r="K275" s="40">
        <v>3416</v>
      </c>
      <c r="L275" s="36">
        <v>44</v>
      </c>
      <c r="M275" s="40">
        <v>6111</v>
      </c>
      <c r="N275" s="36"/>
      <c r="O275" s="40">
        <v>6247</v>
      </c>
      <c r="P275" s="36"/>
      <c r="Q275" s="40">
        <v>6125</v>
      </c>
      <c r="R275" s="36"/>
      <c r="S275" s="40">
        <v>5448</v>
      </c>
      <c r="T275" s="36"/>
      <c r="U275" s="42">
        <v>4852</v>
      </c>
    </row>
    <row r="276" spans="2:21" ht="12">
      <c r="B276" s="38" t="s">
        <v>1700</v>
      </c>
      <c r="C276" s="39">
        <v>2857</v>
      </c>
      <c r="D276" s="40">
        <v>463</v>
      </c>
      <c r="E276" s="40">
        <f t="shared" si="24"/>
        <v>2837</v>
      </c>
      <c r="F276" s="40">
        <v>1389</v>
      </c>
      <c r="G276" s="40">
        <v>1448</v>
      </c>
      <c r="H276" s="41">
        <f t="shared" si="25"/>
        <v>95.92541436464089</v>
      </c>
      <c r="I276" s="40">
        <v>371</v>
      </c>
      <c r="J276" s="36"/>
      <c r="K276" s="40">
        <v>2852</v>
      </c>
      <c r="L276" s="36"/>
      <c r="M276" s="40">
        <v>2401</v>
      </c>
      <c r="N276" s="36"/>
      <c r="O276" s="40">
        <v>2493</v>
      </c>
      <c r="P276" s="36"/>
      <c r="Q276" s="40">
        <v>2529</v>
      </c>
      <c r="R276" s="36"/>
      <c r="S276" s="40">
        <v>2466</v>
      </c>
      <c r="T276" s="36"/>
      <c r="U276" s="42">
        <v>2342</v>
      </c>
    </row>
    <row r="277" spans="2:21" ht="12">
      <c r="B277" s="38" t="s">
        <v>1701</v>
      </c>
      <c r="C277" s="39">
        <v>3547</v>
      </c>
      <c r="D277" s="40">
        <v>557</v>
      </c>
      <c r="E277" s="40">
        <f t="shared" si="24"/>
        <v>3549</v>
      </c>
      <c r="F277" s="40">
        <v>1709</v>
      </c>
      <c r="G277" s="40">
        <v>1840</v>
      </c>
      <c r="H277" s="41">
        <f t="shared" si="25"/>
        <v>92.8804347826087</v>
      </c>
      <c r="I277" s="40">
        <v>375</v>
      </c>
      <c r="J277" s="36"/>
      <c r="K277" s="40">
        <v>3532</v>
      </c>
      <c r="L277" s="36"/>
      <c r="M277" s="40">
        <v>2951</v>
      </c>
      <c r="N277" s="36"/>
      <c r="O277" s="40">
        <v>3085</v>
      </c>
      <c r="P277" s="36"/>
      <c r="Q277" s="40">
        <v>3033</v>
      </c>
      <c r="R277" s="36"/>
      <c r="S277" s="40">
        <v>3050</v>
      </c>
      <c r="T277" s="36">
        <v>5</v>
      </c>
      <c r="U277" s="42">
        <v>0</v>
      </c>
    </row>
    <row r="278" spans="2:21" ht="12">
      <c r="B278" s="38" t="s">
        <v>1702</v>
      </c>
      <c r="C278" s="39">
        <v>3319</v>
      </c>
      <c r="D278" s="40">
        <v>538</v>
      </c>
      <c r="E278" s="40">
        <f t="shared" si="24"/>
        <v>3247</v>
      </c>
      <c r="F278" s="40">
        <v>1594</v>
      </c>
      <c r="G278" s="40">
        <v>1653</v>
      </c>
      <c r="H278" s="41">
        <f t="shared" si="25"/>
        <v>96.43073200241984</v>
      </c>
      <c r="I278" s="40">
        <v>226</v>
      </c>
      <c r="J278" s="36"/>
      <c r="K278" s="40">
        <v>3058</v>
      </c>
      <c r="L278" s="36"/>
      <c r="M278" s="40">
        <v>2022</v>
      </c>
      <c r="N278" s="36"/>
      <c r="O278" s="40">
        <v>2159</v>
      </c>
      <c r="P278" s="36"/>
      <c r="Q278" s="40">
        <v>2148</v>
      </c>
      <c r="R278" s="36"/>
      <c r="S278" s="40">
        <v>2162</v>
      </c>
      <c r="T278" s="36"/>
      <c r="U278" s="42">
        <v>2268</v>
      </c>
    </row>
    <row r="279" spans="2:21" ht="12">
      <c r="B279" s="38" t="s">
        <v>1703</v>
      </c>
      <c r="C279" s="39">
        <v>6421</v>
      </c>
      <c r="D279" s="40">
        <v>1095</v>
      </c>
      <c r="E279" s="40">
        <f t="shared" si="24"/>
        <v>6335</v>
      </c>
      <c r="F279" s="40">
        <v>3136</v>
      </c>
      <c r="G279" s="40">
        <v>3199</v>
      </c>
      <c r="H279" s="41">
        <f t="shared" si="25"/>
        <v>98.03063457330416</v>
      </c>
      <c r="I279" s="40">
        <v>117</v>
      </c>
      <c r="J279" s="36"/>
      <c r="K279" s="40">
        <v>6217</v>
      </c>
      <c r="L279" s="36">
        <v>42</v>
      </c>
      <c r="M279" s="40">
        <v>0</v>
      </c>
      <c r="N279" s="36"/>
      <c r="O279" s="40">
        <v>0</v>
      </c>
      <c r="P279" s="36"/>
      <c r="Q279" s="40">
        <v>0</v>
      </c>
      <c r="R279" s="36"/>
      <c r="S279" s="40">
        <v>0</v>
      </c>
      <c r="T279" s="36"/>
      <c r="U279" s="42">
        <v>0</v>
      </c>
    </row>
    <row r="280" spans="2:21" ht="12">
      <c r="B280" s="38" t="s">
        <v>1704</v>
      </c>
      <c r="C280" s="39">
        <v>4111</v>
      </c>
      <c r="D280" s="40">
        <v>669</v>
      </c>
      <c r="E280" s="40">
        <v>4143</v>
      </c>
      <c r="F280" s="40">
        <v>1998</v>
      </c>
      <c r="G280" s="40">
        <v>2154</v>
      </c>
      <c r="H280" s="41">
        <v>93.1</v>
      </c>
      <c r="I280" s="40">
        <v>124</v>
      </c>
      <c r="J280" s="36"/>
      <c r="K280" s="40">
        <v>4062</v>
      </c>
      <c r="L280" s="36"/>
      <c r="M280" s="40">
        <v>3388</v>
      </c>
      <c r="N280" s="36"/>
      <c r="O280" s="40">
        <v>3384</v>
      </c>
      <c r="P280" s="36"/>
      <c r="Q280" s="40">
        <v>3375</v>
      </c>
      <c r="R280" s="36"/>
      <c r="S280" s="40">
        <v>3270</v>
      </c>
      <c r="T280" s="36"/>
      <c r="U280" s="42">
        <v>3243</v>
      </c>
    </row>
    <row r="281" spans="2:21" ht="12">
      <c r="B281" s="38" t="s">
        <v>1382</v>
      </c>
      <c r="C281" s="39">
        <v>4431</v>
      </c>
      <c r="D281" s="40">
        <v>730</v>
      </c>
      <c r="E281" s="40">
        <f>SUM(F281:G281)</f>
        <v>4392</v>
      </c>
      <c r="F281" s="40">
        <v>2159</v>
      </c>
      <c r="G281" s="40">
        <v>2233</v>
      </c>
      <c r="H281" s="41">
        <f>+F281/G281*100</f>
        <v>96.68607254814151</v>
      </c>
      <c r="I281" s="40">
        <v>154</v>
      </c>
      <c r="J281" s="36"/>
      <c r="K281" s="40">
        <v>4370</v>
      </c>
      <c r="L281" s="36"/>
      <c r="M281" s="40">
        <v>3401</v>
      </c>
      <c r="N281" s="36"/>
      <c r="O281" s="40">
        <v>3469</v>
      </c>
      <c r="P281" s="36"/>
      <c r="Q281" s="40">
        <v>3415</v>
      </c>
      <c r="R281" s="36"/>
      <c r="S281" s="40">
        <v>3343</v>
      </c>
      <c r="T281" s="36"/>
      <c r="U281" s="42">
        <v>3305</v>
      </c>
    </row>
    <row r="282" spans="2:21" ht="12">
      <c r="B282" s="38" t="s">
        <v>1705</v>
      </c>
      <c r="C282" s="39">
        <v>4049</v>
      </c>
      <c r="D282" s="40">
        <v>739</v>
      </c>
      <c r="E282" s="40">
        <f>SUM(F282:G282)</f>
        <v>4060</v>
      </c>
      <c r="F282" s="40">
        <v>1969</v>
      </c>
      <c r="G282" s="40">
        <v>2091</v>
      </c>
      <c r="H282" s="41">
        <f>+F282/G282*100</f>
        <v>94.16547106647538</v>
      </c>
      <c r="I282" s="40">
        <v>58</v>
      </c>
      <c r="J282" s="36"/>
      <c r="K282" s="40">
        <v>3994</v>
      </c>
      <c r="L282" s="36"/>
      <c r="M282" s="40">
        <v>2737</v>
      </c>
      <c r="N282" s="36"/>
      <c r="O282" s="40">
        <v>2758</v>
      </c>
      <c r="P282" s="36"/>
      <c r="Q282" s="40">
        <v>2744</v>
      </c>
      <c r="R282" s="36"/>
      <c r="S282" s="40">
        <v>2539</v>
      </c>
      <c r="T282" s="36"/>
      <c r="U282" s="42">
        <v>2870</v>
      </c>
    </row>
    <row r="283" spans="2:21" ht="12.75" thickBot="1">
      <c r="B283" s="60"/>
      <c r="C283" s="61"/>
      <c r="D283" s="62"/>
      <c r="E283" s="62"/>
      <c r="F283" s="62"/>
      <c r="G283" s="62"/>
      <c r="H283" s="62"/>
      <c r="I283" s="62"/>
      <c r="J283" s="63"/>
      <c r="K283" s="62"/>
      <c r="L283" s="63"/>
      <c r="M283" s="62"/>
      <c r="N283" s="63"/>
      <c r="O283" s="62"/>
      <c r="P283" s="63"/>
      <c r="Q283" s="62"/>
      <c r="R283" s="63"/>
      <c r="S283" s="62"/>
      <c r="T283" s="63"/>
      <c r="U283" s="64"/>
    </row>
    <row r="284" spans="2:16" ht="12">
      <c r="B284" s="16" t="s">
        <v>1706</v>
      </c>
      <c r="J284" s="15"/>
      <c r="L284" s="15"/>
      <c r="N284" s="15"/>
      <c r="P284" s="15"/>
    </row>
    <row r="285" spans="10:16" ht="12">
      <c r="J285" s="15"/>
      <c r="L285" s="15"/>
      <c r="N285" s="15"/>
      <c r="P285" s="15"/>
    </row>
    <row r="286" spans="10:16" ht="12">
      <c r="J286" s="15"/>
      <c r="L286" s="15"/>
      <c r="N286" s="15"/>
      <c r="P286" s="15"/>
    </row>
    <row r="287" spans="10:16" ht="12">
      <c r="J287" s="15"/>
      <c r="L287" s="15"/>
      <c r="N287" s="15"/>
      <c r="P287" s="15"/>
    </row>
    <row r="288" spans="10:16" ht="12">
      <c r="J288" s="15"/>
      <c r="L288" s="15"/>
      <c r="N288" s="15"/>
      <c r="P288" s="15"/>
    </row>
    <row r="289" spans="10:16" ht="12">
      <c r="J289" s="15"/>
      <c r="L289" s="15"/>
      <c r="N289" s="15"/>
      <c r="P289" s="15"/>
    </row>
    <row r="290" spans="10:16" ht="12">
      <c r="J290" s="15"/>
      <c r="L290" s="15"/>
      <c r="N290" s="15"/>
      <c r="P290" s="15"/>
    </row>
    <row r="291" spans="10:16" ht="12">
      <c r="J291" s="15"/>
      <c r="L291" s="15"/>
      <c r="N291" s="15"/>
      <c r="P291" s="15"/>
    </row>
    <row r="292" spans="10:16" ht="12">
      <c r="J292" s="15"/>
      <c r="L292" s="15"/>
      <c r="N292" s="15"/>
      <c r="P292" s="15"/>
    </row>
    <row r="293" spans="10:16" ht="12">
      <c r="J293" s="15"/>
      <c r="L293" s="15"/>
      <c r="N293" s="15"/>
      <c r="P293" s="15"/>
    </row>
    <row r="294" spans="10:16" ht="12">
      <c r="J294" s="15"/>
      <c r="L294" s="15"/>
      <c r="N294" s="15"/>
      <c r="P294" s="15"/>
    </row>
    <row r="295" spans="10:16" ht="12">
      <c r="J295" s="15"/>
      <c r="L295" s="15"/>
      <c r="N295" s="15"/>
      <c r="P295" s="15"/>
    </row>
    <row r="296" spans="10:16" ht="12">
      <c r="J296" s="15"/>
      <c r="L296" s="15"/>
      <c r="N296" s="15"/>
      <c r="P296" s="15"/>
    </row>
    <row r="297" spans="10:16" ht="12">
      <c r="J297" s="15"/>
      <c r="L297" s="15"/>
      <c r="N297" s="15"/>
      <c r="P297" s="15"/>
    </row>
    <row r="298" spans="10:16" ht="12">
      <c r="J298" s="15"/>
      <c r="L298" s="15"/>
      <c r="N298" s="15"/>
      <c r="P298" s="15"/>
    </row>
    <row r="299" spans="10:16" ht="12">
      <c r="J299" s="15"/>
      <c r="L299" s="15"/>
      <c r="N299" s="15"/>
      <c r="P299" s="15"/>
    </row>
    <row r="300" spans="10:16" ht="12">
      <c r="J300" s="15"/>
      <c r="L300" s="15"/>
      <c r="N300" s="15"/>
      <c r="P300" s="15"/>
    </row>
    <row r="301" spans="10:16" ht="12">
      <c r="J301" s="15"/>
      <c r="L301" s="15"/>
      <c r="N301" s="15"/>
      <c r="P301" s="15"/>
    </row>
    <row r="302" spans="10:16" ht="12">
      <c r="J302" s="15"/>
      <c r="L302" s="15"/>
      <c r="N302" s="15"/>
      <c r="P302" s="15"/>
    </row>
    <row r="303" spans="10:16" ht="12">
      <c r="J303" s="15"/>
      <c r="L303" s="15"/>
      <c r="N303" s="15"/>
      <c r="P303" s="15"/>
    </row>
    <row r="304" spans="10:16" ht="12">
      <c r="J304" s="15"/>
      <c r="L304" s="15"/>
      <c r="N304" s="15"/>
      <c r="P304" s="15"/>
    </row>
    <row r="305" spans="10:16" ht="12">
      <c r="J305" s="15"/>
      <c r="L305" s="15"/>
      <c r="N305" s="15"/>
      <c r="P305" s="15"/>
    </row>
    <row r="306" spans="10:16" ht="12">
      <c r="J306" s="15"/>
      <c r="L306" s="15"/>
      <c r="N306" s="15"/>
      <c r="P306" s="15"/>
    </row>
    <row r="307" spans="10:16" ht="12">
      <c r="J307" s="15"/>
      <c r="L307" s="15"/>
      <c r="N307" s="15"/>
      <c r="P307" s="15"/>
    </row>
    <row r="308" spans="10:16" ht="12">
      <c r="J308" s="15"/>
      <c r="L308" s="15"/>
      <c r="N308" s="15"/>
      <c r="P308" s="15"/>
    </row>
    <row r="309" spans="10:16" ht="12">
      <c r="J309" s="15"/>
      <c r="L309" s="15"/>
      <c r="N309" s="15"/>
      <c r="P309" s="15"/>
    </row>
    <row r="310" spans="10:16" ht="12">
      <c r="J310" s="15"/>
      <c r="L310" s="15"/>
      <c r="N310" s="15"/>
      <c r="P310" s="15"/>
    </row>
    <row r="311" spans="10:16" ht="12">
      <c r="J311" s="15"/>
      <c r="L311" s="15"/>
      <c r="N311" s="15"/>
      <c r="P311" s="15"/>
    </row>
    <row r="312" spans="10:16" ht="12">
      <c r="J312" s="15"/>
      <c r="L312" s="15"/>
      <c r="N312" s="15"/>
      <c r="P312" s="15"/>
    </row>
    <row r="313" spans="10:16" ht="12">
      <c r="J313" s="15"/>
      <c r="L313" s="15"/>
      <c r="N313" s="15"/>
      <c r="P313" s="15"/>
    </row>
    <row r="314" spans="10:16" ht="12">
      <c r="J314" s="15"/>
      <c r="L314" s="15"/>
      <c r="N314" s="15"/>
      <c r="P314" s="15"/>
    </row>
    <row r="315" spans="10:16" ht="12">
      <c r="J315" s="15"/>
      <c r="L315" s="15"/>
      <c r="N315" s="15"/>
      <c r="P315" s="15"/>
    </row>
    <row r="316" spans="10:16" ht="12">
      <c r="J316" s="15"/>
      <c r="L316" s="15"/>
      <c r="N316" s="15"/>
      <c r="P316" s="15"/>
    </row>
    <row r="317" spans="10:16" ht="12">
      <c r="J317" s="15"/>
      <c r="L317" s="15"/>
      <c r="N317" s="15"/>
      <c r="P317" s="15"/>
    </row>
    <row r="318" spans="10:16" ht="12">
      <c r="J318" s="15"/>
      <c r="L318" s="15"/>
      <c r="N318" s="15"/>
      <c r="P318" s="15"/>
    </row>
    <row r="319" spans="10:16" ht="12">
      <c r="J319" s="15"/>
      <c r="L319" s="15"/>
      <c r="N319" s="15"/>
      <c r="P319" s="15"/>
    </row>
    <row r="320" spans="10:16" ht="12">
      <c r="J320" s="15"/>
      <c r="L320" s="15"/>
      <c r="N320" s="15"/>
      <c r="P320" s="15"/>
    </row>
    <row r="321" spans="10:16" ht="12">
      <c r="J321" s="15"/>
      <c r="L321" s="15"/>
      <c r="N321" s="15"/>
      <c r="P321" s="15"/>
    </row>
    <row r="322" spans="10:16" ht="12">
      <c r="J322" s="15"/>
      <c r="L322" s="15"/>
      <c r="P322" s="15"/>
    </row>
    <row r="323" spans="10:16" ht="12">
      <c r="J323" s="15"/>
      <c r="L323" s="15"/>
      <c r="P323" s="15"/>
    </row>
    <row r="324" spans="10:16" ht="12">
      <c r="J324" s="15"/>
      <c r="L324" s="15"/>
      <c r="P324" s="15"/>
    </row>
    <row r="325" spans="10:16" ht="12">
      <c r="J325" s="15"/>
      <c r="L325" s="15"/>
      <c r="P325" s="15"/>
    </row>
    <row r="326" spans="10:12" ht="12">
      <c r="J326" s="15"/>
      <c r="L326" s="15"/>
    </row>
    <row r="327" spans="10:12" ht="12">
      <c r="J327" s="15"/>
      <c r="L327" s="15"/>
    </row>
    <row r="328" spans="10:12" ht="12">
      <c r="J328" s="15"/>
      <c r="L328" s="15"/>
    </row>
    <row r="329" spans="10:12" ht="12">
      <c r="J329" s="15"/>
      <c r="L329" s="15"/>
    </row>
    <row r="330" spans="10:12" ht="12">
      <c r="J330" s="15"/>
      <c r="L330" s="15"/>
    </row>
    <row r="331" spans="10:12" ht="12">
      <c r="J331" s="15"/>
      <c r="L331" s="15"/>
    </row>
    <row r="332" spans="10:12" ht="12">
      <c r="J332" s="15"/>
      <c r="L332" s="15"/>
    </row>
    <row r="333" spans="10:12" ht="12">
      <c r="J333" s="15"/>
      <c r="L333" s="15"/>
    </row>
    <row r="334" spans="10:12" ht="12">
      <c r="J334" s="15"/>
      <c r="L334" s="15"/>
    </row>
    <row r="335" spans="10:12" ht="12">
      <c r="J335" s="15"/>
      <c r="L335" s="15"/>
    </row>
    <row r="336" spans="10:12" ht="12">
      <c r="J336" s="15"/>
      <c r="L336" s="15"/>
    </row>
    <row r="337" spans="10:12" ht="12">
      <c r="J337" s="15"/>
      <c r="L337" s="15"/>
    </row>
    <row r="338" spans="10:12" ht="12">
      <c r="J338" s="15"/>
      <c r="L338" s="15"/>
    </row>
    <row r="339" spans="10:12" ht="12">
      <c r="J339" s="15"/>
      <c r="L339" s="15"/>
    </row>
    <row r="340" spans="10:12" ht="12">
      <c r="J340" s="15"/>
      <c r="L340" s="15"/>
    </row>
    <row r="341" spans="10:12" ht="12">
      <c r="J341" s="15"/>
      <c r="L341" s="15"/>
    </row>
    <row r="342" spans="10:12" ht="12">
      <c r="J342" s="15"/>
      <c r="L342" s="15"/>
    </row>
    <row r="343" spans="10:12" ht="12">
      <c r="J343" s="15"/>
      <c r="L343" s="15"/>
    </row>
    <row r="344" spans="10:12" ht="12">
      <c r="J344" s="15"/>
      <c r="L344" s="15"/>
    </row>
    <row r="345" spans="10:12" ht="12">
      <c r="J345" s="15"/>
      <c r="L345" s="15"/>
    </row>
    <row r="346" spans="10:12" ht="12">
      <c r="J346" s="15"/>
      <c r="L346" s="15"/>
    </row>
    <row r="347" spans="10:12" ht="12">
      <c r="J347" s="15"/>
      <c r="L347" s="15"/>
    </row>
    <row r="348" spans="10:12" ht="12">
      <c r="J348" s="15"/>
      <c r="L348" s="15"/>
    </row>
    <row r="349" spans="10:12" ht="12">
      <c r="J349" s="15"/>
      <c r="L349" s="15"/>
    </row>
    <row r="350" spans="10:12" ht="12">
      <c r="J350" s="15"/>
      <c r="L350" s="15"/>
    </row>
    <row r="351" spans="10:12" ht="12">
      <c r="J351" s="15"/>
      <c r="L351" s="15"/>
    </row>
    <row r="352" spans="10:12" ht="12">
      <c r="J352" s="15"/>
      <c r="L352" s="15"/>
    </row>
    <row r="353" spans="10:12" ht="12">
      <c r="J353" s="15"/>
      <c r="L353" s="15"/>
    </row>
    <row r="354" spans="10:12" ht="12">
      <c r="J354" s="15"/>
      <c r="L354" s="15"/>
    </row>
    <row r="355" spans="10:12" ht="12">
      <c r="J355" s="15"/>
      <c r="L355" s="15"/>
    </row>
    <row r="356" spans="10:12" ht="12">
      <c r="J356" s="15"/>
      <c r="L356" s="15"/>
    </row>
    <row r="357" spans="10:12" ht="12">
      <c r="J357" s="15"/>
      <c r="L357" s="15"/>
    </row>
    <row r="358" spans="10:12" ht="12">
      <c r="J358" s="15"/>
      <c r="L358" s="15"/>
    </row>
    <row r="359" spans="10:12" ht="12">
      <c r="J359" s="15"/>
      <c r="L359" s="15"/>
    </row>
    <row r="360" spans="10:12" ht="12">
      <c r="J360" s="15"/>
      <c r="L360" s="15"/>
    </row>
    <row r="361" spans="10:12" ht="12">
      <c r="J361" s="15"/>
      <c r="L361" s="15"/>
    </row>
    <row r="362" spans="10:12" ht="12">
      <c r="J362" s="15"/>
      <c r="L362" s="15"/>
    </row>
    <row r="363" spans="10:12" ht="12">
      <c r="J363" s="15"/>
      <c r="L363" s="15"/>
    </row>
    <row r="364" spans="10:12" ht="12">
      <c r="J364" s="15"/>
      <c r="L364" s="15"/>
    </row>
    <row r="365" spans="10:12" ht="12">
      <c r="J365" s="15"/>
      <c r="L365" s="15"/>
    </row>
    <row r="366" spans="10:12" ht="12">
      <c r="J366" s="15"/>
      <c r="L366" s="15"/>
    </row>
    <row r="367" spans="10:12" ht="12">
      <c r="J367" s="15"/>
      <c r="L367" s="15"/>
    </row>
    <row r="368" spans="10:12" ht="12">
      <c r="J368" s="15"/>
      <c r="L368" s="15"/>
    </row>
    <row r="369" spans="10:12" ht="12">
      <c r="J369" s="15"/>
      <c r="L369" s="15"/>
    </row>
    <row r="370" spans="10:12" ht="12">
      <c r="J370" s="15"/>
      <c r="L370" s="15"/>
    </row>
    <row r="371" spans="10:12" ht="12">
      <c r="J371" s="15"/>
      <c r="L371" s="15"/>
    </row>
    <row r="372" spans="10:12" ht="12">
      <c r="J372" s="15"/>
      <c r="L372" s="15"/>
    </row>
    <row r="373" spans="10:12" ht="12">
      <c r="J373" s="15"/>
      <c r="L373" s="15"/>
    </row>
    <row r="374" spans="10:12" ht="12">
      <c r="J374" s="15"/>
      <c r="L374" s="15"/>
    </row>
    <row r="375" spans="10:12" ht="12">
      <c r="J375" s="15"/>
      <c r="L375" s="15"/>
    </row>
    <row r="376" spans="10:12" ht="12">
      <c r="J376" s="15"/>
      <c r="L376" s="15"/>
    </row>
    <row r="377" spans="10:12" ht="12">
      <c r="J377" s="15"/>
      <c r="L377" s="15"/>
    </row>
    <row r="378" spans="10:12" ht="12">
      <c r="J378" s="15"/>
      <c r="L378" s="15"/>
    </row>
    <row r="379" spans="10:12" ht="12">
      <c r="J379" s="15"/>
      <c r="L379" s="15"/>
    </row>
    <row r="380" spans="10:12" ht="12">
      <c r="J380" s="15"/>
      <c r="L380" s="15"/>
    </row>
    <row r="381" spans="10:12" ht="12">
      <c r="J381" s="15"/>
      <c r="L381" s="15"/>
    </row>
    <row r="382" spans="10:12" ht="12">
      <c r="J382" s="15"/>
      <c r="L382" s="15"/>
    </row>
    <row r="383" spans="10:12" ht="12">
      <c r="J383" s="15"/>
      <c r="L383" s="15"/>
    </row>
    <row r="384" spans="10:12" ht="12">
      <c r="J384" s="15"/>
      <c r="L384" s="15"/>
    </row>
    <row r="385" spans="10:12" ht="12">
      <c r="J385" s="15"/>
      <c r="L385" s="15"/>
    </row>
    <row r="386" spans="10:12" ht="12">
      <c r="J386" s="15"/>
      <c r="L386" s="15"/>
    </row>
    <row r="387" spans="10:12" ht="12">
      <c r="J387" s="15"/>
      <c r="L387" s="15"/>
    </row>
    <row r="388" spans="10:12" ht="12">
      <c r="J388" s="15"/>
      <c r="L388" s="15"/>
    </row>
    <row r="389" spans="10:12" ht="12">
      <c r="J389" s="15"/>
      <c r="L389" s="15"/>
    </row>
    <row r="390" spans="10:12" ht="12">
      <c r="J390" s="15"/>
      <c r="L390" s="15"/>
    </row>
    <row r="391" spans="10:12" ht="12">
      <c r="J391" s="15"/>
      <c r="L391" s="15"/>
    </row>
    <row r="392" spans="10:12" ht="12">
      <c r="J392" s="15"/>
      <c r="L392" s="15"/>
    </row>
    <row r="393" spans="10:12" ht="12">
      <c r="J393" s="15"/>
      <c r="L393" s="15"/>
    </row>
    <row r="394" spans="10:12" ht="12">
      <c r="J394" s="15"/>
      <c r="L394" s="15"/>
    </row>
    <row r="395" spans="10:12" ht="12">
      <c r="J395" s="15"/>
      <c r="L395" s="15"/>
    </row>
    <row r="396" spans="10:12" ht="12">
      <c r="J396" s="15"/>
      <c r="L396" s="15"/>
    </row>
    <row r="397" spans="10:12" ht="12">
      <c r="J397" s="15"/>
      <c r="L397" s="15"/>
    </row>
    <row r="398" spans="10:12" ht="12">
      <c r="J398" s="15"/>
      <c r="L398" s="15"/>
    </row>
    <row r="399" spans="10:12" ht="12">
      <c r="J399" s="15"/>
      <c r="L399" s="15"/>
    </row>
    <row r="400" spans="10:12" ht="12">
      <c r="J400" s="15"/>
      <c r="L400" s="15"/>
    </row>
    <row r="401" spans="10:12" ht="12">
      <c r="J401" s="15"/>
      <c r="L401" s="15"/>
    </row>
    <row r="402" spans="10:12" ht="12">
      <c r="J402" s="15"/>
      <c r="L402" s="15"/>
    </row>
    <row r="403" spans="10:12" ht="12">
      <c r="J403" s="15"/>
      <c r="L403" s="15"/>
    </row>
    <row r="404" spans="10:12" ht="12">
      <c r="J404" s="15"/>
      <c r="L404" s="15"/>
    </row>
    <row r="405" spans="10:12" ht="12">
      <c r="J405" s="15"/>
      <c r="L405" s="15"/>
    </row>
    <row r="406" spans="10:12" ht="12">
      <c r="J406" s="15"/>
      <c r="L406" s="15"/>
    </row>
    <row r="407" spans="10:12" ht="12">
      <c r="J407" s="15"/>
      <c r="L407" s="15"/>
    </row>
    <row r="408" spans="10:12" ht="12">
      <c r="J408" s="15"/>
      <c r="L408" s="15"/>
    </row>
    <row r="409" spans="10:12" ht="12">
      <c r="J409" s="15"/>
      <c r="L409" s="15"/>
    </row>
    <row r="410" spans="10:12" ht="12">
      <c r="J410" s="15"/>
      <c r="L410" s="15"/>
    </row>
    <row r="411" spans="10:12" ht="12">
      <c r="J411" s="15"/>
      <c r="L411" s="15"/>
    </row>
    <row r="412" spans="10:12" ht="12">
      <c r="J412" s="15"/>
      <c r="L412" s="15"/>
    </row>
    <row r="413" spans="10:12" ht="12">
      <c r="J413" s="15"/>
      <c r="L413" s="15"/>
    </row>
    <row r="414" spans="10:12" ht="12">
      <c r="J414" s="15"/>
      <c r="L414" s="15"/>
    </row>
    <row r="415" spans="10:12" ht="12">
      <c r="J415" s="15"/>
      <c r="L415" s="15"/>
    </row>
    <row r="416" spans="10:12" ht="12">
      <c r="J416" s="15"/>
      <c r="L416" s="15"/>
    </row>
    <row r="417" spans="10:12" ht="12">
      <c r="J417" s="15"/>
      <c r="L417" s="15"/>
    </row>
    <row r="418" spans="10:12" ht="12">
      <c r="J418" s="15"/>
      <c r="L418" s="15"/>
    </row>
    <row r="419" spans="10:12" ht="12">
      <c r="J419" s="15"/>
      <c r="L419" s="15"/>
    </row>
    <row r="420" spans="10:12" ht="12">
      <c r="J420" s="15"/>
      <c r="L420" s="15"/>
    </row>
    <row r="421" spans="10:12" ht="12">
      <c r="J421" s="15"/>
      <c r="L421" s="15"/>
    </row>
    <row r="422" spans="10:12" ht="12">
      <c r="J422" s="15"/>
      <c r="L422" s="15"/>
    </row>
    <row r="423" spans="10:12" ht="12">
      <c r="J423" s="15"/>
      <c r="L423" s="15"/>
    </row>
    <row r="424" spans="10:12" ht="12">
      <c r="J424" s="15"/>
      <c r="L424" s="15"/>
    </row>
    <row r="425" spans="10:12" ht="12">
      <c r="J425" s="15"/>
      <c r="L425" s="15"/>
    </row>
    <row r="426" spans="10:12" ht="12">
      <c r="J426" s="15"/>
      <c r="L426" s="15"/>
    </row>
    <row r="427" spans="10:12" ht="12">
      <c r="J427" s="15"/>
      <c r="L427" s="15"/>
    </row>
    <row r="428" spans="10:12" ht="12">
      <c r="J428" s="15"/>
      <c r="L428" s="15"/>
    </row>
    <row r="429" spans="10:12" ht="12">
      <c r="J429" s="15"/>
      <c r="L429" s="15"/>
    </row>
    <row r="430" spans="10:12" ht="12">
      <c r="J430" s="15"/>
      <c r="L430" s="15"/>
    </row>
    <row r="431" spans="10:12" ht="12">
      <c r="J431" s="15"/>
      <c r="L431" s="15"/>
    </row>
    <row r="432" spans="10:12" ht="12">
      <c r="J432" s="15"/>
      <c r="L432" s="15"/>
    </row>
    <row r="433" spans="10:12" ht="12">
      <c r="J433" s="15"/>
      <c r="L433" s="15"/>
    </row>
    <row r="434" spans="10:12" ht="12">
      <c r="J434" s="15"/>
      <c r="L434" s="15"/>
    </row>
    <row r="435" spans="10:12" ht="12">
      <c r="J435" s="15"/>
      <c r="L435" s="15"/>
    </row>
    <row r="436" spans="10:12" ht="12">
      <c r="J436" s="15"/>
      <c r="L436" s="15"/>
    </row>
    <row r="437" spans="10:12" ht="12">
      <c r="J437" s="15"/>
      <c r="L437" s="15"/>
    </row>
    <row r="438" spans="10:12" ht="12">
      <c r="J438" s="15"/>
      <c r="L438" s="15"/>
    </row>
    <row r="439" spans="10:12" ht="12">
      <c r="J439" s="15"/>
      <c r="L439" s="15"/>
    </row>
    <row r="440" spans="10:12" ht="12">
      <c r="J440" s="15"/>
      <c r="L440" s="15"/>
    </row>
    <row r="441" spans="10:12" ht="12">
      <c r="J441" s="15"/>
      <c r="L441" s="15"/>
    </row>
    <row r="442" spans="10:12" ht="12">
      <c r="J442" s="15"/>
      <c r="L442" s="15"/>
    </row>
    <row r="443" spans="10:12" ht="12">
      <c r="J443" s="15"/>
      <c r="L443" s="15"/>
    </row>
    <row r="444" spans="10:12" ht="12">
      <c r="J444" s="15"/>
      <c r="L444" s="15"/>
    </row>
    <row r="445" spans="10:12" ht="12">
      <c r="J445" s="15"/>
      <c r="L445" s="15"/>
    </row>
    <row r="446" spans="10:12" ht="12">
      <c r="J446" s="15"/>
      <c r="L446" s="15"/>
    </row>
    <row r="447" spans="10:12" ht="12">
      <c r="J447" s="15"/>
      <c r="L447" s="15"/>
    </row>
    <row r="448" spans="10:12" ht="12">
      <c r="J448" s="15"/>
      <c r="L448" s="15"/>
    </row>
    <row r="449" spans="10:12" ht="12">
      <c r="J449" s="15"/>
      <c r="L449" s="15"/>
    </row>
    <row r="450" spans="10:12" ht="12">
      <c r="J450" s="15"/>
      <c r="L450" s="15"/>
    </row>
    <row r="451" spans="10:12" ht="12">
      <c r="J451" s="15"/>
      <c r="L451" s="15"/>
    </row>
    <row r="452" spans="10:12" ht="12">
      <c r="J452" s="15"/>
      <c r="L452" s="15"/>
    </row>
    <row r="453" spans="10:12" ht="12">
      <c r="J453" s="15"/>
      <c r="L453" s="15"/>
    </row>
    <row r="454" spans="10:12" ht="12">
      <c r="J454" s="15"/>
      <c r="L454" s="15"/>
    </row>
    <row r="455" spans="10:12" ht="12">
      <c r="J455" s="15"/>
      <c r="L455" s="15"/>
    </row>
    <row r="456" spans="10:12" ht="12">
      <c r="J456" s="15"/>
      <c r="L456" s="15"/>
    </row>
    <row r="457" spans="10:12" ht="12">
      <c r="J457" s="15"/>
      <c r="L457" s="15"/>
    </row>
    <row r="458" spans="10:12" ht="12">
      <c r="J458" s="15"/>
      <c r="L458" s="15"/>
    </row>
    <row r="459" spans="10:12" ht="12">
      <c r="J459" s="15"/>
      <c r="L459" s="15"/>
    </row>
    <row r="460" spans="10:12" ht="12">
      <c r="J460" s="15"/>
      <c r="L460" s="15"/>
    </row>
    <row r="461" spans="10:12" ht="12">
      <c r="J461" s="15"/>
      <c r="L461" s="15"/>
    </row>
    <row r="462" spans="10:12" ht="12">
      <c r="J462" s="15"/>
      <c r="L462" s="15"/>
    </row>
    <row r="463" spans="10:12" ht="12">
      <c r="J463" s="15"/>
      <c r="L463" s="15"/>
    </row>
    <row r="464" spans="10:12" ht="12">
      <c r="J464" s="15"/>
      <c r="L464" s="15"/>
    </row>
    <row r="465" spans="10:12" ht="12">
      <c r="J465" s="15"/>
      <c r="L465" s="15"/>
    </row>
    <row r="466" spans="10:12" ht="12">
      <c r="J466" s="15"/>
      <c r="L466" s="15"/>
    </row>
    <row r="467" spans="10:12" ht="12">
      <c r="J467" s="15"/>
      <c r="L467" s="15"/>
    </row>
    <row r="468" spans="10:12" ht="12">
      <c r="J468" s="15"/>
      <c r="L468" s="15"/>
    </row>
    <row r="469" spans="10:12" ht="12">
      <c r="J469" s="15"/>
      <c r="L469" s="15"/>
    </row>
    <row r="470" spans="10:12" ht="12">
      <c r="J470" s="15"/>
      <c r="L470" s="15"/>
    </row>
    <row r="471" spans="10:12" ht="12">
      <c r="J471" s="15"/>
      <c r="L471" s="15"/>
    </row>
    <row r="472" spans="10:12" ht="12">
      <c r="J472" s="15"/>
      <c r="L472" s="15"/>
    </row>
    <row r="473" spans="10:12" ht="12">
      <c r="J473" s="15"/>
      <c r="L473" s="15"/>
    </row>
    <row r="474" spans="10:12" ht="12">
      <c r="J474" s="15"/>
      <c r="L474" s="15"/>
    </row>
    <row r="475" spans="10:12" ht="12">
      <c r="J475" s="15"/>
      <c r="L475" s="15"/>
    </row>
    <row r="476" spans="10:12" ht="12">
      <c r="J476" s="15"/>
      <c r="L476" s="15"/>
    </row>
    <row r="477" spans="10:12" ht="12">
      <c r="J477" s="15"/>
      <c r="L477" s="15"/>
    </row>
    <row r="478" spans="10:12" ht="12">
      <c r="J478" s="15"/>
      <c r="L478" s="15"/>
    </row>
    <row r="479" spans="10:12" ht="12">
      <c r="J479" s="15"/>
      <c r="L479" s="15"/>
    </row>
    <row r="480" spans="10:12" ht="12">
      <c r="J480" s="15"/>
      <c r="L480" s="15"/>
    </row>
    <row r="481" spans="10:12" ht="12">
      <c r="J481" s="15"/>
      <c r="L481" s="15"/>
    </row>
    <row r="482" spans="10:12" ht="12">
      <c r="J482" s="15"/>
      <c r="L482" s="15"/>
    </row>
    <row r="483" spans="10:12" ht="12">
      <c r="J483" s="15"/>
      <c r="L483" s="15"/>
    </row>
    <row r="484" spans="10:12" ht="12">
      <c r="J484" s="15"/>
      <c r="L484" s="15"/>
    </row>
    <row r="485" spans="10:12" ht="12">
      <c r="J485" s="15"/>
      <c r="L485" s="15"/>
    </row>
    <row r="486" spans="10:12" ht="12">
      <c r="J486" s="15"/>
      <c r="L486" s="15"/>
    </row>
    <row r="487" spans="10:12" ht="12">
      <c r="J487" s="15"/>
      <c r="L487" s="15"/>
    </row>
    <row r="488" spans="10:12" ht="12">
      <c r="J488" s="15"/>
      <c r="L488" s="15"/>
    </row>
    <row r="489" spans="10:12" ht="12">
      <c r="J489" s="15"/>
      <c r="L489" s="15"/>
    </row>
    <row r="490" spans="10:12" ht="12">
      <c r="J490" s="15"/>
      <c r="L490" s="15"/>
    </row>
    <row r="491" spans="10:12" ht="12">
      <c r="J491" s="15"/>
      <c r="L491" s="15"/>
    </row>
    <row r="492" spans="10:12" ht="12">
      <c r="J492" s="15"/>
      <c r="L492" s="15"/>
    </row>
    <row r="493" spans="10:12" ht="12">
      <c r="J493" s="15"/>
      <c r="L493" s="15"/>
    </row>
    <row r="494" spans="10:12" ht="12">
      <c r="J494" s="15"/>
      <c r="L494" s="15"/>
    </row>
    <row r="495" spans="10:12" ht="12">
      <c r="J495" s="15"/>
      <c r="L495" s="15"/>
    </row>
    <row r="496" spans="10:12" ht="12">
      <c r="J496" s="15"/>
      <c r="L496" s="15"/>
    </row>
    <row r="497" spans="10:12" ht="12">
      <c r="J497" s="15"/>
      <c r="L497" s="15"/>
    </row>
    <row r="498" spans="10:12" ht="12">
      <c r="J498" s="15"/>
      <c r="L498" s="15"/>
    </row>
    <row r="499" spans="10:12" ht="12">
      <c r="J499" s="15"/>
      <c r="L499" s="15"/>
    </row>
    <row r="500" spans="10:12" ht="12">
      <c r="J500" s="15"/>
      <c r="L500" s="15"/>
    </row>
    <row r="501" spans="10:12" ht="12">
      <c r="J501" s="15"/>
      <c r="L501" s="15"/>
    </row>
    <row r="502" spans="10:12" ht="12">
      <c r="J502" s="15"/>
      <c r="L502" s="15"/>
    </row>
    <row r="503" spans="10:12" ht="12">
      <c r="J503" s="15"/>
      <c r="L503" s="15"/>
    </row>
    <row r="504" spans="10:12" ht="12">
      <c r="J504" s="15"/>
      <c r="L504" s="15"/>
    </row>
    <row r="505" spans="10:12" ht="12">
      <c r="J505" s="15"/>
      <c r="L505" s="15"/>
    </row>
    <row r="506" spans="10:12" ht="12">
      <c r="J506" s="15"/>
      <c r="L506" s="15"/>
    </row>
    <row r="507" spans="10:12" ht="12">
      <c r="J507" s="15"/>
      <c r="L507" s="15"/>
    </row>
    <row r="508" spans="10:12" ht="12">
      <c r="J508" s="15"/>
      <c r="L508" s="15"/>
    </row>
    <row r="509" spans="10:12" ht="12">
      <c r="J509" s="15"/>
      <c r="L509" s="15"/>
    </row>
    <row r="510" spans="10:12" ht="12">
      <c r="J510" s="15"/>
      <c r="L510" s="15"/>
    </row>
    <row r="511" spans="10:12" ht="12">
      <c r="J511" s="15"/>
      <c r="L511" s="15"/>
    </row>
    <row r="512" spans="10:12" ht="12">
      <c r="J512" s="15"/>
      <c r="L512" s="15"/>
    </row>
    <row r="513" spans="10:12" ht="12">
      <c r="J513" s="15"/>
      <c r="L513" s="15"/>
    </row>
    <row r="514" spans="10:12" ht="12">
      <c r="J514" s="15"/>
      <c r="L514" s="15"/>
    </row>
    <row r="515" spans="10:12" ht="12">
      <c r="J515" s="15"/>
      <c r="L515" s="15"/>
    </row>
    <row r="516" spans="10:12" ht="12">
      <c r="J516" s="15"/>
      <c r="L516" s="15"/>
    </row>
    <row r="517" spans="10:12" ht="12">
      <c r="J517" s="15"/>
      <c r="L517" s="15"/>
    </row>
    <row r="518" spans="10:12" ht="12">
      <c r="J518" s="15"/>
      <c r="L518" s="15"/>
    </row>
    <row r="519" spans="10:12" ht="12">
      <c r="J519" s="15"/>
      <c r="L519" s="15"/>
    </row>
    <row r="520" spans="10:12" ht="12">
      <c r="J520" s="15"/>
      <c r="L520" s="15"/>
    </row>
    <row r="521" spans="10:12" ht="12">
      <c r="J521" s="15"/>
      <c r="L521" s="15"/>
    </row>
    <row r="522" spans="10:12" ht="12">
      <c r="J522" s="15"/>
      <c r="L522" s="15"/>
    </row>
    <row r="523" spans="10:12" ht="12">
      <c r="J523" s="15"/>
      <c r="L523" s="15"/>
    </row>
    <row r="524" spans="10:12" ht="12">
      <c r="J524" s="15"/>
      <c r="L524" s="15"/>
    </row>
    <row r="525" spans="10:12" ht="12">
      <c r="J525" s="15"/>
      <c r="L525" s="15"/>
    </row>
    <row r="526" spans="10:12" ht="12">
      <c r="J526" s="15"/>
      <c r="L526" s="15"/>
    </row>
    <row r="527" spans="10:12" ht="12">
      <c r="J527" s="15"/>
      <c r="L527" s="15"/>
    </row>
    <row r="528" spans="10:12" ht="12">
      <c r="J528" s="15"/>
      <c r="L528" s="15"/>
    </row>
    <row r="529" spans="10:12" ht="12">
      <c r="J529" s="15"/>
      <c r="L529" s="15"/>
    </row>
    <row r="530" spans="10:12" ht="12">
      <c r="J530" s="15"/>
      <c r="L530" s="15"/>
    </row>
    <row r="531" spans="10:12" ht="12">
      <c r="J531" s="15"/>
      <c r="L531" s="15"/>
    </row>
    <row r="532" spans="10:12" ht="12">
      <c r="J532" s="15"/>
      <c r="L532" s="15"/>
    </row>
    <row r="533" spans="10:12" ht="12">
      <c r="J533" s="15"/>
      <c r="L533" s="15"/>
    </row>
    <row r="534" spans="10:12" ht="12">
      <c r="J534" s="15"/>
      <c r="L534" s="15"/>
    </row>
    <row r="535" spans="10:12" ht="12">
      <c r="J535" s="15"/>
      <c r="L535" s="15"/>
    </row>
    <row r="536" spans="10:12" ht="12">
      <c r="J536" s="15"/>
      <c r="L536" s="15"/>
    </row>
    <row r="537" spans="10:12" ht="12">
      <c r="J537" s="15"/>
      <c r="L537" s="15"/>
    </row>
    <row r="538" spans="10:12" ht="12">
      <c r="J538" s="15"/>
      <c r="L538" s="15"/>
    </row>
    <row r="539" spans="10:12" ht="12">
      <c r="J539" s="15"/>
      <c r="L539" s="15"/>
    </row>
    <row r="540" spans="10:12" ht="12">
      <c r="J540" s="15"/>
      <c r="L540" s="15"/>
    </row>
    <row r="541" spans="10:12" ht="12">
      <c r="J541" s="15"/>
      <c r="L541" s="15"/>
    </row>
    <row r="542" spans="10:12" ht="12">
      <c r="J542" s="15"/>
      <c r="L542" s="15"/>
    </row>
    <row r="543" spans="10:12" ht="12">
      <c r="J543" s="15"/>
      <c r="L543" s="15"/>
    </row>
    <row r="544" spans="10:12" ht="12">
      <c r="J544" s="15"/>
      <c r="L544" s="15"/>
    </row>
    <row r="545" spans="10:12" ht="12">
      <c r="J545" s="15"/>
      <c r="L545" s="15"/>
    </row>
    <row r="546" spans="10:12" ht="12">
      <c r="J546" s="15"/>
      <c r="L546" s="15"/>
    </row>
    <row r="547" spans="10:12" ht="12">
      <c r="J547" s="15"/>
      <c r="L547" s="15"/>
    </row>
    <row r="548" spans="10:12" ht="12">
      <c r="J548" s="15"/>
      <c r="L548" s="15"/>
    </row>
    <row r="549" spans="10:12" ht="12">
      <c r="J549" s="15"/>
      <c r="L549" s="15"/>
    </row>
    <row r="550" spans="10:12" ht="12">
      <c r="J550" s="15"/>
      <c r="L550" s="15"/>
    </row>
    <row r="551" spans="10:12" ht="12">
      <c r="J551" s="15"/>
      <c r="L551" s="15"/>
    </row>
    <row r="552" spans="10:12" ht="12">
      <c r="J552" s="15"/>
      <c r="L552" s="15"/>
    </row>
    <row r="553" spans="10:12" ht="12">
      <c r="J553" s="15"/>
      <c r="L553" s="15"/>
    </row>
    <row r="554" spans="10:12" ht="12">
      <c r="J554" s="15"/>
      <c r="L554" s="15"/>
    </row>
    <row r="555" spans="10:12" ht="12">
      <c r="J555" s="15"/>
      <c r="L555" s="15"/>
    </row>
    <row r="556" spans="10:12" ht="12">
      <c r="J556" s="15"/>
      <c r="L556" s="15"/>
    </row>
    <row r="557" spans="10:12" ht="12">
      <c r="J557" s="15"/>
      <c r="L557" s="15"/>
    </row>
    <row r="558" spans="10:12" ht="12">
      <c r="J558" s="15"/>
      <c r="L558" s="15"/>
    </row>
    <row r="559" spans="10:12" ht="12">
      <c r="J559" s="15"/>
      <c r="L559" s="15"/>
    </row>
    <row r="560" spans="10:12" ht="12">
      <c r="J560" s="15"/>
      <c r="L560" s="15"/>
    </row>
    <row r="561" spans="10:12" ht="12">
      <c r="J561" s="15"/>
      <c r="L561" s="15"/>
    </row>
    <row r="562" spans="10:12" ht="12">
      <c r="J562" s="15"/>
      <c r="L562" s="15"/>
    </row>
    <row r="563" spans="10:12" ht="12">
      <c r="J563" s="15"/>
      <c r="L563" s="15"/>
    </row>
    <row r="564" spans="10:12" ht="12">
      <c r="J564" s="15"/>
      <c r="L564" s="15"/>
    </row>
    <row r="565" spans="10:12" ht="12">
      <c r="J565" s="15"/>
      <c r="L565" s="15"/>
    </row>
    <row r="566" spans="10:12" ht="12">
      <c r="J566" s="15"/>
      <c r="L566" s="15"/>
    </row>
    <row r="567" spans="10:12" ht="12">
      <c r="J567" s="15"/>
      <c r="L567" s="15"/>
    </row>
    <row r="568" spans="10:12" ht="12">
      <c r="J568" s="15"/>
      <c r="L568" s="15"/>
    </row>
    <row r="569" spans="10:12" ht="12">
      <c r="J569" s="15"/>
      <c r="L569" s="15"/>
    </row>
    <row r="570" spans="10:12" ht="12">
      <c r="J570" s="15"/>
      <c r="L570" s="15"/>
    </row>
    <row r="571" spans="10:12" ht="12">
      <c r="J571" s="15"/>
      <c r="L571" s="15"/>
    </row>
    <row r="572" spans="10:12" ht="12">
      <c r="J572" s="15"/>
      <c r="L572" s="15"/>
    </row>
    <row r="573" spans="10:12" ht="12">
      <c r="J573" s="15"/>
      <c r="L573" s="15"/>
    </row>
    <row r="574" spans="10:12" ht="12">
      <c r="J574" s="15"/>
      <c r="L574" s="15"/>
    </row>
    <row r="575" spans="10:12" ht="12">
      <c r="J575" s="15"/>
      <c r="L575" s="15"/>
    </row>
    <row r="576" spans="10:12" ht="12">
      <c r="J576" s="15"/>
      <c r="L576" s="15"/>
    </row>
    <row r="577" spans="10:12" ht="12">
      <c r="J577" s="15"/>
      <c r="L577" s="15"/>
    </row>
    <row r="578" spans="10:12" ht="12">
      <c r="J578" s="15"/>
      <c r="L578" s="15"/>
    </row>
    <row r="579" spans="10:12" ht="12">
      <c r="J579" s="15"/>
      <c r="L579" s="15"/>
    </row>
    <row r="580" spans="10:12" ht="12">
      <c r="J580" s="15"/>
      <c r="L580" s="15"/>
    </row>
    <row r="581" spans="10:12" ht="12">
      <c r="J581" s="15"/>
      <c r="L581" s="15"/>
    </row>
    <row r="582" spans="10:12" ht="12">
      <c r="J582" s="15"/>
      <c r="L582" s="15"/>
    </row>
    <row r="583" spans="10:12" ht="12">
      <c r="J583" s="15"/>
      <c r="L583" s="15"/>
    </row>
    <row r="584" spans="10:12" ht="12">
      <c r="J584" s="15"/>
      <c r="L584" s="15"/>
    </row>
    <row r="585" spans="10:12" ht="12">
      <c r="J585" s="15"/>
      <c r="L585" s="15"/>
    </row>
    <row r="586" spans="10:12" ht="12">
      <c r="J586" s="15"/>
      <c r="L586" s="15"/>
    </row>
    <row r="587" spans="10:12" ht="12">
      <c r="J587" s="15"/>
      <c r="L587" s="15"/>
    </row>
    <row r="588" spans="10:12" ht="12">
      <c r="J588" s="15"/>
      <c r="L588" s="15"/>
    </row>
    <row r="589" spans="10:12" ht="12">
      <c r="J589" s="15"/>
      <c r="L589" s="15"/>
    </row>
    <row r="590" spans="10:12" ht="12">
      <c r="J590" s="15"/>
      <c r="L590" s="15"/>
    </row>
    <row r="591" spans="10:12" ht="12">
      <c r="J591" s="15"/>
      <c r="L591" s="15"/>
    </row>
    <row r="592" spans="10:12" ht="12">
      <c r="J592" s="15"/>
      <c r="L592" s="15"/>
    </row>
    <row r="593" spans="10:12" ht="12">
      <c r="J593" s="15"/>
      <c r="L593" s="15"/>
    </row>
    <row r="594" spans="10:12" ht="12">
      <c r="J594" s="15"/>
      <c r="L594" s="15"/>
    </row>
    <row r="595" spans="10:12" ht="12">
      <c r="J595" s="15"/>
      <c r="L595" s="15"/>
    </row>
    <row r="596" spans="10:12" ht="12">
      <c r="J596" s="15"/>
      <c r="L596" s="15"/>
    </row>
    <row r="597" spans="10:12" ht="12">
      <c r="J597" s="15"/>
      <c r="L597" s="15"/>
    </row>
    <row r="598" spans="10:12" ht="12">
      <c r="J598" s="15"/>
      <c r="L598" s="15"/>
    </row>
    <row r="599" spans="10:12" ht="12">
      <c r="J599" s="15"/>
      <c r="L599" s="15"/>
    </row>
    <row r="600" spans="10:12" ht="12">
      <c r="J600" s="15"/>
      <c r="L600" s="15"/>
    </row>
    <row r="601" spans="10:12" ht="12">
      <c r="J601" s="15"/>
      <c r="L601" s="15"/>
    </row>
    <row r="602" spans="10:12" ht="12">
      <c r="J602" s="15"/>
      <c r="L602" s="15"/>
    </row>
    <row r="603" spans="10:12" ht="12">
      <c r="J603" s="15"/>
      <c r="L603" s="15"/>
    </row>
    <row r="604" spans="10:12" ht="12">
      <c r="J604" s="15"/>
      <c r="L604" s="15"/>
    </row>
    <row r="605" spans="10:12" ht="12">
      <c r="J605" s="15"/>
      <c r="L605" s="15"/>
    </row>
    <row r="606" spans="10:12" ht="12">
      <c r="J606" s="15"/>
      <c r="L606" s="15"/>
    </row>
    <row r="607" spans="10:12" ht="12">
      <c r="J607" s="15"/>
      <c r="L607" s="15"/>
    </row>
    <row r="608" spans="10:12" ht="12">
      <c r="J608" s="15"/>
      <c r="L608" s="15"/>
    </row>
    <row r="609" spans="10:12" ht="12">
      <c r="J609" s="15"/>
      <c r="L609" s="15"/>
    </row>
    <row r="610" spans="10:12" ht="12">
      <c r="J610" s="15"/>
      <c r="L610" s="15"/>
    </row>
    <row r="611" spans="10:12" ht="12">
      <c r="J611" s="15"/>
      <c r="L611" s="15"/>
    </row>
    <row r="612" spans="10:12" ht="12">
      <c r="J612" s="15"/>
      <c r="L612" s="15"/>
    </row>
    <row r="613" spans="10:12" ht="12">
      <c r="J613" s="15"/>
      <c r="L613" s="15"/>
    </row>
    <row r="614" spans="10:12" ht="12">
      <c r="J614" s="15"/>
      <c r="L614" s="15"/>
    </row>
    <row r="615" spans="10:12" ht="12">
      <c r="J615" s="15"/>
      <c r="L615" s="15"/>
    </row>
    <row r="616" spans="10:12" ht="12">
      <c r="J616" s="15"/>
      <c r="L616" s="15"/>
    </row>
    <row r="617" spans="10:12" ht="12">
      <c r="J617" s="15"/>
      <c r="L617" s="15"/>
    </row>
    <row r="618" spans="10:12" ht="12">
      <c r="J618" s="15"/>
      <c r="L618" s="15"/>
    </row>
    <row r="619" spans="10:12" ht="12">
      <c r="J619" s="15"/>
      <c r="L619" s="15"/>
    </row>
    <row r="620" spans="10:12" ht="12">
      <c r="J620" s="15"/>
      <c r="L620" s="15"/>
    </row>
    <row r="621" spans="10:12" ht="12">
      <c r="J621" s="15"/>
      <c r="L621" s="15"/>
    </row>
    <row r="622" spans="10:12" ht="12">
      <c r="J622" s="15"/>
      <c r="L622" s="15"/>
    </row>
    <row r="623" spans="10:12" ht="12">
      <c r="J623" s="15"/>
      <c r="L623" s="15"/>
    </row>
    <row r="624" spans="10:12" ht="12">
      <c r="J624" s="15"/>
      <c r="L624" s="15"/>
    </row>
    <row r="625" spans="10:12" ht="12">
      <c r="J625" s="15"/>
      <c r="L625" s="15"/>
    </row>
    <row r="626" spans="10:12" ht="12">
      <c r="J626" s="15"/>
      <c r="L626" s="15"/>
    </row>
    <row r="627" spans="10:12" ht="12">
      <c r="J627" s="15"/>
      <c r="L627" s="15"/>
    </row>
    <row r="628" spans="10:12" ht="12">
      <c r="J628" s="15"/>
      <c r="L628" s="15"/>
    </row>
    <row r="629" spans="10:12" ht="12">
      <c r="J629" s="15"/>
      <c r="L629" s="15"/>
    </row>
    <row r="630" spans="10:12" ht="12">
      <c r="J630" s="15"/>
      <c r="L630" s="15"/>
    </row>
    <row r="631" spans="10:12" ht="12">
      <c r="J631" s="15"/>
      <c r="L631" s="15"/>
    </row>
    <row r="632" spans="10:12" ht="12">
      <c r="J632" s="15"/>
      <c r="L632" s="15"/>
    </row>
    <row r="633" spans="10:12" ht="12">
      <c r="J633" s="15"/>
      <c r="L633" s="15"/>
    </row>
    <row r="634" spans="10:12" ht="12">
      <c r="J634" s="15"/>
      <c r="L634" s="15"/>
    </row>
    <row r="635" spans="10:12" ht="12">
      <c r="J635" s="15"/>
      <c r="L635" s="15"/>
    </row>
    <row r="636" spans="10:12" ht="12">
      <c r="J636" s="15"/>
      <c r="L636" s="15"/>
    </row>
    <row r="637" spans="10:12" ht="12">
      <c r="J637" s="15"/>
      <c r="L637" s="15"/>
    </row>
    <row r="638" spans="10:12" ht="12">
      <c r="J638" s="15"/>
      <c r="L638" s="15"/>
    </row>
    <row r="639" spans="10:12" ht="12">
      <c r="J639" s="15"/>
      <c r="L639" s="15"/>
    </row>
    <row r="640" spans="10:12" ht="12">
      <c r="J640" s="15"/>
      <c r="L640" s="15"/>
    </row>
    <row r="641" spans="10:12" ht="12">
      <c r="J641" s="15"/>
      <c r="L641" s="15"/>
    </row>
    <row r="642" spans="10:12" ht="12">
      <c r="J642" s="15"/>
      <c r="L642" s="15"/>
    </row>
    <row r="643" spans="10:12" ht="12">
      <c r="J643" s="15"/>
      <c r="L643" s="15"/>
    </row>
    <row r="644" spans="10:12" ht="12">
      <c r="J644" s="15"/>
      <c r="L644" s="15"/>
    </row>
    <row r="645" spans="10:12" ht="12">
      <c r="J645" s="15"/>
      <c r="L645" s="15"/>
    </row>
    <row r="646" spans="10:12" ht="12">
      <c r="J646" s="15"/>
      <c r="L646" s="15"/>
    </row>
    <row r="647" spans="10:12" ht="12">
      <c r="J647" s="15"/>
      <c r="L647" s="15"/>
    </row>
    <row r="648" spans="10:12" ht="12">
      <c r="J648" s="15"/>
      <c r="L648" s="15"/>
    </row>
    <row r="649" spans="10:12" ht="12">
      <c r="J649" s="15"/>
      <c r="L649" s="15"/>
    </row>
    <row r="650" spans="10:12" ht="12">
      <c r="J650" s="15"/>
      <c r="L650" s="15"/>
    </row>
    <row r="651" spans="10:12" ht="12">
      <c r="J651" s="15"/>
      <c r="L651" s="15"/>
    </row>
    <row r="652" spans="10:12" ht="12">
      <c r="J652" s="15"/>
      <c r="L652" s="15"/>
    </row>
    <row r="653" spans="10:12" ht="12">
      <c r="J653" s="15"/>
      <c r="L653" s="15"/>
    </row>
    <row r="654" spans="10:12" ht="12">
      <c r="J654" s="15"/>
      <c r="L654" s="15"/>
    </row>
    <row r="655" spans="10:12" ht="12">
      <c r="J655" s="15"/>
      <c r="L655" s="15"/>
    </row>
    <row r="656" spans="10:12" ht="12">
      <c r="J656" s="15"/>
      <c r="L656" s="15"/>
    </row>
    <row r="657" spans="10:12" ht="12">
      <c r="J657" s="15"/>
      <c r="L657" s="15"/>
    </row>
    <row r="658" spans="10:12" ht="12">
      <c r="J658" s="15"/>
      <c r="L658" s="15"/>
    </row>
    <row r="659" spans="10:12" ht="12">
      <c r="J659" s="15"/>
      <c r="L659" s="15"/>
    </row>
    <row r="660" spans="10:12" ht="12">
      <c r="J660" s="15"/>
      <c r="L660" s="15"/>
    </row>
    <row r="661" spans="10:12" ht="12">
      <c r="J661" s="15"/>
      <c r="L661" s="15"/>
    </row>
    <row r="662" spans="10:12" ht="12">
      <c r="J662" s="15"/>
      <c r="L662" s="15"/>
    </row>
    <row r="663" spans="10:12" ht="12">
      <c r="J663" s="15"/>
      <c r="L663" s="15"/>
    </row>
    <row r="664" spans="10:12" ht="12">
      <c r="J664" s="15"/>
      <c r="L664" s="15"/>
    </row>
    <row r="665" spans="10:12" ht="12">
      <c r="J665" s="15"/>
      <c r="L665" s="15"/>
    </row>
    <row r="666" spans="10:12" ht="12">
      <c r="J666" s="15"/>
      <c r="L666" s="15"/>
    </row>
    <row r="667" spans="10:12" ht="12">
      <c r="J667" s="15"/>
      <c r="L667" s="15"/>
    </row>
    <row r="668" spans="10:12" ht="12">
      <c r="J668" s="15"/>
      <c r="L668" s="15"/>
    </row>
    <row r="669" spans="10:12" ht="12">
      <c r="J669" s="15"/>
      <c r="L669" s="15"/>
    </row>
    <row r="670" spans="10:12" ht="12">
      <c r="J670" s="15"/>
      <c r="L670" s="15"/>
    </row>
    <row r="671" spans="10:12" ht="12">
      <c r="J671" s="15"/>
      <c r="L671" s="15"/>
    </row>
    <row r="672" spans="10:12" ht="12">
      <c r="J672" s="15"/>
      <c r="L672" s="15"/>
    </row>
    <row r="673" spans="10:12" ht="12">
      <c r="J673" s="15"/>
      <c r="L673" s="15"/>
    </row>
    <row r="674" spans="10:12" ht="12">
      <c r="J674" s="15"/>
      <c r="L674" s="15"/>
    </row>
    <row r="675" spans="10:12" ht="12">
      <c r="J675" s="15"/>
      <c r="L675" s="15"/>
    </row>
    <row r="676" spans="10:12" ht="12">
      <c r="J676" s="15"/>
      <c r="L676" s="15"/>
    </row>
    <row r="677" spans="10:12" ht="12">
      <c r="J677" s="15"/>
      <c r="L677" s="15"/>
    </row>
    <row r="678" spans="10:12" ht="12">
      <c r="J678" s="15"/>
      <c r="L678" s="15"/>
    </row>
    <row r="679" spans="10:12" ht="12">
      <c r="J679" s="15"/>
      <c r="L679" s="15"/>
    </row>
    <row r="680" spans="10:12" ht="12">
      <c r="J680" s="15"/>
      <c r="L680" s="15"/>
    </row>
    <row r="681" spans="10:12" ht="12">
      <c r="J681" s="15"/>
      <c r="L681" s="15"/>
    </row>
    <row r="682" spans="10:12" ht="12">
      <c r="J682" s="15"/>
      <c r="L682" s="15"/>
    </row>
    <row r="683" spans="10:12" ht="12">
      <c r="J683" s="15"/>
      <c r="L683" s="15"/>
    </row>
    <row r="684" spans="10:12" ht="12">
      <c r="J684" s="15"/>
      <c r="L684" s="15"/>
    </row>
    <row r="685" spans="10:12" ht="12">
      <c r="J685" s="15"/>
      <c r="L685" s="15"/>
    </row>
    <row r="686" spans="10:12" ht="12">
      <c r="J686" s="15"/>
      <c r="L686" s="15"/>
    </row>
    <row r="687" spans="10:12" ht="12">
      <c r="J687" s="15"/>
      <c r="L687" s="15"/>
    </row>
    <row r="688" spans="10:12" ht="12">
      <c r="J688" s="15"/>
      <c r="L688" s="15"/>
    </row>
    <row r="689" spans="10:12" ht="12">
      <c r="J689" s="15"/>
      <c r="L689" s="15"/>
    </row>
    <row r="690" spans="10:12" ht="12">
      <c r="J690" s="15"/>
      <c r="L690" s="15"/>
    </row>
    <row r="691" spans="10:12" ht="12">
      <c r="J691" s="15"/>
      <c r="L691" s="15"/>
    </row>
    <row r="692" spans="10:12" ht="12">
      <c r="J692" s="15"/>
      <c r="L692" s="15"/>
    </row>
    <row r="693" spans="10:12" ht="12">
      <c r="J693" s="15"/>
      <c r="L693" s="15"/>
    </row>
    <row r="694" spans="10:12" ht="12">
      <c r="J694" s="15"/>
      <c r="L694" s="15"/>
    </row>
    <row r="695" spans="10:12" ht="12">
      <c r="J695" s="15"/>
      <c r="L695" s="15"/>
    </row>
    <row r="696" spans="10:12" ht="12">
      <c r="J696" s="15"/>
      <c r="L696" s="15"/>
    </row>
    <row r="697" spans="10:12" ht="12">
      <c r="J697" s="15"/>
      <c r="L697" s="15"/>
    </row>
    <row r="698" spans="10:12" ht="12">
      <c r="J698" s="15"/>
      <c r="L698" s="15"/>
    </row>
    <row r="699" spans="10:12" ht="12">
      <c r="J699" s="15"/>
      <c r="L699" s="15"/>
    </row>
    <row r="700" spans="10:12" ht="12">
      <c r="J700" s="15"/>
      <c r="L700" s="15"/>
    </row>
    <row r="701" spans="10:12" ht="12">
      <c r="J701" s="15"/>
      <c r="L701" s="15"/>
    </row>
    <row r="702" spans="10:12" ht="12">
      <c r="J702" s="15"/>
      <c r="L702" s="15"/>
    </row>
    <row r="703" spans="10:12" ht="12">
      <c r="J703" s="15"/>
      <c r="L703" s="15"/>
    </row>
    <row r="704" spans="10:12" ht="12">
      <c r="J704" s="15"/>
      <c r="L704" s="15"/>
    </row>
    <row r="705" spans="10:12" ht="12">
      <c r="J705" s="15"/>
      <c r="L705" s="15"/>
    </row>
    <row r="706" spans="10:12" ht="12">
      <c r="J706" s="15"/>
      <c r="L706" s="15"/>
    </row>
    <row r="707" spans="10:12" ht="12">
      <c r="J707" s="15"/>
      <c r="L707" s="15"/>
    </row>
    <row r="708" spans="10:12" ht="12">
      <c r="J708" s="15"/>
      <c r="L708" s="15"/>
    </row>
    <row r="709" spans="10:12" ht="12">
      <c r="J709" s="15"/>
      <c r="L709" s="15"/>
    </row>
    <row r="710" spans="10:12" ht="12">
      <c r="J710" s="15"/>
      <c r="L710" s="15"/>
    </row>
    <row r="711" spans="10:12" ht="12">
      <c r="J711" s="15"/>
      <c r="L711" s="15"/>
    </row>
    <row r="712" spans="10:12" ht="12">
      <c r="J712" s="15"/>
      <c r="L712" s="15"/>
    </row>
    <row r="713" spans="10:12" ht="12">
      <c r="J713" s="15"/>
      <c r="L713" s="15"/>
    </row>
    <row r="714" spans="10:12" ht="12">
      <c r="J714" s="15"/>
      <c r="L714" s="15"/>
    </row>
    <row r="715" spans="10:12" ht="12">
      <c r="J715" s="15"/>
      <c r="L715" s="15"/>
    </row>
    <row r="716" spans="10:12" ht="12">
      <c r="J716" s="15"/>
      <c r="L716" s="15"/>
    </row>
    <row r="717" spans="10:12" ht="12">
      <c r="J717" s="15"/>
      <c r="L717" s="15"/>
    </row>
    <row r="718" spans="10:12" ht="12">
      <c r="J718" s="15"/>
      <c r="L718" s="15"/>
    </row>
    <row r="719" spans="10:12" ht="12">
      <c r="J719" s="15"/>
      <c r="L719" s="15"/>
    </row>
    <row r="720" spans="10:12" ht="12">
      <c r="J720" s="15"/>
      <c r="L720" s="15"/>
    </row>
    <row r="721" spans="10:12" ht="12">
      <c r="J721" s="15"/>
      <c r="L721" s="15"/>
    </row>
    <row r="722" spans="10:12" ht="12">
      <c r="J722" s="15"/>
      <c r="L722" s="15"/>
    </row>
    <row r="723" spans="10:12" ht="12">
      <c r="J723" s="15"/>
      <c r="L723" s="15"/>
    </row>
    <row r="724" spans="10:12" ht="12">
      <c r="J724" s="15"/>
      <c r="L724" s="15"/>
    </row>
    <row r="725" spans="10:12" ht="12">
      <c r="J725" s="15"/>
      <c r="L725" s="15"/>
    </row>
    <row r="726" spans="10:12" ht="12">
      <c r="J726" s="15"/>
      <c r="L726" s="15"/>
    </row>
    <row r="727" spans="10:12" ht="12">
      <c r="J727" s="15"/>
      <c r="L727" s="15"/>
    </row>
    <row r="728" spans="10:12" ht="12">
      <c r="J728" s="15"/>
      <c r="L728" s="15"/>
    </row>
    <row r="729" spans="10:12" ht="12">
      <c r="J729" s="15"/>
      <c r="L729" s="15"/>
    </row>
    <row r="730" spans="10:12" ht="12">
      <c r="J730" s="15"/>
      <c r="L730" s="15"/>
    </row>
    <row r="731" spans="10:12" ht="12">
      <c r="J731" s="15"/>
      <c r="L731" s="15"/>
    </row>
    <row r="732" spans="10:12" ht="12">
      <c r="J732" s="15"/>
      <c r="L732" s="15"/>
    </row>
    <row r="733" spans="10:12" ht="12">
      <c r="J733" s="15"/>
      <c r="L733" s="15"/>
    </row>
    <row r="734" spans="10:12" ht="12">
      <c r="J734" s="15"/>
      <c r="L734" s="15"/>
    </row>
    <row r="735" spans="10:12" ht="12">
      <c r="J735" s="15"/>
      <c r="L735" s="15"/>
    </row>
    <row r="736" spans="10:12" ht="12">
      <c r="J736" s="15"/>
      <c r="L736" s="15"/>
    </row>
    <row r="737" spans="10:12" ht="12">
      <c r="J737" s="15"/>
      <c r="L737" s="15"/>
    </row>
    <row r="738" spans="10:12" ht="12">
      <c r="J738" s="15"/>
      <c r="L738" s="15"/>
    </row>
    <row r="739" spans="10:12" ht="12">
      <c r="J739" s="15"/>
      <c r="L739" s="15"/>
    </row>
    <row r="740" spans="10:12" ht="12">
      <c r="J740" s="15"/>
      <c r="L740" s="15"/>
    </row>
    <row r="741" spans="10:12" ht="12">
      <c r="J741" s="15"/>
      <c r="L741" s="15"/>
    </row>
    <row r="742" spans="10:12" ht="12">
      <c r="J742" s="15"/>
      <c r="L742" s="15"/>
    </row>
    <row r="743" spans="10:12" ht="12">
      <c r="J743" s="15"/>
      <c r="L743" s="15"/>
    </row>
    <row r="744" spans="10:12" ht="12">
      <c r="J744" s="15"/>
      <c r="L744" s="15"/>
    </row>
    <row r="745" spans="10:12" ht="12">
      <c r="J745" s="15"/>
      <c r="L745" s="15"/>
    </row>
    <row r="746" spans="10:12" ht="12">
      <c r="J746" s="15"/>
      <c r="L746" s="15"/>
    </row>
    <row r="747" spans="10:12" ht="12">
      <c r="J747" s="15"/>
      <c r="L747" s="15"/>
    </row>
    <row r="748" spans="10:12" ht="12">
      <c r="J748" s="15"/>
      <c r="L748" s="15"/>
    </row>
    <row r="749" spans="10:12" ht="12">
      <c r="J749" s="15"/>
      <c r="L749" s="15"/>
    </row>
    <row r="750" spans="10:12" ht="12">
      <c r="J750" s="15"/>
      <c r="L750" s="15"/>
    </row>
    <row r="751" spans="10:12" ht="12">
      <c r="J751" s="15"/>
      <c r="L751" s="15"/>
    </row>
    <row r="752" spans="10:12" ht="12">
      <c r="J752" s="15"/>
      <c r="L752" s="15"/>
    </row>
    <row r="753" spans="10:12" ht="12">
      <c r="J753" s="15"/>
      <c r="L753" s="15"/>
    </row>
    <row r="754" spans="10:12" ht="12">
      <c r="J754" s="15"/>
      <c r="L754" s="15"/>
    </row>
    <row r="755" spans="10:12" ht="12">
      <c r="J755" s="15"/>
      <c r="L755" s="15"/>
    </row>
    <row r="756" spans="10:12" ht="12">
      <c r="J756" s="15"/>
      <c r="L756" s="15"/>
    </row>
    <row r="757" spans="10:12" ht="12">
      <c r="J757" s="15"/>
      <c r="L757" s="15"/>
    </row>
    <row r="758" spans="10:12" ht="12">
      <c r="J758" s="15"/>
      <c r="L758" s="15"/>
    </row>
    <row r="759" spans="10:12" ht="12">
      <c r="J759" s="15"/>
      <c r="L759" s="15"/>
    </row>
    <row r="760" spans="10:12" ht="12">
      <c r="J760" s="15"/>
      <c r="L760" s="15"/>
    </row>
    <row r="761" spans="10:12" ht="12">
      <c r="J761" s="15"/>
      <c r="L761" s="15"/>
    </row>
    <row r="762" spans="10:12" ht="12">
      <c r="J762" s="15"/>
      <c r="L762" s="15"/>
    </row>
    <row r="763" spans="10:12" ht="12">
      <c r="J763" s="15"/>
      <c r="L763" s="15"/>
    </row>
    <row r="764" spans="10:12" ht="12">
      <c r="J764" s="15"/>
      <c r="L764" s="15"/>
    </row>
    <row r="765" spans="10:12" ht="12">
      <c r="J765" s="15"/>
      <c r="L765" s="15"/>
    </row>
    <row r="766" spans="10:12" ht="12">
      <c r="J766" s="15"/>
      <c r="L766" s="15"/>
    </row>
    <row r="767" spans="10:12" ht="12">
      <c r="J767" s="15"/>
      <c r="L767" s="15"/>
    </row>
    <row r="768" spans="10:12" ht="12">
      <c r="J768" s="15"/>
      <c r="L768" s="15"/>
    </row>
    <row r="769" spans="10:12" ht="12">
      <c r="J769" s="15"/>
      <c r="L769" s="15"/>
    </row>
    <row r="770" spans="10:12" ht="12">
      <c r="J770" s="15"/>
      <c r="L770" s="15"/>
    </row>
    <row r="771" spans="10:12" ht="12">
      <c r="J771" s="15"/>
      <c r="L771" s="15"/>
    </row>
    <row r="772" spans="10:12" ht="12">
      <c r="J772" s="15"/>
      <c r="L772" s="15"/>
    </row>
    <row r="773" spans="10:12" ht="12">
      <c r="J773" s="15"/>
      <c r="L773" s="15"/>
    </row>
    <row r="774" spans="10:12" ht="12">
      <c r="J774" s="15"/>
      <c r="L774" s="15"/>
    </row>
    <row r="775" spans="10:12" ht="12">
      <c r="J775" s="15"/>
      <c r="L775" s="15"/>
    </row>
    <row r="776" spans="10:12" ht="12">
      <c r="J776" s="15"/>
      <c r="L776" s="15"/>
    </row>
    <row r="777" spans="10:12" ht="12">
      <c r="J777" s="15"/>
      <c r="L777" s="15"/>
    </row>
    <row r="778" spans="10:12" ht="12">
      <c r="J778" s="15"/>
      <c r="L778" s="15"/>
    </row>
    <row r="779" spans="10:12" ht="12">
      <c r="J779" s="15"/>
      <c r="L779" s="15"/>
    </row>
    <row r="780" spans="10:12" ht="12">
      <c r="J780" s="15"/>
      <c r="L780" s="15"/>
    </row>
    <row r="781" spans="10:12" ht="12">
      <c r="J781" s="15"/>
      <c r="L781" s="15"/>
    </row>
    <row r="782" spans="10:12" ht="12">
      <c r="J782" s="15"/>
      <c r="L782" s="15"/>
    </row>
    <row r="783" spans="10:12" ht="12">
      <c r="J783" s="15"/>
      <c r="L783" s="15"/>
    </row>
    <row r="784" spans="10:12" ht="12">
      <c r="J784" s="15"/>
      <c r="L784" s="15"/>
    </row>
    <row r="785" spans="10:12" ht="12">
      <c r="J785" s="15"/>
      <c r="L785" s="15"/>
    </row>
    <row r="786" spans="10:12" ht="12">
      <c r="J786" s="15"/>
      <c r="L786" s="15"/>
    </row>
    <row r="787" spans="10:12" ht="12">
      <c r="J787" s="15"/>
      <c r="L787" s="15"/>
    </row>
    <row r="788" spans="10:12" ht="12">
      <c r="J788" s="15"/>
      <c r="L788" s="15"/>
    </row>
    <row r="789" spans="10:12" ht="12">
      <c r="J789" s="15"/>
      <c r="L789" s="15"/>
    </row>
    <row r="790" spans="10:12" ht="12">
      <c r="J790" s="15"/>
      <c r="L790" s="15"/>
    </row>
    <row r="791" spans="10:12" ht="12">
      <c r="J791" s="15"/>
      <c r="L791" s="15"/>
    </row>
    <row r="792" spans="10:12" ht="12">
      <c r="J792" s="15"/>
      <c r="L792" s="15"/>
    </row>
    <row r="793" spans="10:12" ht="12">
      <c r="J793" s="15"/>
      <c r="L793" s="15"/>
    </row>
    <row r="794" spans="10:12" ht="12">
      <c r="J794" s="15"/>
      <c r="L794" s="15"/>
    </row>
    <row r="795" spans="10:12" ht="12">
      <c r="J795" s="15"/>
      <c r="L795" s="15"/>
    </row>
    <row r="796" spans="10:12" ht="12">
      <c r="J796" s="15"/>
      <c r="L796" s="15"/>
    </row>
    <row r="797" spans="10:12" ht="12">
      <c r="J797" s="15"/>
      <c r="L797" s="15"/>
    </row>
    <row r="798" spans="10:12" ht="12">
      <c r="J798" s="15"/>
      <c r="L798" s="15"/>
    </row>
    <row r="799" spans="10:12" ht="12">
      <c r="J799" s="15"/>
      <c r="L799" s="15"/>
    </row>
    <row r="800" spans="10:12" ht="12">
      <c r="J800" s="15"/>
      <c r="L800" s="15"/>
    </row>
    <row r="801" spans="10:12" ht="12">
      <c r="J801" s="15"/>
      <c r="L801" s="15"/>
    </row>
    <row r="802" spans="10:12" ht="12">
      <c r="J802" s="15"/>
      <c r="L802" s="15"/>
    </row>
    <row r="803" spans="10:12" ht="12">
      <c r="J803" s="15"/>
      <c r="L803" s="15"/>
    </row>
    <row r="804" spans="10:12" ht="12">
      <c r="J804" s="15"/>
      <c r="L804" s="15"/>
    </row>
    <row r="805" spans="10:12" ht="12">
      <c r="J805" s="15"/>
      <c r="L805" s="15"/>
    </row>
    <row r="806" spans="10:12" ht="12">
      <c r="J806" s="15"/>
      <c r="L806" s="15"/>
    </row>
    <row r="807" spans="10:12" ht="12">
      <c r="J807" s="15"/>
      <c r="L807" s="15"/>
    </row>
    <row r="808" spans="10:12" ht="12">
      <c r="J808" s="15"/>
      <c r="L808" s="15"/>
    </row>
    <row r="809" spans="10:12" ht="12">
      <c r="J809" s="15"/>
      <c r="L809" s="15"/>
    </row>
    <row r="810" spans="10:12" ht="12">
      <c r="J810" s="15"/>
      <c r="L810" s="15"/>
    </row>
    <row r="811" spans="10:12" ht="12">
      <c r="J811" s="15"/>
      <c r="L811" s="15"/>
    </row>
    <row r="812" spans="10:12" ht="12">
      <c r="J812" s="15"/>
      <c r="L812" s="15"/>
    </row>
    <row r="813" spans="10:12" ht="12">
      <c r="J813" s="15"/>
      <c r="L813" s="15"/>
    </row>
    <row r="814" spans="10:12" ht="12">
      <c r="J814" s="15"/>
      <c r="L814" s="15"/>
    </row>
    <row r="815" spans="10:12" ht="12">
      <c r="J815" s="15"/>
      <c r="L815" s="15"/>
    </row>
    <row r="816" spans="10:12" ht="12">
      <c r="J816" s="15"/>
      <c r="L816" s="15"/>
    </row>
    <row r="817" spans="10:12" ht="12">
      <c r="J817" s="15"/>
      <c r="L817" s="15"/>
    </row>
    <row r="818" spans="10:12" ht="12">
      <c r="J818" s="15"/>
      <c r="L818" s="15"/>
    </row>
    <row r="819" spans="10:12" ht="12">
      <c r="J819" s="15"/>
      <c r="L819" s="15"/>
    </row>
    <row r="820" spans="10:12" ht="12">
      <c r="J820" s="15"/>
      <c r="L820" s="15"/>
    </row>
    <row r="821" spans="10:12" ht="12">
      <c r="J821" s="15"/>
      <c r="L821" s="15"/>
    </row>
    <row r="822" spans="10:12" ht="12">
      <c r="J822" s="15"/>
      <c r="L822" s="15"/>
    </row>
    <row r="823" spans="10:12" ht="12">
      <c r="J823" s="15"/>
      <c r="L823" s="15"/>
    </row>
    <row r="824" spans="10:12" ht="12">
      <c r="J824" s="15"/>
      <c r="L824" s="15"/>
    </row>
    <row r="825" spans="10:12" ht="12">
      <c r="J825" s="15"/>
      <c r="L825" s="15"/>
    </row>
    <row r="826" spans="10:12" ht="12">
      <c r="J826" s="15"/>
      <c r="L826" s="15"/>
    </row>
    <row r="827" spans="10:12" ht="12">
      <c r="J827" s="15"/>
      <c r="L827" s="15"/>
    </row>
    <row r="828" spans="10:12" ht="12">
      <c r="J828" s="15"/>
      <c r="L828" s="15"/>
    </row>
    <row r="829" spans="10:12" ht="12">
      <c r="J829" s="15"/>
      <c r="L829" s="15"/>
    </row>
    <row r="830" spans="10:12" ht="12">
      <c r="J830" s="15"/>
      <c r="L830" s="15"/>
    </row>
    <row r="831" spans="10:12" ht="12">
      <c r="J831" s="15"/>
      <c r="L831" s="15"/>
    </row>
    <row r="832" spans="10:12" ht="12">
      <c r="J832" s="15"/>
      <c r="L832" s="15"/>
    </row>
    <row r="833" spans="10:12" ht="12">
      <c r="J833" s="15"/>
      <c r="L833" s="15"/>
    </row>
    <row r="834" spans="10:12" ht="12">
      <c r="J834" s="15"/>
      <c r="L834" s="15"/>
    </row>
    <row r="835" spans="10:12" ht="12">
      <c r="J835" s="15"/>
      <c r="L835" s="15"/>
    </row>
    <row r="836" spans="10:12" ht="12">
      <c r="J836" s="15"/>
      <c r="L836" s="15"/>
    </row>
    <row r="837" spans="10:12" ht="12">
      <c r="J837" s="15"/>
      <c r="L837" s="15"/>
    </row>
    <row r="838" spans="10:12" ht="12">
      <c r="J838" s="15"/>
      <c r="L838" s="15"/>
    </row>
    <row r="839" spans="10:12" ht="12">
      <c r="J839" s="15"/>
      <c r="L839" s="15"/>
    </row>
    <row r="840" spans="10:12" ht="12">
      <c r="J840" s="15"/>
      <c r="L840" s="15"/>
    </row>
    <row r="841" spans="10:12" ht="12">
      <c r="J841" s="15"/>
      <c r="L841" s="15"/>
    </row>
    <row r="842" spans="10:12" ht="12">
      <c r="J842" s="15"/>
      <c r="L842" s="15"/>
    </row>
    <row r="843" spans="10:12" ht="12">
      <c r="J843" s="15"/>
      <c r="L843" s="15"/>
    </row>
    <row r="844" spans="10:12" ht="12">
      <c r="J844" s="15"/>
      <c r="L844" s="15"/>
    </row>
    <row r="845" spans="10:12" ht="12">
      <c r="J845" s="15"/>
      <c r="L845" s="15"/>
    </row>
    <row r="846" spans="10:12" ht="12">
      <c r="J846" s="15"/>
      <c r="L846" s="15"/>
    </row>
    <row r="847" spans="10:12" ht="12">
      <c r="J847" s="15"/>
      <c r="L847" s="15"/>
    </row>
    <row r="848" spans="10:12" ht="12">
      <c r="J848" s="15"/>
      <c r="L848" s="15"/>
    </row>
    <row r="849" spans="10:12" ht="12">
      <c r="J849" s="15"/>
      <c r="L849" s="15"/>
    </row>
    <row r="850" spans="10:12" ht="12">
      <c r="J850" s="15"/>
      <c r="L850" s="15"/>
    </row>
    <row r="851" spans="10:12" ht="12">
      <c r="J851" s="15"/>
      <c r="L851" s="15"/>
    </row>
    <row r="852" spans="10:12" ht="12">
      <c r="J852" s="15"/>
      <c r="L852" s="15"/>
    </row>
    <row r="853" spans="10:12" ht="12">
      <c r="J853" s="15"/>
      <c r="L853" s="15"/>
    </row>
    <row r="854" spans="10:12" ht="12">
      <c r="J854" s="15"/>
      <c r="L854" s="15"/>
    </row>
    <row r="855" spans="10:12" ht="12">
      <c r="J855" s="15"/>
      <c r="L855" s="15"/>
    </row>
    <row r="856" spans="10:12" ht="12">
      <c r="J856" s="15"/>
      <c r="L856" s="15"/>
    </row>
    <row r="857" spans="10:12" ht="12">
      <c r="J857" s="15"/>
      <c r="L857" s="15"/>
    </row>
    <row r="858" spans="10:12" ht="12">
      <c r="J858" s="15"/>
      <c r="L858" s="15"/>
    </row>
  </sheetData>
  <mergeCells count="19">
    <mergeCell ref="B5:B7"/>
    <mergeCell ref="J5:K7"/>
    <mergeCell ref="L5:M7"/>
    <mergeCell ref="N5:O7"/>
    <mergeCell ref="C5:C7"/>
    <mergeCell ref="D6:D7"/>
    <mergeCell ref="E6:G6"/>
    <mergeCell ref="D5:I5"/>
    <mergeCell ref="H6:H7"/>
    <mergeCell ref="I6:I7"/>
    <mergeCell ref="R5:S7"/>
    <mergeCell ref="T5:U7"/>
    <mergeCell ref="T9:U9"/>
    <mergeCell ref="R9:S9"/>
    <mergeCell ref="N9:O9"/>
    <mergeCell ref="L9:M9"/>
    <mergeCell ref="J9:K9"/>
    <mergeCell ref="P5:Q7"/>
    <mergeCell ref="P9:Q9"/>
  </mergeCells>
  <printOptions/>
  <pageMargins left="0.75" right="0.75" top="1" bottom="1" header="0.512" footer="0.51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2:N31"/>
  <sheetViews>
    <sheetView workbookViewId="0" topLeftCell="A1">
      <selection activeCell="A1" sqref="A1"/>
    </sheetView>
  </sheetViews>
  <sheetFormatPr defaultColWidth="9.00390625" defaultRowHeight="13.5"/>
  <cols>
    <col min="1" max="1" width="4.125" style="620" customWidth="1"/>
    <col min="2" max="2" width="2.375" style="620" customWidth="1"/>
    <col min="3" max="3" width="2.25390625" style="620" customWidth="1"/>
    <col min="4" max="4" width="2.875" style="620" customWidth="1"/>
    <col min="5" max="5" width="2.75390625" style="620" customWidth="1"/>
    <col min="6" max="6" width="18.625" style="620" customWidth="1"/>
    <col min="7" max="7" width="9.50390625" style="620" bestFit="1" customWidth="1"/>
    <col min="8" max="8" width="9.625" style="620" bestFit="1" customWidth="1"/>
    <col min="9" max="13" width="9.125" style="620" bestFit="1" customWidth="1"/>
    <col min="14" max="14" width="9.375" style="620" bestFit="1" customWidth="1"/>
    <col min="15" max="16384" width="9.00390625" style="620" customWidth="1"/>
  </cols>
  <sheetData>
    <row r="2" s="619" customFormat="1" ht="14.25">
      <c r="B2" s="619" t="s">
        <v>1011</v>
      </c>
    </row>
    <row r="3" spans="2:14" ht="12">
      <c r="B3" s="621"/>
      <c r="C3" s="621"/>
      <c r="D3" s="621"/>
      <c r="E3" s="621"/>
      <c r="F3" s="621"/>
      <c r="G3" s="621"/>
      <c r="H3" s="621"/>
      <c r="I3" s="621"/>
      <c r="J3" s="621"/>
      <c r="K3" s="621"/>
      <c r="L3" s="621"/>
      <c r="M3" s="621"/>
      <c r="N3" s="621"/>
    </row>
    <row r="4" spans="2:14" ht="12.75" thickBot="1">
      <c r="B4" s="622"/>
      <c r="C4" s="622"/>
      <c r="D4" s="622"/>
      <c r="E4" s="622"/>
      <c r="F4" s="622"/>
      <c r="G4" s="622"/>
      <c r="H4" s="622"/>
      <c r="I4" s="622"/>
      <c r="J4" s="622"/>
      <c r="K4" s="622"/>
      <c r="L4" s="622"/>
      <c r="M4" s="622" t="s">
        <v>980</v>
      </c>
      <c r="N4" s="622"/>
    </row>
    <row r="5" spans="2:14" ht="34.5" customHeight="1">
      <c r="B5" s="1083" t="s">
        <v>981</v>
      </c>
      <c r="C5" s="1084"/>
      <c r="D5" s="1084"/>
      <c r="E5" s="1084"/>
      <c r="F5" s="1085"/>
      <c r="G5" s="623" t="s">
        <v>1740</v>
      </c>
      <c r="H5" s="624" t="s">
        <v>90</v>
      </c>
      <c r="I5" s="624" t="s">
        <v>982</v>
      </c>
      <c r="J5" s="624" t="s">
        <v>983</v>
      </c>
      <c r="K5" s="624" t="s">
        <v>984</v>
      </c>
      <c r="L5" s="624" t="s">
        <v>985</v>
      </c>
      <c r="M5" s="624" t="s">
        <v>986</v>
      </c>
      <c r="N5" s="624" t="s">
        <v>987</v>
      </c>
    </row>
    <row r="6" spans="2:14" ht="12">
      <c r="B6" s="625"/>
      <c r="C6" s="626"/>
      <c r="D6" s="626"/>
      <c r="E6" s="626"/>
      <c r="F6" s="627"/>
      <c r="G6" s="628" t="s">
        <v>988</v>
      </c>
      <c r="H6" s="628" t="s">
        <v>988</v>
      </c>
      <c r="I6" s="628" t="s">
        <v>988</v>
      </c>
      <c r="J6" s="628" t="s">
        <v>988</v>
      </c>
      <c r="K6" s="628" t="s">
        <v>988</v>
      </c>
      <c r="L6" s="628" t="s">
        <v>988</v>
      </c>
      <c r="M6" s="628" t="s">
        <v>988</v>
      </c>
      <c r="N6" s="629" t="s">
        <v>988</v>
      </c>
    </row>
    <row r="7" spans="2:14" ht="12">
      <c r="B7" s="1082" t="s">
        <v>989</v>
      </c>
      <c r="C7" s="1080" t="s">
        <v>990</v>
      </c>
      <c r="D7" s="1080"/>
      <c r="E7" s="1080"/>
      <c r="F7" s="1081"/>
      <c r="G7" s="633">
        <v>4.68</v>
      </c>
      <c r="H7" s="633">
        <v>4.79</v>
      </c>
      <c r="I7" s="633">
        <v>5.67</v>
      </c>
      <c r="J7" s="633">
        <v>5.29</v>
      </c>
      <c r="K7" s="633">
        <v>4.86</v>
      </c>
      <c r="L7" s="633">
        <v>5.09</v>
      </c>
      <c r="M7" s="633">
        <v>5.12</v>
      </c>
      <c r="N7" s="634">
        <v>5.33</v>
      </c>
    </row>
    <row r="8" spans="2:14" ht="12">
      <c r="B8" s="1082" t="s">
        <v>991</v>
      </c>
      <c r="C8" s="1080" t="s">
        <v>992</v>
      </c>
      <c r="D8" s="1080"/>
      <c r="E8" s="1080"/>
      <c r="F8" s="1081"/>
      <c r="G8" s="633">
        <v>1.42</v>
      </c>
      <c r="H8" s="633">
        <v>1.37</v>
      </c>
      <c r="I8" s="633">
        <v>1.44</v>
      </c>
      <c r="J8" s="633">
        <v>1.54</v>
      </c>
      <c r="K8" s="633">
        <v>1.57</v>
      </c>
      <c r="L8" s="633">
        <v>1.36</v>
      </c>
      <c r="M8" s="633">
        <v>1.71</v>
      </c>
      <c r="N8" s="634">
        <v>1.84</v>
      </c>
    </row>
    <row r="9" spans="2:14" ht="12">
      <c r="B9" s="630"/>
      <c r="C9" s="631"/>
      <c r="D9" s="631"/>
      <c r="E9" s="631"/>
      <c r="F9" s="632"/>
      <c r="G9" s="633"/>
      <c r="H9" s="633"/>
      <c r="I9" s="633"/>
      <c r="J9" s="633"/>
      <c r="K9" s="633"/>
      <c r="L9" s="633"/>
      <c r="M9" s="633"/>
      <c r="N9" s="634"/>
    </row>
    <row r="10" spans="2:14" ht="12">
      <c r="B10" s="630"/>
      <c r="C10" s="631"/>
      <c r="D10" s="631"/>
      <c r="E10" s="631"/>
      <c r="F10" s="632"/>
      <c r="G10" s="635" t="s">
        <v>1792</v>
      </c>
      <c r="H10" s="635" t="s">
        <v>1792</v>
      </c>
      <c r="I10" s="635" t="s">
        <v>1792</v>
      </c>
      <c r="J10" s="635" t="s">
        <v>1792</v>
      </c>
      <c r="K10" s="635" t="s">
        <v>1792</v>
      </c>
      <c r="L10" s="635" t="s">
        <v>1792</v>
      </c>
      <c r="M10" s="635" t="s">
        <v>1792</v>
      </c>
      <c r="N10" s="636" t="s">
        <v>1792</v>
      </c>
    </row>
    <row r="11" spans="2:14" ht="14.25" customHeight="1">
      <c r="B11" s="1082" t="s">
        <v>993</v>
      </c>
      <c r="C11" s="1080"/>
      <c r="D11" s="1080"/>
      <c r="E11" s="1080"/>
      <c r="F11" s="1081"/>
      <c r="G11" s="637">
        <v>41398</v>
      </c>
      <c r="H11" s="637">
        <v>32219</v>
      </c>
      <c r="I11" s="637">
        <v>33256</v>
      </c>
      <c r="J11" s="637">
        <v>31252</v>
      </c>
      <c r="K11" s="637">
        <v>32300</v>
      </c>
      <c r="L11" s="637">
        <v>31505</v>
      </c>
      <c r="M11" s="637">
        <v>36318</v>
      </c>
      <c r="N11" s="638">
        <v>41566</v>
      </c>
    </row>
    <row r="12" spans="2:14" ht="14.25" customHeight="1">
      <c r="B12" s="639"/>
      <c r="C12" s="1086" t="s">
        <v>994</v>
      </c>
      <c r="D12" s="1086"/>
      <c r="E12" s="1086"/>
      <c r="F12" s="1087"/>
      <c r="G12" s="642">
        <v>28772</v>
      </c>
      <c r="H12" s="642">
        <v>20840</v>
      </c>
      <c r="I12" s="642">
        <v>21790</v>
      </c>
      <c r="J12" s="642">
        <v>22297</v>
      </c>
      <c r="K12" s="642">
        <v>23007</v>
      </c>
      <c r="L12" s="642">
        <v>21061</v>
      </c>
      <c r="M12" s="642">
        <v>23472</v>
      </c>
      <c r="N12" s="643">
        <v>27500</v>
      </c>
    </row>
    <row r="13" spans="2:14" ht="14.25" customHeight="1">
      <c r="B13" s="639"/>
      <c r="C13" s="1086" t="s">
        <v>995</v>
      </c>
      <c r="D13" s="1086"/>
      <c r="E13" s="1086"/>
      <c r="F13" s="1087"/>
      <c r="G13" s="642">
        <v>4971</v>
      </c>
      <c r="H13" s="642">
        <v>7561</v>
      </c>
      <c r="I13" s="642">
        <v>6403</v>
      </c>
      <c r="J13" s="642">
        <v>4640</v>
      </c>
      <c r="K13" s="642">
        <v>5261</v>
      </c>
      <c r="L13" s="642">
        <v>6173</v>
      </c>
      <c r="M13" s="642">
        <v>7941</v>
      </c>
      <c r="N13" s="643">
        <v>6707</v>
      </c>
    </row>
    <row r="14" spans="2:14" ht="14.25" customHeight="1">
      <c r="B14" s="639"/>
      <c r="C14" s="1086" t="s">
        <v>996</v>
      </c>
      <c r="D14" s="1086"/>
      <c r="E14" s="1086"/>
      <c r="F14" s="1087"/>
      <c r="G14" s="642">
        <v>7638</v>
      </c>
      <c r="H14" s="642">
        <v>3800</v>
      </c>
      <c r="I14" s="642">
        <v>5058</v>
      </c>
      <c r="J14" s="642">
        <v>4287</v>
      </c>
      <c r="K14" s="642">
        <v>4024</v>
      </c>
      <c r="L14" s="642">
        <v>4258</v>
      </c>
      <c r="M14" s="642">
        <v>4903</v>
      </c>
      <c r="N14" s="643">
        <v>7357</v>
      </c>
    </row>
    <row r="15" spans="2:14" ht="12">
      <c r="B15" s="639"/>
      <c r="C15" s="640"/>
      <c r="D15" s="640"/>
      <c r="E15" s="640"/>
      <c r="F15" s="641"/>
      <c r="G15" s="642"/>
      <c r="H15" s="642"/>
      <c r="I15" s="642"/>
      <c r="J15" s="642"/>
      <c r="K15" s="642"/>
      <c r="L15" s="642"/>
      <c r="M15" s="642"/>
      <c r="N15" s="643"/>
    </row>
    <row r="16" spans="2:14" ht="12">
      <c r="B16" s="1082" t="s">
        <v>997</v>
      </c>
      <c r="C16" s="1080"/>
      <c r="D16" s="1080"/>
      <c r="E16" s="1080"/>
      <c r="F16" s="1081"/>
      <c r="G16" s="637">
        <v>41398</v>
      </c>
      <c r="H16" s="637">
        <v>32219</v>
      </c>
      <c r="I16" s="637">
        <v>33256</v>
      </c>
      <c r="J16" s="637">
        <v>31252</v>
      </c>
      <c r="K16" s="637">
        <v>32300</v>
      </c>
      <c r="L16" s="637">
        <v>31505</v>
      </c>
      <c r="M16" s="637">
        <v>36318</v>
      </c>
      <c r="N16" s="638">
        <v>41566</v>
      </c>
    </row>
    <row r="17" spans="2:14" ht="12">
      <c r="B17" s="630"/>
      <c r="C17" s="631"/>
      <c r="D17" s="631"/>
      <c r="E17" s="631"/>
      <c r="F17" s="632"/>
      <c r="G17" s="637"/>
      <c r="H17" s="637"/>
      <c r="I17" s="637"/>
      <c r="J17" s="637"/>
      <c r="K17" s="637"/>
      <c r="L17" s="637"/>
      <c r="M17" s="637"/>
      <c r="N17" s="638"/>
    </row>
    <row r="18" spans="2:14" ht="12">
      <c r="B18" s="630"/>
      <c r="C18" s="1080" t="s">
        <v>998</v>
      </c>
      <c r="D18" s="1080"/>
      <c r="E18" s="1080"/>
      <c r="F18" s="1081"/>
      <c r="G18" s="637">
        <v>29051</v>
      </c>
      <c r="H18" s="637">
        <v>22053</v>
      </c>
      <c r="I18" s="637">
        <v>22744</v>
      </c>
      <c r="J18" s="637">
        <v>22522</v>
      </c>
      <c r="K18" s="637">
        <v>23457</v>
      </c>
      <c r="L18" s="637">
        <v>22662</v>
      </c>
      <c r="M18" s="637">
        <v>24469</v>
      </c>
      <c r="N18" s="638">
        <v>28925</v>
      </c>
    </row>
    <row r="19" spans="2:14" ht="12">
      <c r="B19" s="644"/>
      <c r="C19" s="1080" t="s">
        <v>999</v>
      </c>
      <c r="D19" s="1080"/>
      <c r="E19" s="1080"/>
      <c r="F19" s="1081"/>
      <c r="G19" s="637">
        <v>25352</v>
      </c>
      <c r="H19" s="637">
        <v>20128</v>
      </c>
      <c r="I19" s="637">
        <v>20672</v>
      </c>
      <c r="J19" s="637">
        <v>20613</v>
      </c>
      <c r="K19" s="637">
        <v>21293</v>
      </c>
      <c r="L19" s="637">
        <v>20515</v>
      </c>
      <c r="M19" s="637">
        <v>21884</v>
      </c>
      <c r="N19" s="638">
        <v>25600</v>
      </c>
    </row>
    <row r="20" spans="2:14" ht="12">
      <c r="B20" s="630"/>
      <c r="C20" s="631"/>
      <c r="D20" s="1080" t="s">
        <v>1000</v>
      </c>
      <c r="E20" s="1080"/>
      <c r="F20" s="1081"/>
      <c r="G20" s="637">
        <v>10533</v>
      </c>
      <c r="H20" s="637">
        <v>8950</v>
      </c>
      <c r="I20" s="637">
        <v>10673</v>
      </c>
      <c r="J20" s="637">
        <v>10003</v>
      </c>
      <c r="K20" s="637">
        <v>9197</v>
      </c>
      <c r="L20" s="637">
        <v>9806</v>
      </c>
      <c r="M20" s="637">
        <v>9675</v>
      </c>
      <c r="N20" s="638">
        <v>10426</v>
      </c>
    </row>
    <row r="21" spans="2:14" ht="12">
      <c r="B21" s="630"/>
      <c r="C21" s="631"/>
      <c r="D21" s="631"/>
      <c r="E21" s="645"/>
      <c r="F21" s="632" t="s">
        <v>1001</v>
      </c>
      <c r="G21" s="637">
        <v>3321</v>
      </c>
      <c r="H21" s="637">
        <v>3572</v>
      </c>
      <c r="I21" s="637">
        <v>4631</v>
      </c>
      <c r="J21" s="637">
        <v>4149</v>
      </c>
      <c r="K21" s="637">
        <v>3719</v>
      </c>
      <c r="L21" s="637">
        <v>4045</v>
      </c>
      <c r="M21" s="637">
        <v>3979</v>
      </c>
      <c r="N21" s="638">
        <v>4239</v>
      </c>
    </row>
    <row r="22" spans="2:14" ht="12">
      <c r="B22" s="630"/>
      <c r="C22" s="631"/>
      <c r="D22" s="631"/>
      <c r="E22" s="645"/>
      <c r="F22" s="632" t="s">
        <v>1002</v>
      </c>
      <c r="G22" s="637">
        <v>7212</v>
      </c>
      <c r="H22" s="637">
        <v>5378</v>
      </c>
      <c r="I22" s="637">
        <v>6042</v>
      </c>
      <c r="J22" s="637">
        <v>5854</v>
      </c>
      <c r="K22" s="637">
        <v>5471</v>
      </c>
      <c r="L22" s="637">
        <v>5767</v>
      </c>
      <c r="M22" s="637">
        <v>5696</v>
      </c>
      <c r="N22" s="638">
        <v>6187</v>
      </c>
    </row>
    <row r="23" spans="2:14" ht="12">
      <c r="B23" s="630"/>
      <c r="C23" s="631"/>
      <c r="D23" s="631"/>
      <c r="E23" s="1080" t="s">
        <v>1003</v>
      </c>
      <c r="F23" s="1081"/>
      <c r="G23" s="637">
        <v>2833</v>
      </c>
      <c r="H23" s="637">
        <v>2618</v>
      </c>
      <c r="I23" s="637">
        <v>2757</v>
      </c>
      <c r="J23" s="637">
        <v>2336</v>
      </c>
      <c r="K23" s="637">
        <v>2905</v>
      </c>
      <c r="L23" s="637">
        <v>2916</v>
      </c>
      <c r="M23" s="637">
        <v>3179</v>
      </c>
      <c r="N23" s="638">
        <v>3352</v>
      </c>
    </row>
    <row r="24" spans="2:14" ht="12">
      <c r="B24" s="630"/>
      <c r="C24" s="631"/>
      <c r="D24" s="631"/>
      <c r="E24" s="1080" t="s">
        <v>1004</v>
      </c>
      <c r="F24" s="1081"/>
      <c r="G24" s="637">
        <v>3690</v>
      </c>
      <c r="H24" s="637">
        <v>3989</v>
      </c>
      <c r="I24" s="637">
        <v>2671</v>
      </c>
      <c r="J24" s="637">
        <v>2850</v>
      </c>
      <c r="K24" s="637">
        <v>3488</v>
      </c>
      <c r="L24" s="637">
        <v>2575</v>
      </c>
      <c r="M24" s="637">
        <v>3663</v>
      </c>
      <c r="N24" s="638">
        <v>4845</v>
      </c>
    </row>
    <row r="25" spans="2:14" ht="12">
      <c r="B25" s="630"/>
      <c r="C25" s="631"/>
      <c r="D25" s="631"/>
      <c r="E25" s="1080" t="s">
        <v>1005</v>
      </c>
      <c r="F25" s="1081"/>
      <c r="G25" s="637">
        <v>8296</v>
      </c>
      <c r="H25" s="637">
        <v>4571</v>
      </c>
      <c r="I25" s="637">
        <v>4571</v>
      </c>
      <c r="J25" s="637">
        <v>5424</v>
      </c>
      <c r="K25" s="637">
        <v>5703</v>
      </c>
      <c r="L25" s="637">
        <v>5218</v>
      </c>
      <c r="M25" s="637">
        <v>5367</v>
      </c>
      <c r="N25" s="638">
        <v>6977</v>
      </c>
    </row>
    <row r="26" spans="2:14" ht="12">
      <c r="B26" s="639"/>
      <c r="C26" s="1080" t="s">
        <v>1006</v>
      </c>
      <c r="D26" s="1080" t="s">
        <v>1007</v>
      </c>
      <c r="E26" s="1080"/>
      <c r="F26" s="1081"/>
      <c r="G26" s="637">
        <v>3699</v>
      </c>
      <c r="H26" s="637">
        <v>1925</v>
      </c>
      <c r="I26" s="637">
        <v>2072</v>
      </c>
      <c r="J26" s="637">
        <v>1909</v>
      </c>
      <c r="K26" s="637">
        <v>2156</v>
      </c>
      <c r="L26" s="637">
        <v>2147</v>
      </c>
      <c r="M26" s="637">
        <v>2585</v>
      </c>
      <c r="N26" s="638">
        <v>3325</v>
      </c>
    </row>
    <row r="27" spans="2:14" ht="12">
      <c r="B27" s="1082" t="s">
        <v>1008</v>
      </c>
      <c r="C27" s="1080"/>
      <c r="D27" s="1080"/>
      <c r="E27" s="1080"/>
      <c r="F27" s="1081"/>
      <c r="G27" s="637">
        <v>4555</v>
      </c>
      <c r="H27" s="637">
        <v>6404</v>
      </c>
      <c r="I27" s="637">
        <v>5495</v>
      </c>
      <c r="J27" s="637">
        <v>5013</v>
      </c>
      <c r="K27" s="637">
        <v>3416</v>
      </c>
      <c r="L27" s="637">
        <v>5376</v>
      </c>
      <c r="M27" s="637">
        <v>6078</v>
      </c>
      <c r="N27" s="638">
        <v>5933</v>
      </c>
    </row>
    <row r="28" spans="2:14" ht="12">
      <c r="B28" s="1082" t="s">
        <v>1009</v>
      </c>
      <c r="C28" s="1080"/>
      <c r="D28" s="1080"/>
      <c r="E28" s="1080"/>
      <c r="F28" s="1081"/>
      <c r="G28" s="637">
        <v>7773</v>
      </c>
      <c r="H28" s="637">
        <v>3743</v>
      </c>
      <c r="I28" s="637">
        <v>5016</v>
      </c>
      <c r="J28" s="637">
        <v>3715</v>
      </c>
      <c r="K28" s="637">
        <v>5409</v>
      </c>
      <c r="L28" s="637">
        <v>3463</v>
      </c>
      <c r="M28" s="637">
        <v>5771</v>
      </c>
      <c r="N28" s="638">
        <v>6696</v>
      </c>
    </row>
    <row r="29" spans="2:14" ht="12.75" thickBot="1">
      <c r="B29" s="646"/>
      <c r="C29" s="622"/>
      <c r="D29" s="622"/>
      <c r="E29" s="622"/>
      <c r="F29" s="647"/>
      <c r="G29" s="622"/>
      <c r="H29" s="622"/>
      <c r="I29" s="622"/>
      <c r="J29" s="622"/>
      <c r="K29" s="622"/>
      <c r="L29" s="622"/>
      <c r="M29" s="622"/>
      <c r="N29" s="647"/>
    </row>
    <row r="31" ht="12">
      <c r="C31" s="648" t="s">
        <v>1010</v>
      </c>
    </row>
  </sheetData>
  <mergeCells count="17">
    <mergeCell ref="E24:F24"/>
    <mergeCell ref="C18:F18"/>
    <mergeCell ref="C19:F19"/>
    <mergeCell ref="D20:F20"/>
    <mergeCell ref="E23:F23"/>
    <mergeCell ref="C12:F12"/>
    <mergeCell ref="C13:F13"/>
    <mergeCell ref="C14:F14"/>
    <mergeCell ref="B16:F16"/>
    <mergeCell ref="B5:F5"/>
    <mergeCell ref="B7:F7"/>
    <mergeCell ref="B8:F8"/>
    <mergeCell ref="B11:F11"/>
    <mergeCell ref="E25:F25"/>
    <mergeCell ref="C26:F26"/>
    <mergeCell ref="B27:F27"/>
    <mergeCell ref="B28:F28"/>
  </mergeCells>
  <printOptions/>
  <pageMargins left="0.75" right="0.75" top="1" bottom="1" header="0.512" footer="0.512"/>
  <pageSetup orientation="portrait" paperSize="9" r:id="rId1"/>
</worksheet>
</file>

<file path=xl/worksheets/sheet21.xml><?xml version="1.0" encoding="utf-8"?>
<worksheet xmlns="http://schemas.openxmlformats.org/spreadsheetml/2006/main" xmlns:r="http://schemas.openxmlformats.org/officeDocument/2006/relationships">
  <dimension ref="B2:E69"/>
  <sheetViews>
    <sheetView workbookViewId="0" topLeftCell="A1">
      <selection activeCell="A1" sqref="A1"/>
    </sheetView>
  </sheetViews>
  <sheetFormatPr defaultColWidth="9.00390625" defaultRowHeight="13.5"/>
  <cols>
    <col min="1" max="1" width="2.625" style="670" customWidth="1"/>
    <col min="2" max="2" width="20.625" style="649" customWidth="1"/>
    <col min="3" max="3" width="15.375" style="670" bestFit="1" customWidth="1"/>
    <col min="4" max="4" width="20.625" style="649" customWidth="1"/>
    <col min="5" max="5" width="15.375" style="670" bestFit="1" customWidth="1"/>
    <col min="6" max="16384" width="9.00390625" style="670" customWidth="1"/>
  </cols>
  <sheetData>
    <row r="1" s="649" customFormat="1" ht="12"/>
    <row r="2" s="649" customFormat="1" ht="14.25">
      <c r="B2" s="650" t="s">
        <v>1049</v>
      </c>
    </row>
    <row r="3" spans="2:5" s="649" customFormat="1" ht="12.75" thickBot="1">
      <c r="B3" s="651"/>
      <c r="C3" s="651"/>
      <c r="D3" s="651"/>
      <c r="E3" s="651"/>
    </row>
    <row r="4" spans="2:5" s="649" customFormat="1" ht="12">
      <c r="B4" s="1089" t="s">
        <v>1012</v>
      </c>
      <c r="C4" s="1089"/>
      <c r="D4" s="1089" t="s">
        <v>1013</v>
      </c>
      <c r="E4" s="1089"/>
    </row>
    <row r="5" spans="2:5" s="649" customFormat="1" ht="12">
      <c r="B5" s="652" t="s">
        <v>1014</v>
      </c>
      <c r="C5" s="652" t="s">
        <v>1048</v>
      </c>
      <c r="D5" s="652" t="s">
        <v>1014</v>
      </c>
      <c r="E5" s="652" t="s">
        <v>1048</v>
      </c>
    </row>
    <row r="6" spans="2:5" s="649" customFormat="1" ht="12">
      <c r="B6" s="653"/>
      <c r="C6" s="654"/>
      <c r="D6" s="654"/>
      <c r="E6" s="655"/>
    </row>
    <row r="7" spans="2:5" s="649" customFormat="1" ht="13.5">
      <c r="B7" s="653"/>
      <c r="C7" s="1088" t="s">
        <v>1015</v>
      </c>
      <c r="D7" s="1088"/>
      <c r="E7" s="656"/>
    </row>
    <row r="8" spans="2:5" s="649" customFormat="1" ht="12">
      <c r="B8" s="653"/>
      <c r="C8" s="657"/>
      <c r="D8" s="657"/>
      <c r="E8" s="656"/>
    </row>
    <row r="9" spans="2:5" s="649" customFormat="1" ht="12">
      <c r="B9" s="658"/>
      <c r="C9" s="659" t="s">
        <v>1792</v>
      </c>
      <c r="D9" s="658"/>
      <c r="E9" s="660" t="s">
        <v>1792</v>
      </c>
    </row>
    <row r="10" spans="2:5" s="649" customFormat="1" ht="12">
      <c r="B10" s="661" t="s">
        <v>1016</v>
      </c>
      <c r="C10" s="662">
        <v>808376941</v>
      </c>
      <c r="D10" s="661" t="s">
        <v>1017</v>
      </c>
      <c r="E10" s="663">
        <v>29028327</v>
      </c>
    </row>
    <row r="11" spans="2:5" s="649" customFormat="1" ht="12">
      <c r="B11" s="661" t="s">
        <v>1018</v>
      </c>
      <c r="C11" s="662">
        <v>2173448000</v>
      </c>
      <c r="D11" s="661" t="s">
        <v>1019</v>
      </c>
      <c r="E11" s="663">
        <v>475957259</v>
      </c>
    </row>
    <row r="12" spans="2:5" s="649" customFormat="1" ht="12">
      <c r="B12" s="661" t="s">
        <v>1020</v>
      </c>
      <c r="C12" s="662">
        <v>17211197</v>
      </c>
      <c r="D12" s="661" t="s">
        <v>1021</v>
      </c>
      <c r="E12" s="663">
        <v>8067532</v>
      </c>
    </row>
    <row r="13" spans="2:5" s="649" customFormat="1" ht="12">
      <c r="B13" s="661" t="s">
        <v>1022</v>
      </c>
      <c r="C13" s="662">
        <v>47410832</v>
      </c>
      <c r="D13" s="661" t="s">
        <v>1023</v>
      </c>
      <c r="E13" s="663">
        <v>1063060570</v>
      </c>
    </row>
    <row r="14" spans="2:5" s="649" customFormat="1" ht="12">
      <c r="B14" s="661" t="s">
        <v>1024</v>
      </c>
      <c r="C14" s="662">
        <v>157487350</v>
      </c>
      <c r="D14" s="661" t="s">
        <v>1025</v>
      </c>
      <c r="E14" s="663">
        <v>2001317595</v>
      </c>
    </row>
    <row r="15" spans="2:5" s="649" customFormat="1" ht="12">
      <c r="B15" s="661" t="s">
        <v>1026</v>
      </c>
      <c r="C15" s="662">
        <v>1741577511</v>
      </c>
      <c r="D15" s="661" t="s">
        <v>1027</v>
      </c>
      <c r="E15" s="663">
        <v>324334251</v>
      </c>
    </row>
    <row r="16" spans="2:5" s="649" customFormat="1" ht="12">
      <c r="B16" s="661" t="s">
        <v>1028</v>
      </c>
      <c r="C16" s="662">
        <v>56650350</v>
      </c>
      <c r="D16" s="661" t="s">
        <v>1029</v>
      </c>
      <c r="E16" s="663">
        <v>187881220</v>
      </c>
    </row>
    <row r="17" spans="2:5" s="649" customFormat="1" ht="12">
      <c r="B17" s="661" t="s">
        <v>1030</v>
      </c>
      <c r="C17" s="662">
        <v>5611265</v>
      </c>
      <c r="D17" s="661" t="s">
        <v>1031</v>
      </c>
      <c r="E17" s="663">
        <v>1327678269</v>
      </c>
    </row>
    <row r="18" spans="2:5" s="649" customFormat="1" ht="12">
      <c r="B18" s="661" t="s">
        <v>1032</v>
      </c>
      <c r="C18" s="662">
        <v>227297621</v>
      </c>
      <c r="D18" s="661" t="s">
        <v>1033</v>
      </c>
      <c r="E18" s="663">
        <v>58881879</v>
      </c>
    </row>
    <row r="19" spans="2:5" s="649" customFormat="1" ht="12">
      <c r="B19" s="661" t="s">
        <v>1034</v>
      </c>
      <c r="C19" s="662">
        <v>225898280</v>
      </c>
      <c r="D19" s="661" t="s">
        <v>1035</v>
      </c>
      <c r="E19" s="663">
        <v>9789527</v>
      </c>
    </row>
    <row r="20" spans="2:5" s="649" customFormat="1" ht="12">
      <c r="B20" s="661" t="s">
        <v>1036</v>
      </c>
      <c r="C20" s="662">
        <v>577000000</v>
      </c>
      <c r="D20" s="661" t="s">
        <v>1037</v>
      </c>
      <c r="E20" s="663">
        <v>19085824</v>
      </c>
    </row>
    <row r="21" spans="2:5" s="649" customFormat="1" ht="12">
      <c r="B21" s="661"/>
      <c r="C21" s="662"/>
      <c r="D21" s="661" t="s">
        <v>1038</v>
      </c>
      <c r="E21" s="663">
        <v>60108999</v>
      </c>
    </row>
    <row r="22" spans="2:5" s="649" customFormat="1" ht="12">
      <c r="B22" s="664"/>
      <c r="C22" s="665"/>
      <c r="D22" s="661" t="s">
        <v>1039</v>
      </c>
      <c r="E22" s="663">
        <v>81224775</v>
      </c>
    </row>
    <row r="23" spans="2:5" s="649" customFormat="1" ht="12">
      <c r="B23" s="666"/>
      <c r="C23" s="665"/>
      <c r="D23" s="661" t="s">
        <v>1040</v>
      </c>
      <c r="E23" s="663">
        <v>0</v>
      </c>
    </row>
    <row r="24" spans="2:5" s="649" customFormat="1" ht="12">
      <c r="B24" s="666"/>
      <c r="C24" s="665"/>
      <c r="D24" s="661"/>
      <c r="E24" s="663"/>
    </row>
    <row r="25" spans="2:5" s="649" customFormat="1" ht="12">
      <c r="B25" s="666" t="s">
        <v>1041</v>
      </c>
      <c r="C25" s="665">
        <v>6038019350</v>
      </c>
      <c r="D25" s="666" t="s">
        <v>1041</v>
      </c>
      <c r="E25" s="667">
        <v>5646416030</v>
      </c>
    </row>
    <row r="26" spans="2:5" s="649" customFormat="1" ht="12">
      <c r="B26" s="661"/>
      <c r="C26" s="662"/>
      <c r="D26" s="661" t="s">
        <v>1042</v>
      </c>
      <c r="E26" s="663">
        <v>391603319</v>
      </c>
    </row>
    <row r="27" spans="2:5" s="649" customFormat="1" ht="12">
      <c r="B27" s="668"/>
      <c r="C27" s="662"/>
      <c r="D27" s="669"/>
      <c r="E27" s="667"/>
    </row>
    <row r="28" spans="2:5" s="649" customFormat="1" ht="13.5">
      <c r="B28" s="653"/>
      <c r="C28" s="1088" t="s">
        <v>1043</v>
      </c>
      <c r="D28" s="1088"/>
      <c r="E28" s="656"/>
    </row>
    <row r="29" spans="2:5" s="649" customFormat="1" ht="12">
      <c r="B29" s="653"/>
      <c r="C29" s="657"/>
      <c r="D29" s="657"/>
      <c r="E29" s="656"/>
    </row>
    <row r="30" spans="2:5" s="649" customFormat="1" ht="12">
      <c r="B30" s="658"/>
      <c r="C30" s="659"/>
      <c r="D30" s="658"/>
      <c r="E30" s="660"/>
    </row>
    <row r="31" spans="2:5" s="649" customFormat="1" ht="12">
      <c r="B31" s="661" t="s">
        <v>1016</v>
      </c>
      <c r="C31" s="662">
        <v>705054308</v>
      </c>
      <c r="D31" s="661" t="s">
        <v>1017</v>
      </c>
      <c r="E31" s="663">
        <v>33261618</v>
      </c>
    </row>
    <row r="32" spans="2:5" s="649" customFormat="1" ht="12">
      <c r="B32" s="661" t="s">
        <v>1018</v>
      </c>
      <c r="C32" s="662">
        <v>2591479000</v>
      </c>
      <c r="D32" s="661" t="s">
        <v>1019</v>
      </c>
      <c r="E32" s="663">
        <v>640755658</v>
      </c>
    </row>
    <row r="33" spans="2:5" s="649" customFormat="1" ht="12">
      <c r="B33" s="661" t="s">
        <v>1020</v>
      </c>
      <c r="C33" s="662">
        <v>29613221</v>
      </c>
      <c r="D33" s="661" t="s">
        <v>1021</v>
      </c>
      <c r="E33" s="663">
        <v>13659850</v>
      </c>
    </row>
    <row r="34" spans="2:5" s="649" customFormat="1" ht="12">
      <c r="B34" s="661" t="s">
        <v>1022</v>
      </c>
      <c r="C34" s="662">
        <v>72596680</v>
      </c>
      <c r="D34" s="661" t="s">
        <v>1023</v>
      </c>
      <c r="E34" s="663">
        <v>1221730557</v>
      </c>
    </row>
    <row r="35" spans="2:5" s="649" customFormat="1" ht="12">
      <c r="B35" s="661" t="s">
        <v>1024</v>
      </c>
      <c r="C35" s="662">
        <v>199782624</v>
      </c>
      <c r="D35" s="661" t="s">
        <v>1025</v>
      </c>
      <c r="E35" s="663">
        <v>2757567896</v>
      </c>
    </row>
    <row r="36" spans="2:5" s="649" customFormat="1" ht="12">
      <c r="B36" s="661" t="s">
        <v>1026</v>
      </c>
      <c r="C36" s="662">
        <v>1988880910</v>
      </c>
      <c r="D36" s="661" t="s">
        <v>1027</v>
      </c>
      <c r="E36" s="663">
        <v>481328065</v>
      </c>
    </row>
    <row r="37" spans="2:5" s="649" customFormat="1" ht="12">
      <c r="B37" s="661" t="s">
        <v>1028</v>
      </c>
      <c r="C37" s="662">
        <v>85674416</v>
      </c>
      <c r="D37" s="661" t="s">
        <v>1029</v>
      </c>
      <c r="E37" s="663">
        <v>268240304</v>
      </c>
    </row>
    <row r="38" spans="2:5" s="649" customFormat="1" ht="12">
      <c r="B38" s="661" t="s">
        <v>1030</v>
      </c>
      <c r="C38" s="662">
        <v>10000</v>
      </c>
      <c r="D38" s="661" t="s">
        <v>1031</v>
      </c>
      <c r="E38" s="663">
        <v>1411023490</v>
      </c>
    </row>
    <row r="39" spans="2:5" s="649" customFormat="1" ht="12">
      <c r="B39" s="661" t="s">
        <v>1032</v>
      </c>
      <c r="C39" s="662">
        <v>391603319</v>
      </c>
      <c r="D39" s="661" t="s">
        <v>1033</v>
      </c>
      <c r="E39" s="663">
        <v>33949250</v>
      </c>
    </row>
    <row r="40" spans="2:5" s="649" customFormat="1" ht="12">
      <c r="B40" s="661" t="s">
        <v>1034</v>
      </c>
      <c r="C40" s="662">
        <v>342216007</v>
      </c>
      <c r="D40" s="661" t="s">
        <v>1035</v>
      </c>
      <c r="E40" s="663">
        <v>14185209</v>
      </c>
    </row>
    <row r="41" spans="2:5" s="649" customFormat="1" ht="12">
      <c r="B41" s="661" t="s">
        <v>1036</v>
      </c>
      <c r="C41" s="662">
        <v>832796000</v>
      </c>
      <c r="D41" s="661" t="s">
        <v>1037</v>
      </c>
      <c r="E41" s="663">
        <v>35630453</v>
      </c>
    </row>
    <row r="42" spans="2:5" s="649" customFormat="1" ht="12">
      <c r="B42" s="661"/>
      <c r="C42" s="662"/>
      <c r="D42" s="661" t="s">
        <v>1038</v>
      </c>
      <c r="E42" s="663">
        <v>128184546</v>
      </c>
    </row>
    <row r="43" spans="2:5" s="649" customFormat="1" ht="12">
      <c r="B43" s="664"/>
      <c r="C43" s="665"/>
      <c r="D43" s="661" t="s">
        <v>1039</v>
      </c>
      <c r="E43" s="663">
        <v>86965363</v>
      </c>
    </row>
    <row r="44" spans="2:5" s="649" customFormat="1" ht="12">
      <c r="B44" s="666"/>
      <c r="C44" s="665"/>
      <c r="D44" s="661" t="s">
        <v>1040</v>
      </c>
      <c r="E44" s="663">
        <v>0</v>
      </c>
    </row>
    <row r="45" spans="2:5" s="649" customFormat="1" ht="12">
      <c r="B45" s="661"/>
      <c r="C45" s="662"/>
      <c r="D45" s="661"/>
      <c r="E45" s="663"/>
    </row>
    <row r="46" spans="2:5" s="649" customFormat="1" ht="12">
      <c r="B46" s="666" t="s">
        <v>1041</v>
      </c>
      <c r="C46" s="665">
        <v>7239706487</v>
      </c>
      <c r="D46" s="666" t="s">
        <v>1041</v>
      </c>
      <c r="E46" s="667">
        <v>7126482261</v>
      </c>
    </row>
    <row r="47" spans="2:5" s="649" customFormat="1" ht="12">
      <c r="B47" s="666"/>
      <c r="C47" s="662"/>
      <c r="D47" s="661" t="s">
        <v>1042</v>
      </c>
      <c r="E47" s="663">
        <v>113224225</v>
      </c>
    </row>
    <row r="48" spans="2:5" s="649" customFormat="1" ht="12">
      <c r="B48" s="668"/>
      <c r="C48" s="609"/>
      <c r="D48" s="669"/>
      <c r="E48" s="667"/>
    </row>
    <row r="49" spans="2:5" s="649" customFormat="1" ht="13.5">
      <c r="B49" s="653"/>
      <c r="C49" s="1088" t="s">
        <v>1566</v>
      </c>
      <c r="D49" s="1088"/>
      <c r="E49" s="656"/>
    </row>
    <row r="50" spans="2:5" s="649" customFormat="1" ht="12">
      <c r="B50" s="653"/>
      <c r="C50" s="657"/>
      <c r="D50" s="657"/>
      <c r="E50" s="656"/>
    </row>
    <row r="51" spans="2:5" s="649" customFormat="1" ht="12">
      <c r="B51" s="658"/>
      <c r="C51" s="659"/>
      <c r="D51" s="658"/>
      <c r="E51" s="660"/>
    </row>
    <row r="52" spans="2:5" s="649" customFormat="1" ht="12">
      <c r="B52" s="661" t="s">
        <v>1016</v>
      </c>
      <c r="C52" s="662">
        <v>829413721</v>
      </c>
      <c r="D52" s="661" t="s">
        <v>1017</v>
      </c>
      <c r="E52" s="663">
        <v>41245639</v>
      </c>
    </row>
    <row r="53" spans="2:5" s="649" customFormat="1" ht="12">
      <c r="B53" s="661" t="s">
        <v>1018</v>
      </c>
      <c r="C53" s="662">
        <v>2411860000</v>
      </c>
      <c r="D53" s="661" t="s">
        <v>1019</v>
      </c>
      <c r="E53" s="663">
        <v>251131096</v>
      </c>
    </row>
    <row r="54" spans="2:5" s="649" customFormat="1" ht="12">
      <c r="B54" s="661" t="s">
        <v>1020</v>
      </c>
      <c r="C54" s="662">
        <v>14475647</v>
      </c>
      <c r="D54" s="661" t="s">
        <v>1021</v>
      </c>
      <c r="E54" s="663">
        <v>17231767</v>
      </c>
    </row>
    <row r="55" spans="2:5" s="649" customFormat="1" ht="12">
      <c r="B55" s="661" t="s">
        <v>1022</v>
      </c>
      <c r="C55" s="662">
        <v>237220564</v>
      </c>
      <c r="D55" s="661" t="s">
        <v>1023</v>
      </c>
      <c r="E55" s="663">
        <v>2163714120</v>
      </c>
    </row>
    <row r="56" spans="2:5" s="649" customFormat="1" ht="12">
      <c r="B56" s="661" t="s">
        <v>1024</v>
      </c>
      <c r="C56" s="662">
        <v>254739527</v>
      </c>
      <c r="D56" s="661" t="s">
        <v>1025</v>
      </c>
      <c r="E56" s="663">
        <v>3258179231</v>
      </c>
    </row>
    <row r="57" spans="2:5" s="649" customFormat="1" ht="12">
      <c r="B57" s="661" t="s">
        <v>1026</v>
      </c>
      <c r="C57" s="662">
        <v>3758824644</v>
      </c>
      <c r="D57" s="661" t="s">
        <v>1044</v>
      </c>
      <c r="E57" s="663">
        <v>611261077</v>
      </c>
    </row>
    <row r="58" spans="2:5" s="649" customFormat="1" ht="12">
      <c r="B58" s="661" t="s">
        <v>1028</v>
      </c>
      <c r="C58" s="662">
        <v>115912763</v>
      </c>
      <c r="D58" s="661" t="s">
        <v>1029</v>
      </c>
      <c r="E58" s="663">
        <v>310926112</v>
      </c>
    </row>
    <row r="59" spans="2:5" s="649" customFormat="1" ht="12">
      <c r="B59" s="661" t="s">
        <v>1030</v>
      </c>
      <c r="C59" s="662">
        <v>12439805</v>
      </c>
      <c r="D59" s="661" t="s">
        <v>1031</v>
      </c>
      <c r="E59" s="663">
        <v>1773321748</v>
      </c>
    </row>
    <row r="60" spans="2:5" s="649" customFormat="1" ht="12">
      <c r="B60" s="661" t="s">
        <v>1032</v>
      </c>
      <c r="C60" s="662">
        <v>113224226</v>
      </c>
      <c r="D60" s="661" t="s">
        <v>1033</v>
      </c>
      <c r="E60" s="663">
        <v>52123833</v>
      </c>
    </row>
    <row r="61" spans="2:5" s="649" customFormat="1" ht="12">
      <c r="B61" s="661" t="s">
        <v>1034</v>
      </c>
      <c r="C61" s="662">
        <v>402158876</v>
      </c>
      <c r="D61" s="661" t="s">
        <v>1035</v>
      </c>
      <c r="E61" s="663">
        <v>17717555</v>
      </c>
    </row>
    <row r="62" spans="2:5" s="649" customFormat="1" ht="12">
      <c r="B62" s="661" t="s">
        <v>1036</v>
      </c>
      <c r="C62" s="662">
        <v>966000000</v>
      </c>
      <c r="D62" s="661" t="s">
        <v>1037</v>
      </c>
      <c r="E62" s="663">
        <v>46676384</v>
      </c>
    </row>
    <row r="63" spans="2:5" s="649" customFormat="1" ht="12">
      <c r="B63" s="661"/>
      <c r="C63" s="662"/>
      <c r="D63" s="661" t="s">
        <v>1038</v>
      </c>
      <c r="E63" s="663">
        <v>219783421</v>
      </c>
    </row>
    <row r="64" spans="2:5" s="649" customFormat="1" ht="12">
      <c r="B64" s="664"/>
      <c r="C64" s="665"/>
      <c r="D64" s="661" t="s">
        <v>1039</v>
      </c>
      <c r="E64" s="663">
        <v>143095369</v>
      </c>
    </row>
    <row r="65" spans="2:5" s="649" customFormat="1" ht="12">
      <c r="B65" s="666" t="s">
        <v>1041</v>
      </c>
      <c r="C65" s="665">
        <v>9116269773</v>
      </c>
      <c r="D65" s="661" t="s">
        <v>1040</v>
      </c>
      <c r="E65" s="663">
        <v>0</v>
      </c>
    </row>
    <row r="66" spans="2:5" s="649" customFormat="1" ht="12">
      <c r="B66" s="661"/>
      <c r="C66" s="662"/>
      <c r="D66" s="661" t="s">
        <v>1045</v>
      </c>
      <c r="E66" s="663">
        <v>230267770</v>
      </c>
    </row>
    <row r="67" spans="2:5" s="649" customFormat="1" ht="12">
      <c r="B67" s="661" t="s">
        <v>1046</v>
      </c>
      <c r="C67" s="662">
        <v>20405349</v>
      </c>
      <c r="D67" s="666" t="s">
        <v>1041</v>
      </c>
      <c r="E67" s="667">
        <v>9136675122</v>
      </c>
    </row>
    <row r="68" spans="2:5" ht="12.75" thickBot="1">
      <c r="B68" s="671"/>
      <c r="C68" s="616"/>
      <c r="D68" s="672"/>
      <c r="E68" s="673"/>
    </row>
    <row r="69" ht="12">
      <c r="B69" s="649" t="s">
        <v>1047</v>
      </c>
    </row>
  </sheetData>
  <mergeCells count="5">
    <mergeCell ref="C49:D49"/>
    <mergeCell ref="C28:D28"/>
    <mergeCell ref="B4:C4"/>
    <mergeCell ref="D4:E4"/>
    <mergeCell ref="C7:D7"/>
  </mergeCells>
  <printOptions/>
  <pageMargins left="0.75" right="0.75"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2:S41"/>
  <sheetViews>
    <sheetView workbookViewId="0" topLeftCell="A1">
      <selection activeCell="A1" sqref="A1"/>
    </sheetView>
  </sheetViews>
  <sheetFormatPr defaultColWidth="9.00390625" defaultRowHeight="13.5"/>
  <cols>
    <col min="1" max="1" width="2.625" style="618" customWidth="1"/>
    <col min="2" max="2" width="1.625" style="618" customWidth="1"/>
    <col min="3" max="3" width="15.125" style="618" bestFit="1" customWidth="1"/>
    <col min="4" max="4" width="1.625" style="594" customWidth="1"/>
    <col min="5" max="5" width="11.50390625" style="618" bestFit="1" customWidth="1"/>
    <col min="6" max="6" width="11.50390625" style="594" bestFit="1" customWidth="1"/>
    <col min="7" max="7" width="11.25390625" style="594" bestFit="1" customWidth="1"/>
    <col min="8" max="10" width="11.50390625" style="594" bestFit="1" customWidth="1"/>
    <col min="11" max="11" width="1.625" style="594" customWidth="1"/>
    <col min="12" max="12" width="13.125" style="594" bestFit="1" customWidth="1"/>
    <col min="13" max="13" width="1.625" style="594" customWidth="1"/>
    <col min="14" max="14" width="11.50390625" style="594" bestFit="1" customWidth="1"/>
    <col min="15" max="16384" width="10.625" style="594" customWidth="1"/>
  </cols>
  <sheetData>
    <row r="1" s="618" customFormat="1" ht="12"/>
    <row r="2" spans="2:18" s="618" customFormat="1" ht="14.25">
      <c r="B2" s="595" t="s">
        <v>1086</v>
      </c>
      <c r="R2" s="618" t="s">
        <v>1050</v>
      </c>
    </row>
    <row r="3" spans="2:18" s="618" customFormat="1" ht="12.75" thickBot="1">
      <c r="B3" s="598"/>
      <c r="C3" s="598"/>
      <c r="D3" s="598"/>
      <c r="E3" s="598"/>
      <c r="F3" s="598"/>
      <c r="G3" s="598"/>
      <c r="H3" s="598"/>
      <c r="J3" s="598"/>
      <c r="K3" s="674"/>
      <c r="L3" s="674"/>
      <c r="R3" s="598"/>
    </row>
    <row r="4" spans="2:19" s="618" customFormat="1" ht="12">
      <c r="B4" s="1098" t="s">
        <v>1051</v>
      </c>
      <c r="C4" s="1090"/>
      <c r="D4" s="1091"/>
      <c r="E4" s="1097" t="s">
        <v>1043</v>
      </c>
      <c r="F4" s="1097"/>
      <c r="G4" s="1097"/>
      <c r="H4" s="1097" t="s">
        <v>1566</v>
      </c>
      <c r="I4" s="1097"/>
      <c r="J4" s="1101"/>
      <c r="K4" s="1090" t="s">
        <v>1051</v>
      </c>
      <c r="L4" s="1090"/>
      <c r="M4" s="1091"/>
      <c r="N4" s="1097" t="s">
        <v>1043</v>
      </c>
      <c r="O4" s="1097"/>
      <c r="P4" s="1097"/>
      <c r="Q4" s="1097" t="s">
        <v>1566</v>
      </c>
      <c r="R4" s="1097"/>
      <c r="S4" s="1097"/>
    </row>
    <row r="5" spans="2:19" s="618" customFormat="1" ht="12">
      <c r="B5" s="1099"/>
      <c r="C5" s="1092"/>
      <c r="D5" s="1093"/>
      <c r="E5" s="675" t="s">
        <v>655</v>
      </c>
      <c r="F5" s="675" t="s">
        <v>1052</v>
      </c>
      <c r="G5" s="676" t="s">
        <v>53</v>
      </c>
      <c r="H5" s="675" t="s">
        <v>655</v>
      </c>
      <c r="I5" s="675" t="s">
        <v>1052</v>
      </c>
      <c r="J5" s="677" t="s">
        <v>53</v>
      </c>
      <c r="K5" s="1092"/>
      <c r="L5" s="1092"/>
      <c r="M5" s="1093"/>
      <c r="N5" s="675" t="s">
        <v>655</v>
      </c>
      <c r="O5" s="675" t="s">
        <v>1052</v>
      </c>
      <c r="P5" s="676" t="s">
        <v>53</v>
      </c>
      <c r="Q5" s="675" t="s">
        <v>655</v>
      </c>
      <c r="R5" s="675" t="s">
        <v>1052</v>
      </c>
      <c r="S5" s="676" t="s">
        <v>53</v>
      </c>
    </row>
    <row r="6" spans="2:19" s="618" customFormat="1" ht="12">
      <c r="B6" s="678"/>
      <c r="C6" s="679"/>
      <c r="D6" s="680"/>
      <c r="E6" s="682"/>
      <c r="F6" s="682"/>
      <c r="G6" s="682"/>
      <c r="H6" s="682"/>
      <c r="I6" s="682"/>
      <c r="J6" s="683"/>
      <c r="K6" s="684"/>
      <c r="L6" s="684"/>
      <c r="M6" s="680"/>
      <c r="N6" s="682"/>
      <c r="O6" s="682"/>
      <c r="P6" s="682"/>
      <c r="Q6" s="682"/>
      <c r="R6" s="682"/>
      <c r="S6" s="610"/>
    </row>
    <row r="7" spans="2:19" s="685" customFormat="1" ht="11.25">
      <c r="B7" s="686"/>
      <c r="C7" s="687" t="s">
        <v>1053</v>
      </c>
      <c r="D7" s="688"/>
      <c r="E7" s="689">
        <f aca="true" t="shared" si="0" ref="E7:J7">SUM(E29,E39)</f>
        <v>1848477</v>
      </c>
      <c r="F7" s="689">
        <f t="shared" si="0"/>
        <v>4169880</v>
      </c>
      <c r="G7" s="689">
        <f t="shared" si="0"/>
        <v>6018357</v>
      </c>
      <c r="H7" s="689">
        <f t="shared" si="0"/>
        <v>2253518</v>
      </c>
      <c r="I7" s="689">
        <f t="shared" si="0"/>
        <v>5183781</v>
      </c>
      <c r="J7" s="690">
        <f t="shared" si="0"/>
        <v>7437299</v>
      </c>
      <c r="K7" s="691"/>
      <c r="L7" s="687" t="s">
        <v>1054</v>
      </c>
      <c r="M7" s="688"/>
      <c r="N7" s="689">
        <f aca="true" t="shared" si="1" ref="N7:S7">SUM(N29,N39)</f>
        <v>1839254</v>
      </c>
      <c r="O7" s="689">
        <f t="shared" si="1"/>
        <v>3983859</v>
      </c>
      <c r="P7" s="689">
        <f t="shared" si="1"/>
        <v>5823113</v>
      </c>
      <c r="Q7" s="689">
        <f t="shared" si="1"/>
        <v>2192713</v>
      </c>
      <c r="R7" s="689">
        <f t="shared" si="1"/>
        <v>4929836</v>
      </c>
      <c r="S7" s="692">
        <f t="shared" si="1"/>
        <v>7122549</v>
      </c>
    </row>
    <row r="8" spans="2:19" s="685" customFormat="1" ht="12" customHeight="1">
      <c r="B8" s="686"/>
      <c r="C8" s="687"/>
      <c r="D8" s="688"/>
      <c r="E8" s="689"/>
      <c r="F8" s="689"/>
      <c r="G8" s="689"/>
      <c r="H8" s="689"/>
      <c r="I8" s="689"/>
      <c r="J8" s="690"/>
      <c r="K8" s="691"/>
      <c r="L8" s="691"/>
      <c r="M8" s="688"/>
      <c r="N8" s="689"/>
      <c r="O8" s="689"/>
      <c r="P8" s="689"/>
      <c r="Q8" s="689"/>
      <c r="R8" s="689"/>
      <c r="S8" s="692"/>
    </row>
    <row r="9" spans="2:19" s="685" customFormat="1" ht="11.25">
      <c r="B9" s="686"/>
      <c r="C9" s="687"/>
      <c r="D9" s="691"/>
      <c r="E9" s="689"/>
      <c r="F9" s="689"/>
      <c r="G9" s="689"/>
      <c r="H9" s="689"/>
      <c r="I9" s="689"/>
      <c r="J9" s="690"/>
      <c r="K9" s="691"/>
      <c r="L9" s="691"/>
      <c r="M9" s="691"/>
      <c r="N9" s="689"/>
      <c r="O9" s="689"/>
      <c r="P9" s="689"/>
      <c r="Q9" s="689"/>
      <c r="R9" s="689"/>
      <c r="S9" s="692"/>
    </row>
    <row r="10" spans="2:19" s="618" customFormat="1" ht="12">
      <c r="B10" s="678"/>
      <c r="C10" s="679"/>
      <c r="D10" s="679"/>
      <c r="E10" s="609"/>
      <c r="F10" s="1096" t="s">
        <v>1055</v>
      </c>
      <c r="G10" s="1096"/>
      <c r="H10" s="1096"/>
      <c r="I10" s="609"/>
      <c r="J10" s="693"/>
      <c r="K10" s="679"/>
      <c r="L10" s="679"/>
      <c r="M10" s="679"/>
      <c r="N10" s="609"/>
      <c r="O10" s="1096" t="s">
        <v>1055</v>
      </c>
      <c r="P10" s="1096"/>
      <c r="Q10" s="1096"/>
      <c r="R10" s="609"/>
      <c r="S10" s="612"/>
    </row>
    <row r="11" spans="2:19" s="618" customFormat="1" ht="12">
      <c r="B11" s="678"/>
      <c r="C11" s="679"/>
      <c r="D11" s="679"/>
      <c r="E11" s="609"/>
      <c r="F11" s="609"/>
      <c r="G11" s="609"/>
      <c r="H11" s="609"/>
      <c r="I11" s="609"/>
      <c r="J11" s="693"/>
      <c r="K11" s="679"/>
      <c r="L11" s="679"/>
      <c r="M11" s="679"/>
      <c r="N11" s="609"/>
      <c r="O11" s="609"/>
      <c r="P11" s="609"/>
      <c r="Q11" s="609"/>
      <c r="R11" s="609"/>
      <c r="S11" s="612"/>
    </row>
    <row r="12" spans="2:19" s="618" customFormat="1" ht="12">
      <c r="B12" s="694"/>
      <c r="C12" s="695" t="s">
        <v>1056</v>
      </c>
      <c r="D12" s="696"/>
      <c r="E12" s="611">
        <v>629156</v>
      </c>
      <c r="F12" s="609">
        <v>1538084</v>
      </c>
      <c r="G12" s="609">
        <f>SUM(E12:F12)</f>
        <v>2167240</v>
      </c>
      <c r="H12" s="609">
        <v>717584</v>
      </c>
      <c r="I12" s="609">
        <v>1766444</v>
      </c>
      <c r="J12" s="693">
        <f>SUM(H12:I12)</f>
        <v>2484028</v>
      </c>
      <c r="K12" s="600"/>
      <c r="L12" s="695" t="s">
        <v>1057</v>
      </c>
      <c r="M12" s="696"/>
      <c r="N12" s="609">
        <v>34688</v>
      </c>
      <c r="O12" s="609">
        <v>72332</v>
      </c>
      <c r="P12" s="609">
        <f>SUM(N12:O12)</f>
        <v>107020</v>
      </c>
      <c r="Q12" s="609">
        <v>41498</v>
      </c>
      <c r="R12" s="609">
        <v>90811</v>
      </c>
      <c r="S12" s="612">
        <f>SUM(Q12:R12)</f>
        <v>132309</v>
      </c>
    </row>
    <row r="13" spans="2:19" s="618" customFormat="1" ht="12">
      <c r="B13" s="694"/>
      <c r="C13" s="695" t="s">
        <v>1058</v>
      </c>
      <c r="D13" s="696"/>
      <c r="E13" s="611">
        <v>180560</v>
      </c>
      <c r="F13" s="609">
        <v>844174</v>
      </c>
      <c r="G13" s="609">
        <f>SUM(E13:F13)</f>
        <v>1024734</v>
      </c>
      <c r="H13" s="609">
        <v>225151</v>
      </c>
      <c r="I13" s="609">
        <v>966204</v>
      </c>
      <c r="J13" s="693">
        <f>SUM(H13:I13)</f>
        <v>1191355</v>
      </c>
      <c r="K13" s="600"/>
      <c r="L13" s="695" t="s">
        <v>1059</v>
      </c>
      <c r="M13" s="696"/>
      <c r="N13" s="609">
        <v>238462</v>
      </c>
      <c r="O13" s="609">
        <v>815114</v>
      </c>
      <c r="P13" s="609">
        <f>SUM(N13:O13)</f>
        <v>1053576</v>
      </c>
      <c r="Q13" s="609">
        <v>300925</v>
      </c>
      <c r="R13" s="609">
        <v>892861</v>
      </c>
      <c r="S13" s="612">
        <f>SUM(Q13:R13)</f>
        <v>1193786</v>
      </c>
    </row>
    <row r="14" spans="2:19" s="618" customFormat="1" ht="12">
      <c r="B14" s="694"/>
      <c r="C14" s="695" t="s">
        <v>1060</v>
      </c>
      <c r="D14" s="696"/>
      <c r="E14" s="611">
        <v>19469</v>
      </c>
      <c r="F14" s="609">
        <v>80245</v>
      </c>
      <c r="G14" s="609">
        <f>SUM(E14:F14)</f>
        <v>99714</v>
      </c>
      <c r="H14" s="609">
        <v>15913</v>
      </c>
      <c r="I14" s="609">
        <v>151895</v>
      </c>
      <c r="J14" s="693">
        <f>SUM(H14:I14)</f>
        <v>167808</v>
      </c>
      <c r="K14" s="600"/>
      <c r="L14" s="695" t="s">
        <v>1061</v>
      </c>
      <c r="M14" s="696"/>
      <c r="N14" s="609">
        <v>183604</v>
      </c>
      <c r="O14" s="609">
        <v>251920</v>
      </c>
      <c r="P14" s="609">
        <v>399524</v>
      </c>
      <c r="Q14" s="609">
        <v>213920</v>
      </c>
      <c r="R14" s="609">
        <v>246172</v>
      </c>
      <c r="S14" s="612">
        <f>SUM(Q14:R14)</f>
        <v>460092</v>
      </c>
    </row>
    <row r="15" spans="2:19" s="618" customFormat="1" ht="12">
      <c r="B15" s="694"/>
      <c r="C15" s="695" t="s">
        <v>1062</v>
      </c>
      <c r="D15" s="696"/>
      <c r="E15" s="611">
        <v>6901</v>
      </c>
      <c r="F15" s="609">
        <v>6851</v>
      </c>
      <c r="G15" s="609">
        <f>SUM(E15:F15)</f>
        <v>13752</v>
      </c>
      <c r="H15" s="609">
        <v>10005</v>
      </c>
      <c r="I15" s="609">
        <v>28186</v>
      </c>
      <c r="J15" s="693">
        <f>SUM(H15:I15)</f>
        <v>38191</v>
      </c>
      <c r="K15" s="600"/>
      <c r="L15" s="695" t="s">
        <v>1023</v>
      </c>
      <c r="M15" s="696"/>
      <c r="N15" s="609">
        <v>111006</v>
      </c>
      <c r="O15" s="609">
        <v>232620</v>
      </c>
      <c r="P15" s="609">
        <f>SUM(N15:O15)</f>
        <v>343626</v>
      </c>
      <c r="Q15" s="609">
        <v>105521</v>
      </c>
      <c r="R15" s="609">
        <v>283553</v>
      </c>
      <c r="S15" s="612">
        <f>SUM(Q15:R15)</f>
        <v>389074</v>
      </c>
    </row>
    <row r="16" spans="2:19" s="618" customFormat="1" ht="12">
      <c r="B16" s="694"/>
      <c r="C16" s="695" t="s">
        <v>1063</v>
      </c>
      <c r="D16" s="696"/>
      <c r="E16" s="611">
        <v>40375</v>
      </c>
      <c r="F16" s="609">
        <v>35267</v>
      </c>
      <c r="G16" s="609">
        <f>SUM(E16:F16)</f>
        <v>75642</v>
      </c>
      <c r="H16" s="609">
        <v>51678</v>
      </c>
      <c r="I16" s="609">
        <v>43354</v>
      </c>
      <c r="J16" s="693">
        <f>SUM(H16:I16)</f>
        <v>95032</v>
      </c>
      <c r="K16" s="600"/>
      <c r="L16" s="695" t="s">
        <v>1064</v>
      </c>
      <c r="M16" s="696"/>
      <c r="N16" s="609">
        <v>251017</v>
      </c>
      <c r="O16" s="609">
        <v>995675</v>
      </c>
      <c r="P16" s="609">
        <f>SUM(N16:O16)</f>
        <v>1246692</v>
      </c>
      <c r="Q16" s="609">
        <v>260539</v>
      </c>
      <c r="R16" s="609">
        <v>1184219</v>
      </c>
      <c r="S16" s="612">
        <f>SUM(Q16:R16)</f>
        <v>1444758</v>
      </c>
    </row>
    <row r="17" spans="2:19" s="618" customFormat="1" ht="12">
      <c r="B17" s="694"/>
      <c r="C17" s="695"/>
      <c r="D17" s="696"/>
      <c r="E17" s="611"/>
      <c r="F17" s="609"/>
      <c r="G17" s="609"/>
      <c r="H17" s="609"/>
      <c r="I17" s="609"/>
      <c r="J17" s="693"/>
      <c r="K17" s="600"/>
      <c r="L17" s="695" t="s">
        <v>1065</v>
      </c>
      <c r="M17" s="696"/>
      <c r="N17" s="609"/>
      <c r="O17" s="609"/>
      <c r="P17" s="609"/>
      <c r="Q17" s="609"/>
      <c r="R17" s="609"/>
      <c r="S17" s="612"/>
    </row>
    <row r="18" spans="2:19" s="618" customFormat="1" ht="13.5" customHeight="1">
      <c r="B18" s="694"/>
      <c r="C18" s="695" t="s">
        <v>1066</v>
      </c>
      <c r="D18" s="696"/>
      <c r="E18" s="611">
        <v>189342</v>
      </c>
      <c r="F18" s="609">
        <v>164361</v>
      </c>
      <c r="G18" s="609">
        <f>SUM(E18:F18)</f>
        <v>353703</v>
      </c>
      <c r="H18" s="609">
        <v>233767</v>
      </c>
      <c r="I18" s="609">
        <v>219797</v>
      </c>
      <c r="J18" s="693">
        <f>SUM(H18:I18)</f>
        <v>453564</v>
      </c>
      <c r="K18" s="600"/>
      <c r="L18" s="695" t="s">
        <v>1067</v>
      </c>
      <c r="M18" s="696"/>
      <c r="N18" s="609">
        <v>282636</v>
      </c>
      <c r="O18" s="609">
        <v>88034</v>
      </c>
      <c r="P18" s="609">
        <f>SUM(N18:O18)</f>
        <v>370670</v>
      </c>
      <c r="Q18" s="609">
        <v>358167</v>
      </c>
      <c r="R18" s="609">
        <v>147996</v>
      </c>
      <c r="S18" s="612">
        <f>SUM(Q18:R18)</f>
        <v>506163</v>
      </c>
    </row>
    <row r="19" spans="2:19" s="618" customFormat="1" ht="12">
      <c r="B19" s="694"/>
      <c r="C19" s="695" t="s">
        <v>1068</v>
      </c>
      <c r="D19" s="696"/>
      <c r="E19" s="611">
        <v>30002</v>
      </c>
      <c r="F19" s="609">
        <v>235087</v>
      </c>
      <c r="G19" s="609">
        <f>SUM(E19:F19)</f>
        <v>265089</v>
      </c>
      <c r="H19" s="609">
        <v>30078</v>
      </c>
      <c r="I19" s="609">
        <v>244449</v>
      </c>
      <c r="J19" s="693">
        <f>SUM(H19:I19)</f>
        <v>274527</v>
      </c>
      <c r="K19" s="600"/>
      <c r="L19" s="695" t="s">
        <v>1069</v>
      </c>
      <c r="M19" s="696"/>
      <c r="N19" s="609">
        <v>38800</v>
      </c>
      <c r="O19" s="609">
        <v>87916</v>
      </c>
      <c r="P19" s="609">
        <f>SUM(N19:O19)</f>
        <v>126716</v>
      </c>
      <c r="Q19" s="609">
        <v>50910</v>
      </c>
      <c r="R19" s="609">
        <v>105886</v>
      </c>
      <c r="S19" s="612">
        <f>SUM(Q19:R19)</f>
        <v>156796</v>
      </c>
    </row>
    <row r="20" spans="2:19" s="618" customFormat="1" ht="12">
      <c r="B20" s="694"/>
      <c r="C20" s="695" t="s">
        <v>1028</v>
      </c>
      <c r="D20" s="696"/>
      <c r="E20" s="611">
        <v>7031</v>
      </c>
      <c r="F20" s="609">
        <v>115985</v>
      </c>
      <c r="G20" s="609">
        <f>SUM(E20:F20)</f>
        <v>123016</v>
      </c>
      <c r="H20" s="609">
        <v>17266</v>
      </c>
      <c r="I20" s="609">
        <v>0</v>
      </c>
      <c r="J20" s="693">
        <f>SUM(H20:I20)</f>
        <v>17266</v>
      </c>
      <c r="K20" s="600"/>
      <c r="L20" s="695" t="s">
        <v>1031</v>
      </c>
      <c r="M20" s="696"/>
      <c r="N20" s="609">
        <v>38685</v>
      </c>
      <c r="O20" s="609">
        <v>294941</v>
      </c>
      <c r="P20" s="609">
        <f>SUM(N20:O20)</f>
        <v>333626</v>
      </c>
      <c r="Q20" s="609">
        <v>51970</v>
      </c>
      <c r="R20" s="609">
        <v>429853</v>
      </c>
      <c r="S20" s="612">
        <f>SUM(Q20:R20)</f>
        <v>481823</v>
      </c>
    </row>
    <row r="21" spans="2:19" s="618" customFormat="1" ht="12">
      <c r="B21" s="694"/>
      <c r="C21" s="695" t="s">
        <v>1070</v>
      </c>
      <c r="D21" s="696"/>
      <c r="E21" s="611">
        <v>11681</v>
      </c>
      <c r="F21" s="609">
        <v>29847</v>
      </c>
      <c r="G21" s="609">
        <f>SUM(E21:F21)</f>
        <v>41528</v>
      </c>
      <c r="H21" s="609">
        <v>4874</v>
      </c>
      <c r="I21" s="609">
        <v>214970</v>
      </c>
      <c r="J21" s="693">
        <f>SUM(H21:I21)</f>
        <v>219844</v>
      </c>
      <c r="K21" s="600"/>
      <c r="L21" s="695" t="s">
        <v>1033</v>
      </c>
      <c r="M21" s="696"/>
      <c r="N21" s="609">
        <v>24424</v>
      </c>
      <c r="O21" s="609">
        <v>68443</v>
      </c>
      <c r="P21" s="609">
        <f>SUM(N21:O21)</f>
        <v>92867</v>
      </c>
      <c r="Q21" s="609">
        <v>19638</v>
      </c>
      <c r="R21" s="609">
        <v>96234</v>
      </c>
      <c r="S21" s="612">
        <f>SUM(Q21:R21)</f>
        <v>115872</v>
      </c>
    </row>
    <row r="22" spans="2:19" s="618" customFormat="1" ht="12">
      <c r="B22" s="694"/>
      <c r="C22" s="695" t="s">
        <v>1071</v>
      </c>
      <c r="D22" s="696"/>
      <c r="E22" s="611">
        <v>5649</v>
      </c>
      <c r="F22" s="609">
        <v>147907</v>
      </c>
      <c r="G22" s="609">
        <f>SUM(E22:F22)</f>
        <v>153556</v>
      </c>
      <c r="H22" s="609">
        <v>9230</v>
      </c>
      <c r="I22" s="609">
        <v>183776</v>
      </c>
      <c r="J22" s="693">
        <f>SUM(H22:I22)</f>
        <v>193006</v>
      </c>
      <c r="K22" s="600"/>
      <c r="L22" s="695" t="s">
        <v>1072</v>
      </c>
      <c r="M22" s="696"/>
      <c r="N22" s="609">
        <v>2115</v>
      </c>
      <c r="O22" s="609">
        <v>11204</v>
      </c>
      <c r="P22" s="609">
        <f>SUM(N22:O22)</f>
        <v>13319</v>
      </c>
      <c r="Q22" s="609">
        <v>2471</v>
      </c>
      <c r="R22" s="609">
        <v>10788</v>
      </c>
      <c r="S22" s="612">
        <f>SUM(Q22:R22)</f>
        <v>13259</v>
      </c>
    </row>
    <row r="23" spans="2:19" ht="12">
      <c r="B23" s="694"/>
      <c r="C23" s="695"/>
      <c r="D23" s="697"/>
      <c r="E23" s="611"/>
      <c r="F23" s="609"/>
      <c r="G23" s="609"/>
      <c r="H23" s="609"/>
      <c r="I23" s="609"/>
      <c r="J23" s="693"/>
      <c r="K23" s="600"/>
      <c r="L23" s="695"/>
      <c r="M23" s="697"/>
      <c r="N23" s="609"/>
      <c r="O23" s="609"/>
      <c r="P23" s="609"/>
      <c r="Q23" s="609"/>
      <c r="R23" s="609"/>
      <c r="S23" s="612"/>
    </row>
    <row r="24" spans="2:19" ht="12">
      <c r="B24" s="694"/>
      <c r="C24" s="695" t="s">
        <v>1073</v>
      </c>
      <c r="D24" s="697"/>
      <c r="E24" s="611">
        <v>76508</v>
      </c>
      <c r="F24" s="609">
        <v>85786</v>
      </c>
      <c r="G24" s="609">
        <f>SUM(E24:F24)</f>
        <v>162294</v>
      </c>
      <c r="H24" s="609">
        <v>94967</v>
      </c>
      <c r="I24" s="609">
        <v>112093</v>
      </c>
      <c r="J24" s="693">
        <f>SUM(H24:I24)</f>
        <v>207060</v>
      </c>
      <c r="K24" s="600"/>
      <c r="L24" s="695" t="s">
        <v>1037</v>
      </c>
      <c r="M24" s="697"/>
      <c r="N24" s="609">
        <v>6513</v>
      </c>
      <c r="O24" s="609">
        <v>22610</v>
      </c>
      <c r="P24" s="609">
        <f>SUM(N24:O24)</f>
        <v>29123</v>
      </c>
      <c r="Q24" s="609">
        <v>7154</v>
      </c>
      <c r="R24" s="609">
        <v>28574</v>
      </c>
      <c r="S24" s="612">
        <f>SUM(Q24:R24)</f>
        <v>35728</v>
      </c>
    </row>
    <row r="25" spans="2:19" ht="12">
      <c r="B25" s="694"/>
      <c r="C25" s="695" t="s">
        <v>1074</v>
      </c>
      <c r="D25" s="697"/>
      <c r="E25" s="611">
        <v>75280</v>
      </c>
      <c r="F25" s="609">
        <v>163261</v>
      </c>
      <c r="G25" s="609">
        <f>SUM(E25:F25)</f>
        <v>238541</v>
      </c>
      <c r="H25" s="609">
        <v>155000</v>
      </c>
      <c r="I25" s="609">
        <v>187404</v>
      </c>
      <c r="J25" s="693">
        <f>SUM(H25:I25)</f>
        <v>342404</v>
      </c>
      <c r="K25" s="600"/>
      <c r="L25" s="695" t="s">
        <v>1075</v>
      </c>
      <c r="M25" s="697"/>
      <c r="N25" s="609">
        <v>32345</v>
      </c>
      <c r="O25" s="609">
        <v>42607</v>
      </c>
      <c r="P25" s="609">
        <f>SUM(N25:O25)</f>
        <v>74952</v>
      </c>
      <c r="Q25" s="609">
        <v>41913</v>
      </c>
      <c r="R25" s="609">
        <v>64391</v>
      </c>
      <c r="S25" s="612">
        <f>SUM(Q25:R25)</f>
        <v>106304</v>
      </c>
    </row>
    <row r="26" spans="2:19" ht="12">
      <c r="B26" s="694"/>
      <c r="C26" s="698" t="s">
        <v>1076</v>
      </c>
      <c r="D26" s="697"/>
      <c r="E26" s="611">
        <v>65617</v>
      </c>
      <c r="F26" s="609">
        <v>33216</v>
      </c>
      <c r="G26" s="609">
        <f>SUM(E26:F26)</f>
        <v>98833</v>
      </c>
      <c r="H26" s="609">
        <v>47258</v>
      </c>
      <c r="I26" s="609">
        <v>83187</v>
      </c>
      <c r="J26" s="693">
        <f>SUM(H26:I26)</f>
        <v>130445</v>
      </c>
      <c r="K26" s="600"/>
      <c r="L26" s="695" t="s">
        <v>1077</v>
      </c>
      <c r="M26" s="697"/>
      <c r="N26" s="609">
        <v>31726</v>
      </c>
      <c r="O26" s="609">
        <v>343404</v>
      </c>
      <c r="P26" s="609">
        <f>SUM(N26:O26)</f>
        <v>375130</v>
      </c>
      <c r="Q26" s="609">
        <v>37579</v>
      </c>
      <c r="R26" s="609">
        <v>393556</v>
      </c>
      <c r="S26" s="612">
        <f>SUM(Q26:R26)</f>
        <v>431135</v>
      </c>
    </row>
    <row r="27" spans="2:19" ht="12">
      <c r="B27" s="694"/>
      <c r="C27" s="699" t="s">
        <v>1078</v>
      </c>
      <c r="E27" s="694"/>
      <c r="J27" s="700"/>
      <c r="K27" s="1094" t="s">
        <v>1079</v>
      </c>
      <c r="L27" s="1094"/>
      <c r="M27" s="1095"/>
      <c r="N27" s="609">
        <v>50606</v>
      </c>
      <c r="O27" s="609">
        <v>22799</v>
      </c>
      <c r="P27" s="609">
        <f>SUM(N27:O27)</f>
        <v>73405</v>
      </c>
      <c r="Q27" s="609">
        <v>53218</v>
      </c>
      <c r="R27" s="609">
        <v>36556</v>
      </c>
      <c r="S27" s="612">
        <f>SUM(Q27:R27)</f>
        <v>89774</v>
      </c>
    </row>
    <row r="28" spans="1:19" s="702" customFormat="1" ht="12">
      <c r="A28" s="685"/>
      <c r="B28" s="701"/>
      <c r="C28" s="698"/>
      <c r="D28" s="697"/>
      <c r="E28" s="611"/>
      <c r="F28" s="609"/>
      <c r="G28" s="609"/>
      <c r="H28" s="609"/>
      <c r="I28" s="609"/>
      <c r="J28" s="693"/>
      <c r="M28" s="703"/>
      <c r="N28" s="704"/>
      <c r="O28" s="704"/>
      <c r="P28" s="704"/>
      <c r="Q28" s="704"/>
      <c r="R28" s="704"/>
      <c r="S28" s="703"/>
    </row>
    <row r="29" spans="2:19" ht="12">
      <c r="B29" s="694"/>
      <c r="C29" s="691" t="s">
        <v>53</v>
      </c>
      <c r="D29" s="703"/>
      <c r="E29" s="705">
        <f aca="true" t="shared" si="2" ref="E29:J29">SUM(E12:E26)</f>
        <v>1337571</v>
      </c>
      <c r="F29" s="689">
        <f t="shared" si="2"/>
        <v>3480071</v>
      </c>
      <c r="G29" s="689">
        <f t="shared" si="2"/>
        <v>4817642</v>
      </c>
      <c r="H29" s="689">
        <f t="shared" si="2"/>
        <v>1612771</v>
      </c>
      <c r="I29" s="689">
        <f t="shared" si="2"/>
        <v>4201759</v>
      </c>
      <c r="J29" s="690">
        <f t="shared" si="2"/>
        <v>5814530</v>
      </c>
      <c r="K29" s="600"/>
      <c r="L29" s="691" t="s">
        <v>53</v>
      </c>
      <c r="M29" s="697"/>
      <c r="N29" s="705">
        <f>SUM(N12:N27)</f>
        <v>1326627</v>
      </c>
      <c r="O29" s="689">
        <v>3316619</v>
      </c>
      <c r="P29" s="689">
        <v>4643246</v>
      </c>
      <c r="Q29" s="689">
        <f>SUM(Q12:Q27)</f>
        <v>1545423</v>
      </c>
      <c r="R29" s="689">
        <f>SUM(R12:R27)</f>
        <v>4011450</v>
      </c>
      <c r="S29" s="692">
        <f>SUM(S12:S27)</f>
        <v>5556873</v>
      </c>
    </row>
    <row r="30" spans="2:19" ht="12">
      <c r="B30" s="1100"/>
      <c r="C30" s="1094"/>
      <c r="D30" s="1095"/>
      <c r="J30" s="700"/>
      <c r="N30" s="597"/>
      <c r="O30" s="597"/>
      <c r="P30" s="597"/>
      <c r="Q30" s="597"/>
      <c r="R30" s="597"/>
      <c r="S30" s="697"/>
    </row>
    <row r="31" spans="2:19" ht="12">
      <c r="B31" s="706"/>
      <c r="C31" s="695"/>
      <c r="D31" s="384"/>
      <c r="E31" s="609"/>
      <c r="F31" s="609"/>
      <c r="G31" s="609"/>
      <c r="H31" s="609"/>
      <c r="I31" s="609"/>
      <c r="J31" s="693"/>
      <c r="K31" s="695"/>
      <c r="L31" s="695"/>
      <c r="M31" s="384"/>
      <c r="N31" s="609"/>
      <c r="O31" s="609"/>
      <c r="P31" s="609"/>
      <c r="Q31" s="609"/>
      <c r="R31" s="609"/>
      <c r="S31" s="612"/>
    </row>
    <row r="32" spans="2:19" ht="13.5" customHeight="1">
      <c r="B32" s="706"/>
      <c r="C32" s="695"/>
      <c r="D32" s="384"/>
      <c r="E32" s="609"/>
      <c r="F32" s="1096" t="s">
        <v>1080</v>
      </c>
      <c r="G32" s="1096"/>
      <c r="H32" s="1096"/>
      <c r="I32" s="609"/>
      <c r="J32" s="693"/>
      <c r="K32" s="695"/>
      <c r="L32" s="695"/>
      <c r="M32" s="384"/>
      <c r="N32" s="609"/>
      <c r="O32" s="1096" t="s">
        <v>1080</v>
      </c>
      <c r="P32" s="1096"/>
      <c r="Q32" s="1096"/>
      <c r="R32" s="609"/>
      <c r="S32" s="612"/>
    </row>
    <row r="33" spans="2:19" ht="12" customHeight="1">
      <c r="B33" s="706"/>
      <c r="C33" s="695"/>
      <c r="D33" s="384"/>
      <c r="E33" s="609"/>
      <c r="F33" s="609"/>
      <c r="G33" s="609"/>
      <c r="H33" s="609"/>
      <c r="I33" s="609"/>
      <c r="J33" s="693"/>
      <c r="K33" s="695"/>
      <c r="L33" s="695"/>
      <c r="M33" s="384"/>
      <c r="N33" s="609"/>
      <c r="O33" s="609"/>
      <c r="P33" s="609"/>
      <c r="Q33" s="609"/>
      <c r="R33" s="609"/>
      <c r="S33" s="612"/>
    </row>
    <row r="34" spans="2:19" ht="12">
      <c r="B34" s="706"/>
      <c r="C34" s="695" t="s">
        <v>1081</v>
      </c>
      <c r="D34" s="383"/>
      <c r="E34" s="611">
        <v>124336</v>
      </c>
      <c r="F34" s="609">
        <v>55328</v>
      </c>
      <c r="G34" s="609">
        <f>SUM(E34:F34)</f>
        <v>179664</v>
      </c>
      <c r="H34" s="609">
        <v>134418</v>
      </c>
      <c r="I34" s="609">
        <v>123740</v>
      </c>
      <c r="J34" s="693">
        <f>SUM(H34:I34)</f>
        <v>258158</v>
      </c>
      <c r="K34" s="695"/>
      <c r="L34" s="695" t="s">
        <v>1081</v>
      </c>
      <c r="M34" s="383"/>
      <c r="N34" s="609">
        <v>118341</v>
      </c>
      <c r="O34" s="609">
        <v>51743</v>
      </c>
      <c r="P34" s="609">
        <f>SUM(N34:O34)</f>
        <v>170084</v>
      </c>
      <c r="Q34" s="609">
        <v>131855</v>
      </c>
      <c r="R34" s="609">
        <v>119660</v>
      </c>
      <c r="S34" s="612">
        <f>SUM(Q34:R34)</f>
        <v>251515</v>
      </c>
    </row>
    <row r="35" spans="2:19" ht="12">
      <c r="B35" s="706"/>
      <c r="C35" s="695" t="s">
        <v>1082</v>
      </c>
      <c r="D35" s="383"/>
      <c r="E35" s="611">
        <v>251336</v>
      </c>
      <c r="F35" s="609">
        <v>32822</v>
      </c>
      <c r="G35" s="609">
        <f>SUM(E35:F35)</f>
        <v>284158</v>
      </c>
      <c r="H35" s="609">
        <v>338330</v>
      </c>
      <c r="I35" s="609">
        <v>20641</v>
      </c>
      <c r="J35" s="693">
        <f>SUM(H35:I35)</f>
        <v>358971</v>
      </c>
      <c r="K35" s="695"/>
      <c r="L35" s="695" t="s">
        <v>1082</v>
      </c>
      <c r="M35" s="383"/>
      <c r="N35" s="609">
        <v>260282</v>
      </c>
      <c r="O35" s="609">
        <v>32508</v>
      </c>
      <c r="P35" s="609">
        <f>SUM(N35:O35)</f>
        <v>292790</v>
      </c>
      <c r="Q35" s="609">
        <v>359313</v>
      </c>
      <c r="R35" s="609">
        <v>20530</v>
      </c>
      <c r="S35" s="612">
        <v>379843</v>
      </c>
    </row>
    <row r="36" spans="2:19" ht="12">
      <c r="B36" s="706"/>
      <c r="C36" s="695" t="s">
        <v>1083</v>
      </c>
      <c r="D36" s="383"/>
      <c r="E36" s="611">
        <v>6449</v>
      </c>
      <c r="F36" s="609">
        <v>3700</v>
      </c>
      <c r="G36" s="609">
        <f>SUM(E36:F36)</f>
        <v>10149</v>
      </c>
      <c r="H36" s="609">
        <v>8050</v>
      </c>
      <c r="I36" s="609">
        <v>10771</v>
      </c>
      <c r="J36" s="693">
        <f>SUM(H36:I36)</f>
        <v>18821</v>
      </c>
      <c r="K36" s="695"/>
      <c r="L36" s="695" t="s">
        <v>1083</v>
      </c>
      <c r="M36" s="383"/>
      <c r="N36" s="609">
        <v>5146</v>
      </c>
      <c r="O36" s="609">
        <v>3360</v>
      </c>
      <c r="P36" s="609">
        <f>SUM(N36:O36)</f>
        <v>8506</v>
      </c>
      <c r="Q36" s="609">
        <v>6233</v>
      </c>
      <c r="R36" s="609">
        <v>9550</v>
      </c>
      <c r="S36" s="612">
        <f>SUM(Q36:R36)</f>
        <v>15783</v>
      </c>
    </row>
    <row r="37" spans="2:19" ht="12">
      <c r="B37" s="1100" t="s">
        <v>1084</v>
      </c>
      <c r="C37" s="1094"/>
      <c r="D37" s="1095"/>
      <c r="E37" s="611">
        <v>128785</v>
      </c>
      <c r="F37" s="609">
        <v>597959</v>
      </c>
      <c r="G37" s="609">
        <f>SUM(E37:F37)</f>
        <v>726744</v>
      </c>
      <c r="H37" s="609">
        <v>159949</v>
      </c>
      <c r="I37" s="609">
        <v>826870</v>
      </c>
      <c r="J37" s="693">
        <f>SUM(H37:I37)</f>
        <v>986819</v>
      </c>
      <c r="K37" s="1094" t="s">
        <v>1084</v>
      </c>
      <c r="L37" s="1094"/>
      <c r="M37" s="1095"/>
      <c r="N37" s="609">
        <v>128858</v>
      </c>
      <c r="O37" s="609">
        <v>579629</v>
      </c>
      <c r="P37" s="609">
        <f>SUM(N37:O37)</f>
        <v>708487</v>
      </c>
      <c r="Q37" s="609">
        <v>149889</v>
      </c>
      <c r="R37" s="609">
        <v>768646</v>
      </c>
      <c r="S37" s="612">
        <f>SUM(Q37:R37)</f>
        <v>918535</v>
      </c>
    </row>
    <row r="38" spans="2:19" ht="12">
      <c r="B38" s="694"/>
      <c r="C38" s="600"/>
      <c r="D38" s="697"/>
      <c r="E38" s="611"/>
      <c r="F38" s="609"/>
      <c r="G38" s="609"/>
      <c r="H38" s="609"/>
      <c r="I38" s="609"/>
      <c r="J38" s="693"/>
      <c r="K38" s="600"/>
      <c r="L38" s="600"/>
      <c r="M38" s="697"/>
      <c r="N38" s="609"/>
      <c r="O38" s="609"/>
      <c r="P38" s="609"/>
      <c r="Q38" s="609"/>
      <c r="R38" s="609"/>
      <c r="S38" s="612"/>
    </row>
    <row r="39" spans="1:19" s="702" customFormat="1" ht="11.25">
      <c r="A39" s="685"/>
      <c r="B39" s="701"/>
      <c r="C39" s="691" t="s">
        <v>53</v>
      </c>
      <c r="D39" s="703"/>
      <c r="E39" s="705">
        <f aca="true" t="shared" si="3" ref="E39:J39">SUM(E34:E38)</f>
        <v>510906</v>
      </c>
      <c r="F39" s="689">
        <f t="shared" si="3"/>
        <v>689809</v>
      </c>
      <c r="G39" s="689">
        <f t="shared" si="3"/>
        <v>1200715</v>
      </c>
      <c r="H39" s="689">
        <f t="shared" si="3"/>
        <v>640747</v>
      </c>
      <c r="I39" s="689">
        <f t="shared" si="3"/>
        <v>982022</v>
      </c>
      <c r="J39" s="690">
        <f t="shared" si="3"/>
        <v>1622769</v>
      </c>
      <c r="K39" s="707"/>
      <c r="L39" s="691" t="s">
        <v>53</v>
      </c>
      <c r="M39" s="703"/>
      <c r="N39" s="705">
        <f aca="true" t="shared" si="4" ref="N39:S39">SUM(N34:N38)</f>
        <v>512627</v>
      </c>
      <c r="O39" s="689">
        <f t="shared" si="4"/>
        <v>667240</v>
      </c>
      <c r="P39" s="689">
        <f t="shared" si="4"/>
        <v>1179867</v>
      </c>
      <c r="Q39" s="689">
        <f t="shared" si="4"/>
        <v>647290</v>
      </c>
      <c r="R39" s="689">
        <f t="shared" si="4"/>
        <v>918386</v>
      </c>
      <c r="S39" s="692">
        <f t="shared" si="4"/>
        <v>1565676</v>
      </c>
    </row>
    <row r="40" spans="2:19" ht="12.75" thickBot="1">
      <c r="B40" s="708"/>
      <c r="C40" s="598"/>
      <c r="D40" s="709"/>
      <c r="E40" s="615"/>
      <c r="F40" s="616"/>
      <c r="G40" s="616"/>
      <c r="H40" s="616"/>
      <c r="I40" s="616"/>
      <c r="J40" s="710"/>
      <c r="K40" s="598"/>
      <c r="L40" s="598"/>
      <c r="M40" s="709"/>
      <c r="N40" s="616"/>
      <c r="O40" s="616"/>
      <c r="P40" s="616"/>
      <c r="Q40" s="616"/>
      <c r="R40" s="616"/>
      <c r="S40" s="617"/>
    </row>
    <row r="41" ht="12">
      <c r="C41" s="618" t="s">
        <v>1085</v>
      </c>
    </row>
  </sheetData>
  <mergeCells count="14">
    <mergeCell ref="B4:D5"/>
    <mergeCell ref="B30:D30"/>
    <mergeCell ref="B37:D37"/>
    <mergeCell ref="E4:G4"/>
    <mergeCell ref="F10:H10"/>
    <mergeCell ref="F32:H32"/>
    <mergeCell ref="H4:J4"/>
    <mergeCell ref="K4:M5"/>
    <mergeCell ref="K37:M37"/>
    <mergeCell ref="K27:M27"/>
    <mergeCell ref="O10:Q10"/>
    <mergeCell ref="O32:Q32"/>
    <mergeCell ref="N4:P4"/>
    <mergeCell ref="Q4:S4"/>
  </mergeCells>
  <printOptions/>
  <pageMargins left="0.75" right="0.75"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2:AJ23"/>
  <sheetViews>
    <sheetView workbookViewId="0" topLeftCell="A1">
      <selection activeCell="A1" sqref="A1"/>
    </sheetView>
  </sheetViews>
  <sheetFormatPr defaultColWidth="9.00390625" defaultRowHeight="13.5"/>
  <cols>
    <col min="1" max="1" width="3.625" style="711" customWidth="1"/>
    <col min="2" max="2" width="5.625" style="711" customWidth="1"/>
    <col min="3" max="4" width="3.625" style="711" customWidth="1"/>
    <col min="5" max="37" width="8.625" style="711" customWidth="1"/>
    <col min="38" max="16384" width="9.00390625" style="711" customWidth="1"/>
  </cols>
  <sheetData>
    <row r="2" ht="14.25">
      <c r="B2" s="713" t="s">
        <v>1110</v>
      </c>
    </row>
    <row r="3" spans="21:36" ht="12.75" thickBot="1">
      <c r="U3" s="714"/>
      <c r="V3" s="714"/>
      <c r="W3" s="714"/>
      <c r="X3" s="714"/>
      <c r="Y3" s="714"/>
      <c r="Z3" s="714"/>
      <c r="AA3" s="714"/>
      <c r="AB3" s="714"/>
      <c r="AC3" s="714"/>
      <c r="AD3" s="714"/>
      <c r="AE3" s="714"/>
      <c r="AF3" s="714"/>
      <c r="AG3" s="714"/>
      <c r="AH3" s="714"/>
      <c r="AI3" s="714"/>
      <c r="AJ3" s="714"/>
    </row>
    <row r="4" spans="2:36" ht="24" customHeight="1">
      <c r="B4" s="1109" t="s">
        <v>1087</v>
      </c>
      <c r="C4" s="1110"/>
      <c r="D4" s="1111"/>
      <c r="E4" s="1104" t="s">
        <v>1088</v>
      </c>
      <c r="F4" s="1105"/>
      <c r="G4" s="1104" t="s">
        <v>1089</v>
      </c>
      <c r="H4" s="1105"/>
      <c r="I4" s="1104" t="s">
        <v>1090</v>
      </c>
      <c r="J4" s="1105"/>
      <c r="K4" s="1104" t="s">
        <v>1091</v>
      </c>
      <c r="L4" s="1113"/>
      <c r="M4" s="1104" t="s">
        <v>1092</v>
      </c>
      <c r="N4" s="1113"/>
      <c r="O4" s="1104" t="s">
        <v>1093</v>
      </c>
      <c r="P4" s="1105"/>
      <c r="Q4" s="1104" t="s">
        <v>1094</v>
      </c>
      <c r="R4" s="1105"/>
      <c r="S4" s="1107" t="s">
        <v>1095</v>
      </c>
      <c r="T4" s="1108"/>
      <c r="U4" s="1102" t="s">
        <v>1096</v>
      </c>
      <c r="V4" s="1103"/>
      <c r="W4" s="1102" t="s">
        <v>1097</v>
      </c>
      <c r="X4" s="1103"/>
      <c r="Y4" s="1106" t="s">
        <v>1098</v>
      </c>
      <c r="Z4" s="1103"/>
      <c r="AA4" s="1102" t="s">
        <v>1099</v>
      </c>
      <c r="AB4" s="1103"/>
      <c r="AC4" s="1102" t="s">
        <v>1100</v>
      </c>
      <c r="AD4" s="1103"/>
      <c r="AE4" s="1102" t="s">
        <v>1101</v>
      </c>
      <c r="AF4" s="1103"/>
      <c r="AG4" s="1102" t="s">
        <v>1102</v>
      </c>
      <c r="AH4" s="1103"/>
      <c r="AI4" s="1102" t="s">
        <v>1103</v>
      </c>
      <c r="AJ4" s="1103"/>
    </row>
    <row r="5" spans="2:36" ht="12" customHeight="1">
      <c r="B5" s="1102"/>
      <c r="C5" s="1112"/>
      <c r="D5" s="1103"/>
      <c r="E5" s="715" t="s">
        <v>1104</v>
      </c>
      <c r="F5" s="715" t="s">
        <v>1105</v>
      </c>
      <c r="G5" s="715" t="s">
        <v>1104</v>
      </c>
      <c r="H5" s="715" t="s">
        <v>1105</v>
      </c>
      <c r="I5" s="715" t="s">
        <v>1104</v>
      </c>
      <c r="J5" s="715" t="s">
        <v>1105</v>
      </c>
      <c r="K5" s="715" t="s">
        <v>1104</v>
      </c>
      <c r="L5" s="715" t="s">
        <v>1105</v>
      </c>
      <c r="M5" s="715" t="s">
        <v>1104</v>
      </c>
      <c r="N5" s="715" t="s">
        <v>1105</v>
      </c>
      <c r="O5" s="715" t="s">
        <v>1104</v>
      </c>
      <c r="P5" s="715" t="s">
        <v>1105</v>
      </c>
      <c r="Q5" s="715" t="s">
        <v>1104</v>
      </c>
      <c r="R5" s="715" t="s">
        <v>1105</v>
      </c>
      <c r="S5" s="715" t="s">
        <v>1104</v>
      </c>
      <c r="T5" s="715" t="s">
        <v>1105</v>
      </c>
      <c r="U5" s="715" t="s">
        <v>1104</v>
      </c>
      <c r="V5" s="715" t="s">
        <v>1105</v>
      </c>
      <c r="W5" s="715" t="s">
        <v>1104</v>
      </c>
      <c r="X5" s="715" t="s">
        <v>1105</v>
      </c>
      <c r="Y5" s="715" t="s">
        <v>1104</v>
      </c>
      <c r="Z5" s="715" t="s">
        <v>1105</v>
      </c>
      <c r="AA5" s="715" t="s">
        <v>1104</v>
      </c>
      <c r="AB5" s="715" t="s">
        <v>1105</v>
      </c>
      <c r="AC5" s="715" t="s">
        <v>1104</v>
      </c>
      <c r="AD5" s="715" t="s">
        <v>1105</v>
      </c>
      <c r="AE5" s="715" t="s">
        <v>1104</v>
      </c>
      <c r="AF5" s="715" t="s">
        <v>1105</v>
      </c>
      <c r="AG5" s="715" t="s">
        <v>1104</v>
      </c>
      <c r="AH5" s="715" t="s">
        <v>1105</v>
      </c>
      <c r="AI5" s="715" t="s">
        <v>1104</v>
      </c>
      <c r="AJ5" s="715" t="s">
        <v>1105</v>
      </c>
    </row>
    <row r="6" spans="2:36" ht="12">
      <c r="B6" s="716"/>
      <c r="C6" s="717"/>
      <c r="D6" s="718"/>
      <c r="E6" s="719"/>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c r="AF6" s="720"/>
      <c r="AG6" s="720"/>
      <c r="AH6" s="720"/>
      <c r="AI6" s="720"/>
      <c r="AJ6" s="721"/>
    </row>
    <row r="7" spans="2:36" ht="12.75" customHeight="1">
      <c r="B7" s="722" t="s">
        <v>1106</v>
      </c>
      <c r="C7" s="723">
        <v>27</v>
      </c>
      <c r="D7" s="724" t="s">
        <v>1107</v>
      </c>
      <c r="E7" s="725">
        <v>17774</v>
      </c>
      <c r="F7" s="726">
        <v>16614</v>
      </c>
      <c r="G7" s="726">
        <v>17</v>
      </c>
      <c r="H7" s="726">
        <v>17</v>
      </c>
      <c r="I7" s="726">
        <v>8</v>
      </c>
      <c r="J7" s="726">
        <v>5</v>
      </c>
      <c r="K7" s="726">
        <v>13</v>
      </c>
      <c r="L7" s="726">
        <v>8</v>
      </c>
      <c r="M7" s="726">
        <v>20</v>
      </c>
      <c r="N7" s="726">
        <v>21</v>
      </c>
      <c r="O7" s="726">
        <v>30</v>
      </c>
      <c r="P7" s="726">
        <v>27</v>
      </c>
      <c r="Q7" s="726">
        <v>33</v>
      </c>
      <c r="R7" s="726">
        <v>32</v>
      </c>
      <c r="S7" s="726">
        <v>1230</v>
      </c>
      <c r="T7" s="726">
        <v>1225</v>
      </c>
      <c r="U7" s="726">
        <v>11563</v>
      </c>
      <c r="V7" s="726">
        <v>10458</v>
      </c>
      <c r="W7" s="726">
        <v>2471</v>
      </c>
      <c r="X7" s="726">
        <v>2442</v>
      </c>
      <c r="Y7" s="726">
        <v>32</v>
      </c>
      <c r="Z7" s="726">
        <v>32</v>
      </c>
      <c r="AA7" s="726">
        <v>771</v>
      </c>
      <c r="AB7" s="726">
        <v>765</v>
      </c>
      <c r="AC7" s="726">
        <v>30</v>
      </c>
      <c r="AD7" s="726">
        <v>30</v>
      </c>
      <c r="AE7" s="726">
        <v>4</v>
      </c>
      <c r="AF7" s="726">
        <v>4</v>
      </c>
      <c r="AG7" s="726">
        <v>125</v>
      </c>
      <c r="AH7" s="726">
        <v>125</v>
      </c>
      <c r="AI7" s="726">
        <v>1427</v>
      </c>
      <c r="AJ7" s="727">
        <v>1423</v>
      </c>
    </row>
    <row r="8" spans="2:36" s="728" customFormat="1" ht="12.75" customHeight="1">
      <c r="B8" s="729" t="s">
        <v>1106</v>
      </c>
      <c r="C8" s="730">
        <v>28</v>
      </c>
      <c r="D8" s="731" t="s">
        <v>1107</v>
      </c>
      <c r="E8" s="732">
        <v>17361</v>
      </c>
      <c r="F8" s="733">
        <v>16151</v>
      </c>
      <c r="G8" s="733">
        <f aca="true" t="shared" si="0" ref="G8:AJ8">SUM(G10:G21)</f>
        <v>15</v>
      </c>
      <c r="H8" s="733">
        <f t="shared" si="0"/>
        <v>15</v>
      </c>
      <c r="I8" s="733">
        <f t="shared" si="0"/>
        <v>6</v>
      </c>
      <c r="J8" s="733">
        <f t="shared" si="0"/>
        <v>5</v>
      </c>
      <c r="K8" s="733">
        <f t="shared" si="0"/>
        <v>10</v>
      </c>
      <c r="L8" s="733">
        <f t="shared" si="0"/>
        <v>8</v>
      </c>
      <c r="M8" s="733">
        <f t="shared" si="0"/>
        <v>14</v>
      </c>
      <c r="N8" s="733">
        <f t="shared" si="0"/>
        <v>14</v>
      </c>
      <c r="O8" s="733">
        <f t="shared" si="0"/>
        <v>24</v>
      </c>
      <c r="P8" s="733">
        <f t="shared" si="0"/>
        <v>18</v>
      </c>
      <c r="Q8" s="733">
        <f t="shared" si="0"/>
        <v>56</v>
      </c>
      <c r="R8" s="733">
        <f t="shared" si="0"/>
        <v>55</v>
      </c>
      <c r="S8" s="733">
        <f t="shared" si="0"/>
        <v>1299</v>
      </c>
      <c r="T8" s="733">
        <f t="shared" si="0"/>
        <v>1298</v>
      </c>
      <c r="U8" s="733">
        <f t="shared" si="0"/>
        <v>10700</v>
      </c>
      <c r="V8" s="733">
        <f t="shared" si="0"/>
        <v>9527</v>
      </c>
      <c r="W8" s="733">
        <f t="shared" si="0"/>
        <v>2718</v>
      </c>
      <c r="X8" s="733">
        <f t="shared" si="0"/>
        <v>2702</v>
      </c>
      <c r="Y8" s="733">
        <f t="shared" si="0"/>
        <v>24</v>
      </c>
      <c r="Z8" s="733">
        <f t="shared" si="0"/>
        <v>24</v>
      </c>
      <c r="AA8" s="733">
        <f t="shared" si="0"/>
        <v>928</v>
      </c>
      <c r="AB8" s="733">
        <f t="shared" si="0"/>
        <v>925</v>
      </c>
      <c r="AC8" s="733">
        <f t="shared" si="0"/>
        <v>26</v>
      </c>
      <c r="AD8" s="733">
        <f t="shared" si="0"/>
        <v>26</v>
      </c>
      <c r="AE8" s="733">
        <f t="shared" si="0"/>
        <v>1</v>
      </c>
      <c r="AF8" s="733">
        <f t="shared" si="0"/>
        <v>0</v>
      </c>
      <c r="AG8" s="733">
        <f t="shared" si="0"/>
        <v>32</v>
      </c>
      <c r="AH8" s="733">
        <f t="shared" si="0"/>
        <v>32</v>
      </c>
      <c r="AI8" s="733">
        <f t="shared" si="0"/>
        <v>1508</v>
      </c>
      <c r="AJ8" s="734">
        <f t="shared" si="0"/>
        <v>1502</v>
      </c>
    </row>
    <row r="9" spans="2:36" ht="12.75" customHeight="1">
      <c r="B9" s="735"/>
      <c r="C9" s="723"/>
      <c r="D9" s="724"/>
      <c r="E9" s="725"/>
      <c r="F9" s="726"/>
      <c r="G9" s="726"/>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7"/>
    </row>
    <row r="10" spans="2:36" ht="12.75" customHeight="1">
      <c r="B10" s="735"/>
      <c r="C10" s="723">
        <v>1</v>
      </c>
      <c r="D10" s="724" t="s">
        <v>1108</v>
      </c>
      <c r="E10" s="725">
        <v>1508</v>
      </c>
      <c r="F10" s="726">
        <v>1440</v>
      </c>
      <c r="G10" s="726">
        <v>3</v>
      </c>
      <c r="H10" s="726">
        <v>3</v>
      </c>
      <c r="I10" s="726">
        <v>2</v>
      </c>
      <c r="J10" s="726">
        <v>2</v>
      </c>
      <c r="K10" s="726">
        <v>0</v>
      </c>
      <c r="L10" s="726">
        <v>0</v>
      </c>
      <c r="M10" s="726">
        <v>1</v>
      </c>
      <c r="N10" s="726">
        <v>1</v>
      </c>
      <c r="O10" s="726">
        <v>1</v>
      </c>
      <c r="P10" s="726">
        <v>0</v>
      </c>
      <c r="Q10" s="726">
        <v>5</v>
      </c>
      <c r="R10" s="726">
        <v>5</v>
      </c>
      <c r="S10" s="726">
        <v>113</v>
      </c>
      <c r="T10" s="726">
        <v>114</v>
      </c>
      <c r="U10" s="726">
        <v>937</v>
      </c>
      <c r="V10" s="726">
        <v>873</v>
      </c>
      <c r="W10" s="726">
        <v>189</v>
      </c>
      <c r="X10" s="726">
        <v>186</v>
      </c>
      <c r="Y10" s="726">
        <v>0</v>
      </c>
      <c r="Z10" s="726">
        <v>0</v>
      </c>
      <c r="AA10" s="726">
        <v>74</v>
      </c>
      <c r="AB10" s="726">
        <v>73</v>
      </c>
      <c r="AC10" s="726">
        <v>5</v>
      </c>
      <c r="AD10" s="726">
        <v>5</v>
      </c>
      <c r="AE10" s="726">
        <v>0</v>
      </c>
      <c r="AF10" s="726">
        <v>0</v>
      </c>
      <c r="AG10" s="726">
        <v>2</v>
      </c>
      <c r="AH10" s="726">
        <v>2</v>
      </c>
      <c r="AI10" s="726">
        <v>176</v>
      </c>
      <c r="AJ10" s="727">
        <v>176</v>
      </c>
    </row>
    <row r="11" spans="2:36" ht="12.75" customHeight="1">
      <c r="B11" s="735"/>
      <c r="C11" s="723">
        <v>2</v>
      </c>
      <c r="D11" s="724" t="s">
        <v>1108</v>
      </c>
      <c r="E11" s="725">
        <v>1408</v>
      </c>
      <c r="F11" s="726">
        <v>1319</v>
      </c>
      <c r="G11" s="726">
        <v>1</v>
      </c>
      <c r="H11" s="726">
        <v>1</v>
      </c>
      <c r="I11" s="726">
        <v>0</v>
      </c>
      <c r="J11" s="726">
        <v>0</v>
      </c>
      <c r="K11" s="726">
        <v>0</v>
      </c>
      <c r="L11" s="726">
        <v>0</v>
      </c>
      <c r="M11" s="726">
        <v>2</v>
      </c>
      <c r="N11" s="726">
        <v>2</v>
      </c>
      <c r="O11" s="726">
        <v>6</v>
      </c>
      <c r="P11" s="726">
        <v>5</v>
      </c>
      <c r="Q11" s="726">
        <v>1</v>
      </c>
      <c r="R11" s="726">
        <v>1</v>
      </c>
      <c r="S11" s="726">
        <v>60</v>
      </c>
      <c r="T11" s="726">
        <v>61</v>
      </c>
      <c r="U11" s="726">
        <v>873</v>
      </c>
      <c r="V11" s="726">
        <v>785</v>
      </c>
      <c r="W11" s="726">
        <v>290</v>
      </c>
      <c r="X11" s="726">
        <v>291</v>
      </c>
      <c r="Y11" s="726">
        <v>0</v>
      </c>
      <c r="Z11" s="726">
        <v>0</v>
      </c>
      <c r="AA11" s="726">
        <v>95</v>
      </c>
      <c r="AB11" s="726">
        <v>94</v>
      </c>
      <c r="AC11" s="726">
        <v>1</v>
      </c>
      <c r="AD11" s="726">
        <v>1</v>
      </c>
      <c r="AE11" s="726">
        <v>0</v>
      </c>
      <c r="AF11" s="726">
        <v>0</v>
      </c>
      <c r="AG11" s="726">
        <v>6</v>
      </c>
      <c r="AH11" s="726">
        <v>6</v>
      </c>
      <c r="AI11" s="726">
        <v>73</v>
      </c>
      <c r="AJ11" s="727">
        <v>72</v>
      </c>
    </row>
    <row r="12" spans="2:36" ht="12.75" customHeight="1">
      <c r="B12" s="735"/>
      <c r="C12" s="723">
        <v>3</v>
      </c>
      <c r="D12" s="724" t="s">
        <v>1108</v>
      </c>
      <c r="E12" s="725">
        <v>1472</v>
      </c>
      <c r="F12" s="726">
        <v>1411</v>
      </c>
      <c r="G12" s="726">
        <v>1</v>
      </c>
      <c r="H12" s="726">
        <v>1</v>
      </c>
      <c r="I12" s="726">
        <v>1</v>
      </c>
      <c r="J12" s="726">
        <v>1</v>
      </c>
      <c r="K12" s="726">
        <v>1</v>
      </c>
      <c r="L12" s="726">
        <v>1</v>
      </c>
      <c r="M12" s="726">
        <v>2</v>
      </c>
      <c r="N12" s="726">
        <v>2</v>
      </c>
      <c r="O12" s="726">
        <v>1</v>
      </c>
      <c r="P12" s="726">
        <v>1</v>
      </c>
      <c r="Q12" s="726">
        <v>0</v>
      </c>
      <c r="R12" s="726">
        <v>0</v>
      </c>
      <c r="S12" s="726">
        <v>97</v>
      </c>
      <c r="T12" s="726">
        <v>96</v>
      </c>
      <c r="U12" s="726">
        <v>864</v>
      </c>
      <c r="V12" s="726">
        <v>805</v>
      </c>
      <c r="W12" s="726">
        <v>255</v>
      </c>
      <c r="X12" s="726">
        <v>254</v>
      </c>
      <c r="Y12" s="726">
        <v>2</v>
      </c>
      <c r="Z12" s="726">
        <v>2</v>
      </c>
      <c r="AA12" s="726">
        <v>105</v>
      </c>
      <c r="AB12" s="726">
        <v>106</v>
      </c>
      <c r="AC12" s="726">
        <v>1</v>
      </c>
      <c r="AD12" s="726">
        <v>1</v>
      </c>
      <c r="AE12" s="726">
        <v>0</v>
      </c>
      <c r="AF12" s="726">
        <v>0</v>
      </c>
      <c r="AG12" s="726">
        <v>3</v>
      </c>
      <c r="AH12" s="726">
        <v>3</v>
      </c>
      <c r="AI12" s="726">
        <v>139</v>
      </c>
      <c r="AJ12" s="727">
        <v>138</v>
      </c>
    </row>
    <row r="13" spans="2:36" ht="12.75" customHeight="1">
      <c r="B13" s="735"/>
      <c r="C13" s="723">
        <v>4</v>
      </c>
      <c r="D13" s="724" t="s">
        <v>1108</v>
      </c>
      <c r="E13" s="725">
        <v>1082</v>
      </c>
      <c r="F13" s="726">
        <v>965</v>
      </c>
      <c r="G13" s="726">
        <v>0</v>
      </c>
      <c r="H13" s="726">
        <v>0</v>
      </c>
      <c r="I13" s="726">
        <v>1</v>
      </c>
      <c r="J13" s="726">
        <v>0</v>
      </c>
      <c r="K13" s="726">
        <v>0</v>
      </c>
      <c r="L13" s="726">
        <v>0</v>
      </c>
      <c r="M13" s="726">
        <v>0</v>
      </c>
      <c r="N13" s="726">
        <v>0</v>
      </c>
      <c r="O13" s="726">
        <v>7</v>
      </c>
      <c r="P13" s="726">
        <v>5</v>
      </c>
      <c r="Q13" s="726">
        <v>1</v>
      </c>
      <c r="R13" s="726">
        <v>1</v>
      </c>
      <c r="S13" s="726">
        <v>76</v>
      </c>
      <c r="T13" s="726">
        <v>74</v>
      </c>
      <c r="U13" s="726">
        <v>649</v>
      </c>
      <c r="V13" s="726">
        <v>540</v>
      </c>
      <c r="W13" s="726">
        <v>183</v>
      </c>
      <c r="X13" s="726">
        <v>182</v>
      </c>
      <c r="Y13" s="726">
        <v>0</v>
      </c>
      <c r="Z13" s="726">
        <v>0</v>
      </c>
      <c r="AA13" s="726">
        <v>56</v>
      </c>
      <c r="AB13" s="726">
        <v>56</v>
      </c>
      <c r="AC13" s="726">
        <v>0</v>
      </c>
      <c r="AD13" s="726">
        <v>0</v>
      </c>
      <c r="AE13" s="726">
        <v>1</v>
      </c>
      <c r="AF13" s="726">
        <v>0</v>
      </c>
      <c r="AG13" s="726">
        <v>6</v>
      </c>
      <c r="AH13" s="726">
        <v>6</v>
      </c>
      <c r="AI13" s="726">
        <v>102</v>
      </c>
      <c r="AJ13" s="727">
        <v>101</v>
      </c>
    </row>
    <row r="14" spans="2:36" ht="12.75" customHeight="1">
      <c r="B14" s="735"/>
      <c r="C14" s="723">
        <v>5</v>
      </c>
      <c r="D14" s="724" t="s">
        <v>1108</v>
      </c>
      <c r="E14" s="725">
        <v>1352</v>
      </c>
      <c r="F14" s="726">
        <v>1201</v>
      </c>
      <c r="G14" s="726">
        <v>1</v>
      </c>
      <c r="H14" s="726">
        <v>1</v>
      </c>
      <c r="I14" s="726">
        <v>0</v>
      </c>
      <c r="J14" s="726">
        <v>0</v>
      </c>
      <c r="K14" s="726">
        <v>0</v>
      </c>
      <c r="L14" s="726">
        <v>0</v>
      </c>
      <c r="M14" s="726">
        <v>2</v>
      </c>
      <c r="N14" s="726">
        <v>2</v>
      </c>
      <c r="O14" s="726">
        <v>2</v>
      </c>
      <c r="P14" s="726">
        <v>2</v>
      </c>
      <c r="Q14" s="726">
        <v>10</v>
      </c>
      <c r="R14" s="726">
        <v>10</v>
      </c>
      <c r="S14" s="726">
        <v>66</v>
      </c>
      <c r="T14" s="726">
        <v>67</v>
      </c>
      <c r="U14" s="726">
        <v>950</v>
      </c>
      <c r="V14" s="726">
        <v>829</v>
      </c>
      <c r="W14" s="726">
        <v>150</v>
      </c>
      <c r="X14" s="726">
        <v>147</v>
      </c>
      <c r="Y14" s="726">
        <v>0</v>
      </c>
      <c r="Z14" s="726">
        <v>0</v>
      </c>
      <c r="AA14" s="726">
        <v>35</v>
      </c>
      <c r="AB14" s="726">
        <v>35</v>
      </c>
      <c r="AC14" s="726">
        <v>11</v>
      </c>
      <c r="AD14" s="726">
        <v>11</v>
      </c>
      <c r="AE14" s="726">
        <v>0</v>
      </c>
      <c r="AF14" s="726">
        <v>0</v>
      </c>
      <c r="AG14" s="726">
        <v>5</v>
      </c>
      <c r="AH14" s="726">
        <v>5</v>
      </c>
      <c r="AI14" s="726">
        <v>93</v>
      </c>
      <c r="AJ14" s="727">
        <v>92</v>
      </c>
    </row>
    <row r="15" spans="2:36" ht="12.75" customHeight="1">
      <c r="B15" s="735"/>
      <c r="C15" s="723">
        <v>6</v>
      </c>
      <c r="D15" s="724" t="s">
        <v>1108</v>
      </c>
      <c r="E15" s="725">
        <v>2518</v>
      </c>
      <c r="F15" s="726">
        <v>2474</v>
      </c>
      <c r="G15" s="726">
        <v>2</v>
      </c>
      <c r="H15" s="726">
        <v>2</v>
      </c>
      <c r="I15" s="726">
        <v>1</v>
      </c>
      <c r="J15" s="726">
        <v>1</v>
      </c>
      <c r="K15" s="726">
        <v>1</v>
      </c>
      <c r="L15" s="726">
        <v>0</v>
      </c>
      <c r="M15" s="726">
        <v>2</v>
      </c>
      <c r="N15" s="726">
        <v>2</v>
      </c>
      <c r="O15" s="726">
        <v>1</v>
      </c>
      <c r="P15" s="726">
        <v>1</v>
      </c>
      <c r="Q15" s="726">
        <v>15</v>
      </c>
      <c r="R15" s="726">
        <v>15</v>
      </c>
      <c r="S15" s="726">
        <v>139</v>
      </c>
      <c r="T15" s="726">
        <v>138</v>
      </c>
      <c r="U15" s="726">
        <v>1696</v>
      </c>
      <c r="V15" s="726">
        <v>1653</v>
      </c>
      <c r="W15" s="726">
        <v>282</v>
      </c>
      <c r="X15" s="726">
        <v>283</v>
      </c>
      <c r="Y15" s="726">
        <v>0</v>
      </c>
      <c r="Z15" s="726">
        <v>0</v>
      </c>
      <c r="AA15" s="726">
        <v>136</v>
      </c>
      <c r="AB15" s="726">
        <v>135</v>
      </c>
      <c r="AC15" s="726">
        <v>3</v>
      </c>
      <c r="AD15" s="726">
        <v>3</v>
      </c>
      <c r="AE15" s="726">
        <v>0</v>
      </c>
      <c r="AF15" s="726">
        <v>0</v>
      </c>
      <c r="AG15" s="726">
        <v>1</v>
      </c>
      <c r="AH15" s="726">
        <v>1</v>
      </c>
      <c r="AI15" s="726">
        <v>239</v>
      </c>
      <c r="AJ15" s="727">
        <v>240</v>
      </c>
    </row>
    <row r="16" spans="2:36" ht="12.75" customHeight="1">
      <c r="B16" s="735"/>
      <c r="C16" s="723">
        <v>7</v>
      </c>
      <c r="D16" s="724" t="s">
        <v>1108</v>
      </c>
      <c r="E16" s="725">
        <v>1268</v>
      </c>
      <c r="F16" s="726">
        <v>1147</v>
      </c>
      <c r="G16" s="726">
        <v>1</v>
      </c>
      <c r="H16" s="726">
        <v>1</v>
      </c>
      <c r="I16" s="726">
        <v>1</v>
      </c>
      <c r="J16" s="726">
        <v>1</v>
      </c>
      <c r="K16" s="726">
        <v>2</v>
      </c>
      <c r="L16" s="726">
        <v>2</v>
      </c>
      <c r="M16" s="726">
        <v>1</v>
      </c>
      <c r="N16" s="726">
        <v>0</v>
      </c>
      <c r="O16" s="726">
        <v>1</v>
      </c>
      <c r="P16" s="726">
        <v>1</v>
      </c>
      <c r="Q16" s="726">
        <v>5</v>
      </c>
      <c r="R16" s="726">
        <v>5</v>
      </c>
      <c r="S16" s="726">
        <v>74</v>
      </c>
      <c r="T16" s="726">
        <v>74</v>
      </c>
      <c r="U16" s="726">
        <v>765</v>
      </c>
      <c r="V16" s="726">
        <v>651</v>
      </c>
      <c r="W16" s="726">
        <v>216</v>
      </c>
      <c r="X16" s="726">
        <v>212</v>
      </c>
      <c r="Y16" s="726">
        <v>1</v>
      </c>
      <c r="Z16" s="726">
        <v>1</v>
      </c>
      <c r="AA16" s="726">
        <v>76</v>
      </c>
      <c r="AB16" s="726">
        <v>76</v>
      </c>
      <c r="AC16" s="726">
        <v>2</v>
      </c>
      <c r="AD16" s="726">
        <v>2</v>
      </c>
      <c r="AE16" s="726">
        <v>0</v>
      </c>
      <c r="AF16" s="726">
        <v>0</v>
      </c>
      <c r="AG16" s="726">
        <v>0</v>
      </c>
      <c r="AH16" s="726">
        <v>0</v>
      </c>
      <c r="AI16" s="726">
        <v>123</v>
      </c>
      <c r="AJ16" s="727">
        <v>121</v>
      </c>
    </row>
    <row r="17" spans="2:36" ht="12.75" customHeight="1">
      <c r="B17" s="735"/>
      <c r="C17" s="723">
        <v>8</v>
      </c>
      <c r="D17" s="724" t="s">
        <v>1108</v>
      </c>
      <c r="E17" s="725">
        <v>1126</v>
      </c>
      <c r="F17" s="726">
        <v>1038</v>
      </c>
      <c r="G17" s="726">
        <v>2</v>
      </c>
      <c r="H17" s="726">
        <v>2</v>
      </c>
      <c r="I17" s="726">
        <v>0</v>
      </c>
      <c r="J17" s="726">
        <v>0</v>
      </c>
      <c r="K17" s="726">
        <v>1</v>
      </c>
      <c r="L17" s="726">
        <v>1</v>
      </c>
      <c r="M17" s="726">
        <v>0</v>
      </c>
      <c r="N17" s="726">
        <v>1</v>
      </c>
      <c r="O17" s="726">
        <v>0</v>
      </c>
      <c r="P17" s="726">
        <v>0</v>
      </c>
      <c r="Q17" s="726">
        <v>6</v>
      </c>
      <c r="R17" s="726">
        <v>4</v>
      </c>
      <c r="S17" s="726">
        <v>118</v>
      </c>
      <c r="T17" s="726">
        <v>119</v>
      </c>
      <c r="U17" s="726">
        <v>529</v>
      </c>
      <c r="V17" s="726">
        <v>441</v>
      </c>
      <c r="W17" s="726">
        <v>280</v>
      </c>
      <c r="X17" s="726">
        <v>275</v>
      </c>
      <c r="Y17" s="726">
        <v>2</v>
      </c>
      <c r="Z17" s="726">
        <v>2</v>
      </c>
      <c r="AA17" s="726">
        <v>84</v>
      </c>
      <c r="AB17" s="726">
        <v>84</v>
      </c>
      <c r="AC17" s="726">
        <v>1</v>
      </c>
      <c r="AD17" s="726">
        <v>1</v>
      </c>
      <c r="AE17" s="726">
        <v>0</v>
      </c>
      <c r="AF17" s="726">
        <v>0</v>
      </c>
      <c r="AG17" s="726">
        <v>2</v>
      </c>
      <c r="AH17" s="726">
        <v>2</v>
      </c>
      <c r="AI17" s="726">
        <v>101</v>
      </c>
      <c r="AJ17" s="727">
        <v>101</v>
      </c>
    </row>
    <row r="18" spans="2:36" ht="12.75" customHeight="1">
      <c r="B18" s="735"/>
      <c r="C18" s="723">
        <v>9</v>
      </c>
      <c r="D18" s="724" t="s">
        <v>1108</v>
      </c>
      <c r="E18" s="725">
        <v>1538</v>
      </c>
      <c r="F18" s="726">
        <v>1417</v>
      </c>
      <c r="G18" s="726">
        <v>2</v>
      </c>
      <c r="H18" s="726">
        <v>2</v>
      </c>
      <c r="I18" s="726">
        <v>0</v>
      </c>
      <c r="J18" s="726">
        <v>0</v>
      </c>
      <c r="K18" s="726">
        <v>0</v>
      </c>
      <c r="L18" s="726">
        <v>0</v>
      </c>
      <c r="M18" s="726">
        <v>0</v>
      </c>
      <c r="N18" s="726">
        <v>0</v>
      </c>
      <c r="O18" s="726">
        <v>0</v>
      </c>
      <c r="P18" s="726">
        <v>0</v>
      </c>
      <c r="Q18" s="726">
        <v>6</v>
      </c>
      <c r="R18" s="726">
        <v>7</v>
      </c>
      <c r="S18" s="726">
        <v>99</v>
      </c>
      <c r="T18" s="726">
        <v>99</v>
      </c>
      <c r="U18" s="726">
        <v>861</v>
      </c>
      <c r="V18" s="726">
        <v>737</v>
      </c>
      <c r="W18" s="726">
        <v>327</v>
      </c>
      <c r="X18" s="726">
        <v>329</v>
      </c>
      <c r="Y18" s="726">
        <v>5</v>
      </c>
      <c r="Z18" s="726">
        <v>5</v>
      </c>
      <c r="AA18" s="726">
        <v>83</v>
      </c>
      <c r="AB18" s="726">
        <v>82</v>
      </c>
      <c r="AC18" s="726">
        <v>0</v>
      </c>
      <c r="AD18" s="726">
        <v>0</v>
      </c>
      <c r="AE18" s="726">
        <v>0</v>
      </c>
      <c r="AF18" s="726">
        <v>0</v>
      </c>
      <c r="AG18" s="726">
        <v>5</v>
      </c>
      <c r="AH18" s="726">
        <v>5</v>
      </c>
      <c r="AI18" s="726">
        <v>150</v>
      </c>
      <c r="AJ18" s="727">
        <v>151</v>
      </c>
    </row>
    <row r="19" spans="2:36" ht="12.75" customHeight="1">
      <c r="B19" s="735"/>
      <c r="C19" s="723">
        <v>10</v>
      </c>
      <c r="D19" s="724" t="s">
        <v>1108</v>
      </c>
      <c r="E19" s="725">
        <v>1516</v>
      </c>
      <c r="F19" s="726">
        <v>1366</v>
      </c>
      <c r="G19" s="726">
        <v>1</v>
      </c>
      <c r="H19" s="726">
        <v>1</v>
      </c>
      <c r="I19" s="726">
        <v>0</v>
      </c>
      <c r="J19" s="726">
        <v>0</v>
      </c>
      <c r="K19" s="726">
        <v>2</v>
      </c>
      <c r="L19" s="726">
        <v>2</v>
      </c>
      <c r="M19" s="726">
        <v>3</v>
      </c>
      <c r="N19" s="726">
        <v>3</v>
      </c>
      <c r="O19" s="726">
        <v>0</v>
      </c>
      <c r="P19" s="726">
        <v>0</v>
      </c>
      <c r="Q19" s="726">
        <v>5</v>
      </c>
      <c r="R19" s="726">
        <v>5</v>
      </c>
      <c r="S19" s="726">
        <v>253</v>
      </c>
      <c r="T19" s="726">
        <v>252</v>
      </c>
      <c r="U19" s="726">
        <v>876</v>
      </c>
      <c r="V19" s="726">
        <v>728</v>
      </c>
      <c r="W19" s="726">
        <v>191</v>
      </c>
      <c r="X19" s="726">
        <v>190</v>
      </c>
      <c r="Y19" s="726">
        <v>13</v>
      </c>
      <c r="Z19" s="726">
        <v>13</v>
      </c>
      <c r="AA19" s="726">
        <v>73</v>
      </c>
      <c r="AB19" s="726">
        <v>73</v>
      </c>
      <c r="AC19" s="726">
        <v>0</v>
      </c>
      <c r="AD19" s="726">
        <v>0</v>
      </c>
      <c r="AE19" s="726">
        <v>0</v>
      </c>
      <c r="AF19" s="726">
        <v>0</v>
      </c>
      <c r="AG19" s="726">
        <v>1</v>
      </c>
      <c r="AH19" s="726">
        <v>1</v>
      </c>
      <c r="AI19" s="726">
        <v>98</v>
      </c>
      <c r="AJ19" s="727">
        <v>98</v>
      </c>
    </row>
    <row r="20" spans="2:36" ht="12.75" customHeight="1">
      <c r="B20" s="735"/>
      <c r="C20" s="723">
        <v>11</v>
      </c>
      <c r="D20" s="724" t="s">
        <v>1108</v>
      </c>
      <c r="E20" s="725">
        <v>1201</v>
      </c>
      <c r="F20" s="726">
        <v>1074</v>
      </c>
      <c r="G20" s="726">
        <v>1</v>
      </c>
      <c r="H20" s="726">
        <v>1</v>
      </c>
      <c r="I20" s="726">
        <v>0</v>
      </c>
      <c r="J20" s="726">
        <v>0</v>
      </c>
      <c r="K20" s="726">
        <v>2</v>
      </c>
      <c r="L20" s="726">
        <v>2</v>
      </c>
      <c r="M20" s="726">
        <v>0</v>
      </c>
      <c r="N20" s="726">
        <v>0</v>
      </c>
      <c r="O20" s="726">
        <v>2</v>
      </c>
      <c r="P20" s="726">
        <v>1</v>
      </c>
      <c r="Q20" s="726">
        <v>1</v>
      </c>
      <c r="R20" s="726">
        <v>1</v>
      </c>
      <c r="S20" s="726">
        <v>112</v>
      </c>
      <c r="T20" s="726">
        <v>111</v>
      </c>
      <c r="U20" s="726">
        <v>794</v>
      </c>
      <c r="V20" s="726">
        <v>673</v>
      </c>
      <c r="W20" s="726">
        <v>130</v>
      </c>
      <c r="X20" s="726">
        <v>128</v>
      </c>
      <c r="Y20" s="726">
        <v>0</v>
      </c>
      <c r="Z20" s="726">
        <v>0</v>
      </c>
      <c r="AA20" s="726">
        <v>48</v>
      </c>
      <c r="AB20" s="726">
        <v>48</v>
      </c>
      <c r="AC20" s="726">
        <v>0</v>
      </c>
      <c r="AD20" s="726">
        <v>0</v>
      </c>
      <c r="AE20" s="726">
        <v>0</v>
      </c>
      <c r="AF20" s="726">
        <v>0</v>
      </c>
      <c r="AG20" s="726">
        <v>0</v>
      </c>
      <c r="AH20" s="726">
        <v>0</v>
      </c>
      <c r="AI20" s="726">
        <v>111</v>
      </c>
      <c r="AJ20" s="727">
        <v>109</v>
      </c>
    </row>
    <row r="21" spans="2:36" ht="12.75" customHeight="1">
      <c r="B21" s="735"/>
      <c r="C21" s="723">
        <v>12</v>
      </c>
      <c r="D21" s="724" t="s">
        <v>1108</v>
      </c>
      <c r="E21" s="725">
        <v>1399</v>
      </c>
      <c r="F21" s="726">
        <v>1304</v>
      </c>
      <c r="G21" s="726">
        <v>0</v>
      </c>
      <c r="H21" s="726">
        <v>0</v>
      </c>
      <c r="I21" s="726">
        <v>0</v>
      </c>
      <c r="J21" s="726">
        <v>0</v>
      </c>
      <c r="K21" s="726">
        <v>1</v>
      </c>
      <c r="L21" s="726">
        <v>0</v>
      </c>
      <c r="M21" s="726">
        <v>1</v>
      </c>
      <c r="N21" s="726">
        <v>1</v>
      </c>
      <c r="O21" s="726">
        <v>3</v>
      </c>
      <c r="P21" s="726">
        <v>2</v>
      </c>
      <c r="Q21" s="726">
        <v>1</v>
      </c>
      <c r="R21" s="726">
        <v>1</v>
      </c>
      <c r="S21" s="726">
        <v>92</v>
      </c>
      <c r="T21" s="726">
        <v>93</v>
      </c>
      <c r="U21" s="726">
        <v>906</v>
      </c>
      <c r="V21" s="726">
        <v>812</v>
      </c>
      <c r="W21" s="726">
        <v>225</v>
      </c>
      <c r="X21" s="726">
        <v>225</v>
      </c>
      <c r="Y21" s="726">
        <v>1</v>
      </c>
      <c r="Z21" s="726">
        <v>1</v>
      </c>
      <c r="AA21" s="726">
        <v>63</v>
      </c>
      <c r="AB21" s="726">
        <v>63</v>
      </c>
      <c r="AC21" s="726">
        <v>2</v>
      </c>
      <c r="AD21" s="726">
        <v>2</v>
      </c>
      <c r="AE21" s="726">
        <v>0</v>
      </c>
      <c r="AF21" s="726">
        <v>0</v>
      </c>
      <c r="AG21" s="726">
        <v>1</v>
      </c>
      <c r="AH21" s="726">
        <v>1</v>
      </c>
      <c r="AI21" s="726">
        <v>103</v>
      </c>
      <c r="AJ21" s="727">
        <v>103</v>
      </c>
    </row>
    <row r="22" spans="2:36" ht="12.75" thickBot="1">
      <c r="B22" s="736"/>
      <c r="C22" s="714"/>
      <c r="D22" s="737"/>
      <c r="E22" s="738"/>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40"/>
    </row>
    <row r="23" ht="12">
      <c r="B23" s="711" t="s">
        <v>1109</v>
      </c>
    </row>
  </sheetData>
  <mergeCells count="17">
    <mergeCell ref="S4:T4"/>
    <mergeCell ref="U4:V4"/>
    <mergeCell ref="B4:D5"/>
    <mergeCell ref="E4:F4"/>
    <mergeCell ref="G4:H4"/>
    <mergeCell ref="K4:L4"/>
    <mergeCell ref="M4:N4"/>
    <mergeCell ref="AG4:AH4"/>
    <mergeCell ref="AI4:AJ4"/>
    <mergeCell ref="I4:J4"/>
    <mergeCell ref="Y4:Z4"/>
    <mergeCell ref="W4:X4"/>
    <mergeCell ref="AA4:AB4"/>
    <mergeCell ref="AC4:AD4"/>
    <mergeCell ref="AE4:AF4"/>
    <mergeCell ref="O4:P4"/>
    <mergeCell ref="Q4:R4"/>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sheetPr codeName="Sheet14"/>
  <dimension ref="B1:BP456"/>
  <sheetViews>
    <sheetView workbookViewId="0" topLeftCell="A1">
      <selection activeCell="A1" sqref="A1"/>
    </sheetView>
  </sheetViews>
  <sheetFormatPr defaultColWidth="9.00390625" defaultRowHeight="13.5"/>
  <cols>
    <col min="1" max="1" width="3.875" style="594" customWidth="1"/>
    <col min="2" max="2" width="10.875" style="594" customWidth="1"/>
    <col min="3" max="6" width="8.625" style="594" customWidth="1"/>
    <col min="7" max="7" width="2.50390625" style="594" customWidth="1"/>
    <col min="8" max="8" width="4.00390625" style="594" customWidth="1"/>
    <col min="9" max="9" width="8.625" style="594" customWidth="1"/>
    <col min="10" max="10" width="2.125" style="594" customWidth="1"/>
    <col min="11" max="11" width="4.00390625" style="594" customWidth="1"/>
    <col min="12" max="12" width="8.625" style="594" customWidth="1"/>
    <col min="13" max="13" width="2.125" style="594" customWidth="1"/>
    <col min="14" max="14" width="4.625" style="594" customWidth="1"/>
    <col min="15" max="22" width="8.625" style="594" customWidth="1"/>
    <col min="23" max="23" width="2.125" style="594" customWidth="1"/>
    <col min="24" max="24" width="4.125" style="594" customWidth="1"/>
    <col min="25" max="25" width="8.625" style="594" customWidth="1"/>
    <col min="26" max="26" width="2.125" style="594" customWidth="1"/>
    <col min="27" max="27" width="4.625" style="594" bestFit="1" customWidth="1"/>
    <col min="28" max="28" width="8.625" style="594" customWidth="1"/>
    <col min="29" max="29" width="2.125" style="594" customWidth="1"/>
    <col min="30" max="30" width="4.125" style="594" customWidth="1"/>
    <col min="31" max="34" width="8.625" style="594" customWidth="1"/>
    <col min="35" max="16384" width="9.00390625" style="594" customWidth="1"/>
  </cols>
  <sheetData>
    <row r="1" spans="2:15" ht="14.25">
      <c r="B1" s="741" t="s">
        <v>460</v>
      </c>
      <c r="O1" s="597"/>
    </row>
    <row r="2" spans="2:34" ht="12.75" thickBot="1">
      <c r="B2" s="742"/>
      <c r="O2" s="597"/>
      <c r="AH2" s="743" t="s">
        <v>1113</v>
      </c>
    </row>
    <row r="3" spans="2:34" ht="13.5" customHeight="1">
      <c r="B3" s="1122" t="s">
        <v>1114</v>
      </c>
      <c r="C3" s="1125" t="s">
        <v>1115</v>
      </c>
      <c r="D3" s="1131"/>
      <c r="E3" s="1131"/>
      <c r="F3" s="1131"/>
      <c r="G3" s="1131"/>
      <c r="H3" s="1131"/>
      <c r="I3" s="1131"/>
      <c r="J3" s="1131"/>
      <c r="K3" s="1131"/>
      <c r="L3" s="1131"/>
      <c r="M3" s="1131"/>
      <c r="N3" s="1131"/>
      <c r="O3" s="1131"/>
      <c r="P3" s="1131"/>
      <c r="Q3" s="1131"/>
      <c r="R3" s="1132"/>
      <c r="S3" s="1125" t="s">
        <v>1116</v>
      </c>
      <c r="T3" s="1126"/>
      <c r="U3" s="1126"/>
      <c r="V3" s="1126"/>
      <c r="W3" s="1126"/>
      <c r="X3" s="1126"/>
      <c r="Y3" s="1126"/>
      <c r="Z3" s="1126"/>
      <c r="AA3" s="1126"/>
      <c r="AB3" s="1126"/>
      <c r="AC3" s="1126"/>
      <c r="AD3" s="1126"/>
      <c r="AE3" s="1126"/>
      <c r="AF3" s="1126"/>
      <c r="AG3" s="1126"/>
      <c r="AH3" s="1127"/>
    </row>
    <row r="4" spans="2:34" ht="13.5" customHeight="1">
      <c r="B4" s="1123"/>
      <c r="C4" s="1128" t="s">
        <v>1117</v>
      </c>
      <c r="D4" s="1129"/>
      <c r="E4" s="1128" t="s">
        <v>1118</v>
      </c>
      <c r="F4" s="1129"/>
      <c r="G4" s="1114" t="s">
        <v>1119</v>
      </c>
      <c r="H4" s="1115"/>
      <c r="I4" s="1115"/>
      <c r="J4" s="1115"/>
      <c r="K4" s="1115"/>
      <c r="L4" s="1115"/>
      <c r="M4" s="1115"/>
      <c r="N4" s="1115"/>
      <c r="O4" s="1116"/>
      <c r="P4" s="1128" t="s">
        <v>1120</v>
      </c>
      <c r="Q4" s="1130"/>
      <c r="R4" s="1129"/>
      <c r="S4" s="1128" t="s">
        <v>1121</v>
      </c>
      <c r="T4" s="1129"/>
      <c r="U4" s="1128" t="s">
        <v>1118</v>
      </c>
      <c r="V4" s="1129"/>
      <c r="W4" s="1114" t="s">
        <v>1122</v>
      </c>
      <c r="X4" s="1120"/>
      <c r="Y4" s="1120"/>
      <c r="Z4" s="1120"/>
      <c r="AA4" s="1120"/>
      <c r="AB4" s="1120"/>
      <c r="AC4" s="1120"/>
      <c r="AD4" s="1120"/>
      <c r="AE4" s="1121"/>
      <c r="AF4" s="1128" t="s">
        <v>1123</v>
      </c>
      <c r="AG4" s="1130"/>
      <c r="AH4" s="1129"/>
    </row>
    <row r="5" spans="2:34" ht="21" customHeight="1">
      <c r="B5" s="1124"/>
      <c r="C5" s="745" t="s">
        <v>1124</v>
      </c>
      <c r="D5" s="745" t="s">
        <v>1125</v>
      </c>
      <c r="E5" s="745" t="s">
        <v>1124</v>
      </c>
      <c r="F5" s="745" t="s">
        <v>1125</v>
      </c>
      <c r="G5" s="1114" t="s">
        <v>1111</v>
      </c>
      <c r="H5" s="1115"/>
      <c r="I5" s="1116"/>
      <c r="J5" s="1114" t="s">
        <v>1112</v>
      </c>
      <c r="K5" s="1120"/>
      <c r="L5" s="1121"/>
      <c r="M5" s="1117" t="s">
        <v>53</v>
      </c>
      <c r="N5" s="1118"/>
      <c r="O5" s="1119"/>
      <c r="P5" s="745" t="s">
        <v>1111</v>
      </c>
      <c r="Q5" s="745" t="s">
        <v>1112</v>
      </c>
      <c r="R5" s="746" t="s">
        <v>53</v>
      </c>
      <c r="S5" s="745" t="s">
        <v>1126</v>
      </c>
      <c r="T5" s="745" t="s">
        <v>1127</v>
      </c>
      <c r="U5" s="745" t="s">
        <v>1126</v>
      </c>
      <c r="V5" s="745" t="s">
        <v>1127</v>
      </c>
      <c r="W5" s="1114" t="s">
        <v>1111</v>
      </c>
      <c r="X5" s="1120"/>
      <c r="Y5" s="1121"/>
      <c r="Z5" s="1114" t="s">
        <v>1112</v>
      </c>
      <c r="AA5" s="1120"/>
      <c r="AB5" s="1121"/>
      <c r="AC5" s="1117" t="s">
        <v>53</v>
      </c>
      <c r="AD5" s="1118"/>
      <c r="AE5" s="1119"/>
      <c r="AF5" s="745" t="s">
        <v>1111</v>
      </c>
      <c r="AG5" s="745" t="s">
        <v>1112</v>
      </c>
      <c r="AH5" s="746" t="s">
        <v>53</v>
      </c>
    </row>
    <row r="6" spans="2:34" ht="13.5" customHeight="1">
      <c r="B6" s="747"/>
      <c r="C6" s="608"/>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10"/>
    </row>
    <row r="7" spans="2:34" s="702" customFormat="1" ht="12.75" customHeight="1">
      <c r="B7" s="388" t="s">
        <v>1333</v>
      </c>
      <c r="C7" s="705">
        <v>350</v>
      </c>
      <c r="D7" s="689">
        <v>221</v>
      </c>
      <c r="E7" s="689">
        <v>4008</v>
      </c>
      <c r="F7" s="689">
        <v>439</v>
      </c>
      <c r="G7" s="689" t="s">
        <v>1128</v>
      </c>
      <c r="H7" s="689">
        <v>2</v>
      </c>
      <c r="I7" s="689">
        <v>2646</v>
      </c>
      <c r="J7" s="689" t="s">
        <v>1128</v>
      </c>
      <c r="K7" s="689">
        <v>3</v>
      </c>
      <c r="L7" s="689">
        <v>3040</v>
      </c>
      <c r="M7" s="689" t="s">
        <v>1128</v>
      </c>
      <c r="N7" s="689">
        <v>5</v>
      </c>
      <c r="O7" s="689">
        <v>5686</v>
      </c>
      <c r="P7" s="689">
        <v>91025</v>
      </c>
      <c r="Q7" s="689">
        <v>88516</v>
      </c>
      <c r="R7" s="689">
        <v>179541</v>
      </c>
      <c r="S7" s="689">
        <v>234</v>
      </c>
      <c r="T7" s="689">
        <v>25</v>
      </c>
      <c r="U7" s="689">
        <v>2128</v>
      </c>
      <c r="V7" s="689">
        <v>48</v>
      </c>
      <c r="W7" s="689" t="s">
        <v>1128</v>
      </c>
      <c r="X7" s="689">
        <v>33</v>
      </c>
      <c r="Y7" s="689">
        <v>2472</v>
      </c>
      <c r="Z7" s="689" t="s">
        <v>1128</v>
      </c>
      <c r="AA7" s="689">
        <v>15</v>
      </c>
      <c r="AB7" s="689">
        <v>912</v>
      </c>
      <c r="AC7" s="689" t="s">
        <v>1128</v>
      </c>
      <c r="AD7" s="689">
        <v>48</v>
      </c>
      <c r="AE7" s="689">
        <v>3384</v>
      </c>
      <c r="AF7" s="689">
        <v>45856</v>
      </c>
      <c r="AG7" s="689">
        <v>44800</v>
      </c>
      <c r="AH7" s="692">
        <v>90656</v>
      </c>
    </row>
    <row r="8" spans="2:34" ht="12.75" customHeight="1">
      <c r="B8" s="748"/>
      <c r="C8" s="611"/>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92"/>
    </row>
    <row r="9" spans="2:34" ht="12.75" customHeight="1">
      <c r="B9" s="748" t="s">
        <v>90</v>
      </c>
      <c r="C9" s="611">
        <v>10</v>
      </c>
      <c r="D9" s="609">
        <v>0</v>
      </c>
      <c r="E9" s="609">
        <v>267</v>
      </c>
      <c r="F9" s="609">
        <v>0</v>
      </c>
      <c r="G9" s="609" t="s">
        <v>1128</v>
      </c>
      <c r="H9" s="609">
        <v>2</v>
      </c>
      <c r="I9" s="609">
        <v>104</v>
      </c>
      <c r="J9" s="609"/>
      <c r="K9" s="609"/>
      <c r="L9" s="609">
        <v>224</v>
      </c>
      <c r="M9" s="609" t="s">
        <v>1128</v>
      </c>
      <c r="N9" s="609">
        <f>SUM(H9,K9)</f>
        <v>2</v>
      </c>
      <c r="O9" s="609">
        <f>SUM(I9,L9)</f>
        <v>328</v>
      </c>
      <c r="P9" s="609">
        <v>6504</v>
      </c>
      <c r="Q9" s="609">
        <v>6299</v>
      </c>
      <c r="R9" s="609">
        <f>SUM(P9:Q9)</f>
        <v>12803</v>
      </c>
      <c r="S9" s="609">
        <v>6</v>
      </c>
      <c r="T9" s="609">
        <v>0</v>
      </c>
      <c r="U9" s="609">
        <v>141</v>
      </c>
      <c r="V9" s="609">
        <v>0</v>
      </c>
      <c r="W9" s="609"/>
      <c r="X9" s="609"/>
      <c r="Y9" s="609">
        <v>140</v>
      </c>
      <c r="Z9" s="609"/>
      <c r="AA9" s="609"/>
      <c r="AB9" s="609">
        <v>64</v>
      </c>
      <c r="AC9" s="609"/>
      <c r="AD9" s="609"/>
      <c r="AE9" s="609">
        <f>SUM(Y9,AB9)</f>
        <v>204</v>
      </c>
      <c r="AF9" s="609">
        <v>3268</v>
      </c>
      <c r="AG9" s="609">
        <v>3101</v>
      </c>
      <c r="AH9" s="612">
        <f>SUM(AF9,AG9)</f>
        <v>6369</v>
      </c>
    </row>
    <row r="10" spans="2:34" ht="12.75" customHeight="1">
      <c r="B10" s="748" t="s">
        <v>91</v>
      </c>
      <c r="C10" s="611">
        <v>5</v>
      </c>
      <c r="D10" s="609">
        <v>0</v>
      </c>
      <c r="E10" s="609">
        <v>143</v>
      </c>
      <c r="F10" s="609">
        <v>0</v>
      </c>
      <c r="G10" s="609"/>
      <c r="H10" s="609"/>
      <c r="I10" s="609">
        <v>57</v>
      </c>
      <c r="J10" s="609"/>
      <c r="K10" s="609"/>
      <c r="L10" s="609">
        <v>115</v>
      </c>
      <c r="M10" s="609"/>
      <c r="N10" s="609"/>
      <c r="O10" s="609">
        <f>SUM(I10,L10)</f>
        <v>172</v>
      </c>
      <c r="P10" s="609">
        <v>3513</v>
      </c>
      <c r="Q10" s="609">
        <v>3363</v>
      </c>
      <c r="R10" s="609">
        <f>SUM(P10:Q10)</f>
        <v>6876</v>
      </c>
      <c r="S10" s="609">
        <v>3</v>
      </c>
      <c r="T10" s="609">
        <v>0</v>
      </c>
      <c r="U10" s="609">
        <v>73</v>
      </c>
      <c r="V10" s="609">
        <v>0</v>
      </c>
      <c r="W10" s="609"/>
      <c r="X10" s="609"/>
      <c r="Y10" s="609">
        <v>75</v>
      </c>
      <c r="Z10" s="609"/>
      <c r="AA10" s="609"/>
      <c r="AB10" s="609">
        <v>27</v>
      </c>
      <c r="AC10" s="609"/>
      <c r="AD10" s="609"/>
      <c r="AE10" s="609">
        <f>SUM(Y10,AB10)</f>
        <v>102</v>
      </c>
      <c r="AF10" s="609">
        <v>1787</v>
      </c>
      <c r="AG10" s="609">
        <v>1631</v>
      </c>
      <c r="AH10" s="612">
        <f>SUM(AF10,AG10)</f>
        <v>3418</v>
      </c>
    </row>
    <row r="11" spans="2:34" ht="12.75" customHeight="1">
      <c r="B11" s="748" t="s">
        <v>17</v>
      </c>
      <c r="C11" s="611">
        <v>5</v>
      </c>
      <c r="D11" s="609">
        <v>1</v>
      </c>
      <c r="E11" s="609">
        <v>118</v>
      </c>
      <c r="F11" s="609">
        <v>2</v>
      </c>
      <c r="G11" s="609"/>
      <c r="H11" s="609"/>
      <c r="I11" s="609">
        <v>67</v>
      </c>
      <c r="J11" s="609"/>
      <c r="K11" s="609"/>
      <c r="L11" s="609">
        <v>87</v>
      </c>
      <c r="M11" s="609"/>
      <c r="N11" s="609"/>
      <c r="O11" s="609">
        <f>SUM(I11,L11)</f>
        <v>154</v>
      </c>
      <c r="P11" s="609">
        <v>2853</v>
      </c>
      <c r="Q11" s="609">
        <v>2832</v>
      </c>
      <c r="R11" s="609">
        <f>SUM(P11:Q11)</f>
        <v>5685</v>
      </c>
      <c r="S11" s="609">
        <v>3</v>
      </c>
      <c r="T11" s="609">
        <v>0</v>
      </c>
      <c r="U11" s="609">
        <v>56</v>
      </c>
      <c r="V11" s="609">
        <v>0</v>
      </c>
      <c r="W11" s="609"/>
      <c r="X11" s="609"/>
      <c r="Y11" s="609">
        <v>61</v>
      </c>
      <c r="Z11" s="609"/>
      <c r="AA11" s="609"/>
      <c r="AB11" s="609">
        <v>21</v>
      </c>
      <c r="AC11" s="609"/>
      <c r="AD11" s="609"/>
      <c r="AE11" s="609">
        <f>SUM(Y11,AB11)</f>
        <v>82</v>
      </c>
      <c r="AF11" s="609">
        <v>1307</v>
      </c>
      <c r="AG11" s="609">
        <v>1271</v>
      </c>
      <c r="AH11" s="612">
        <f>SUM(AF11,AG11)</f>
        <v>2578</v>
      </c>
    </row>
    <row r="12" spans="2:34" ht="12.75" customHeight="1">
      <c r="B12" s="748" t="s">
        <v>92</v>
      </c>
      <c r="C12" s="611">
        <v>7</v>
      </c>
      <c r="D12" s="609">
        <v>0</v>
      </c>
      <c r="E12" s="609">
        <v>155</v>
      </c>
      <c r="F12" s="609">
        <v>0</v>
      </c>
      <c r="G12" s="609"/>
      <c r="H12" s="609"/>
      <c r="I12" s="609">
        <v>63</v>
      </c>
      <c r="J12" s="609"/>
      <c r="K12" s="609"/>
      <c r="L12" s="609">
        <v>126</v>
      </c>
      <c r="M12" s="609"/>
      <c r="N12" s="609"/>
      <c r="O12" s="609">
        <f>SUM(I12,L12)</f>
        <v>189</v>
      </c>
      <c r="P12" s="609">
        <v>3714</v>
      </c>
      <c r="Q12" s="609">
        <v>3726</v>
      </c>
      <c r="R12" s="609">
        <f>SUM(P12:Q12)</f>
        <v>7440</v>
      </c>
      <c r="S12" s="609">
        <v>4</v>
      </c>
      <c r="T12" s="609">
        <v>0</v>
      </c>
      <c r="U12" s="609">
        <v>73</v>
      </c>
      <c r="V12" s="609">
        <v>0</v>
      </c>
      <c r="W12" s="609"/>
      <c r="X12" s="609"/>
      <c r="Y12" s="609">
        <v>70</v>
      </c>
      <c r="Z12" s="609"/>
      <c r="AA12" s="609"/>
      <c r="AB12" s="609">
        <v>32</v>
      </c>
      <c r="AC12" s="609"/>
      <c r="AD12" s="609"/>
      <c r="AE12" s="609">
        <f>SUM(Y12,AB12)</f>
        <v>102</v>
      </c>
      <c r="AF12" s="609">
        <v>1647</v>
      </c>
      <c r="AG12" s="609">
        <v>1626</v>
      </c>
      <c r="AH12" s="612">
        <f>SUM(AF12,AG12)</f>
        <v>3273</v>
      </c>
    </row>
    <row r="13" spans="2:34" ht="12.75" customHeight="1">
      <c r="B13" s="748" t="s">
        <v>93</v>
      </c>
      <c r="C13" s="611">
        <v>6</v>
      </c>
      <c r="D13" s="609">
        <v>4</v>
      </c>
      <c r="E13" s="609">
        <v>92</v>
      </c>
      <c r="F13" s="609">
        <v>4</v>
      </c>
      <c r="G13" s="609"/>
      <c r="H13" s="609"/>
      <c r="I13" s="609">
        <v>54</v>
      </c>
      <c r="J13" s="609"/>
      <c r="K13" s="609"/>
      <c r="L13" s="609">
        <v>81</v>
      </c>
      <c r="M13" s="609"/>
      <c r="N13" s="609"/>
      <c r="O13" s="609">
        <f>SUM(I13,L13)</f>
        <v>135</v>
      </c>
      <c r="P13" s="609">
        <v>2150</v>
      </c>
      <c r="Q13" s="609">
        <v>2153</v>
      </c>
      <c r="R13" s="609">
        <f>SUM(P13:Q13)</f>
        <v>4303</v>
      </c>
      <c r="S13" s="609">
        <v>3</v>
      </c>
      <c r="T13" s="609">
        <v>0</v>
      </c>
      <c r="U13" s="609">
        <v>44</v>
      </c>
      <c r="V13" s="609">
        <v>0</v>
      </c>
      <c r="W13" s="609"/>
      <c r="X13" s="609"/>
      <c r="Y13" s="609">
        <v>47</v>
      </c>
      <c r="Z13" s="609"/>
      <c r="AA13" s="609"/>
      <c r="AB13" s="609">
        <v>17</v>
      </c>
      <c r="AC13" s="609"/>
      <c r="AD13" s="609"/>
      <c r="AE13" s="609">
        <f>SUM(Y13,AB13)</f>
        <v>64</v>
      </c>
      <c r="AF13" s="609">
        <v>1065</v>
      </c>
      <c r="AG13" s="609">
        <v>1046</v>
      </c>
      <c r="AH13" s="612">
        <v>2109</v>
      </c>
    </row>
    <row r="14" spans="2:34" ht="13.5" customHeight="1">
      <c r="B14" s="749"/>
      <c r="C14" s="611"/>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92"/>
    </row>
    <row r="15" spans="2:34" s="702" customFormat="1" ht="12.75" customHeight="1">
      <c r="B15" s="388" t="s">
        <v>1129</v>
      </c>
      <c r="C15" s="705">
        <f>SUM(C17:C33)</f>
        <v>20</v>
      </c>
      <c r="D15" s="689">
        <f>SUM(D17:D33)</f>
        <v>16</v>
      </c>
      <c r="E15" s="689">
        <f>SUM(E17:E33)</f>
        <v>231</v>
      </c>
      <c r="F15" s="689">
        <f>SUM(F17:F33)</f>
        <v>29</v>
      </c>
      <c r="G15" s="689"/>
      <c r="H15" s="689"/>
      <c r="I15" s="689">
        <f>SUM(I17:I33)</f>
        <v>154</v>
      </c>
      <c r="J15" s="689"/>
      <c r="K15" s="689"/>
      <c r="L15" s="689">
        <f>SUM(L17:L33)</f>
        <v>179</v>
      </c>
      <c r="M15" s="689"/>
      <c r="N15" s="689"/>
      <c r="O15" s="689">
        <f>SUM(I15,L15)</f>
        <v>333</v>
      </c>
      <c r="P15" s="689">
        <f aca="true" t="shared" si="0" ref="P15:V15">SUM(P17:P33)</f>
        <v>5144</v>
      </c>
      <c r="Q15" s="689">
        <f t="shared" si="0"/>
        <v>5118</v>
      </c>
      <c r="R15" s="689">
        <f t="shared" si="0"/>
        <v>10262</v>
      </c>
      <c r="S15" s="689">
        <f t="shared" si="0"/>
        <v>15</v>
      </c>
      <c r="T15" s="689">
        <f t="shared" si="0"/>
        <v>0</v>
      </c>
      <c r="U15" s="689">
        <f t="shared" si="0"/>
        <v>118</v>
      </c>
      <c r="V15" s="689">
        <f t="shared" si="0"/>
        <v>0</v>
      </c>
      <c r="W15" s="689" t="s">
        <v>1130</v>
      </c>
      <c r="X15" s="689">
        <v>2</v>
      </c>
      <c r="Y15" s="689">
        <v>137</v>
      </c>
      <c r="Z15" s="689">
        <f>SUM(Z17:Z33)</f>
        <v>0</v>
      </c>
      <c r="AA15" s="689"/>
      <c r="AB15" s="689">
        <f>SUM(AB17:AB33)</f>
        <v>54</v>
      </c>
      <c r="AC15" s="689" t="s">
        <v>1130</v>
      </c>
      <c r="AD15" s="689">
        <v>2</v>
      </c>
      <c r="AE15" s="689">
        <f>SUM(Y15,AB15)</f>
        <v>191</v>
      </c>
      <c r="AF15" s="689">
        <f>SUM(AF17:AF33)</f>
        <v>2452</v>
      </c>
      <c r="AG15" s="689">
        <f>SUM(AG17:AG33)</f>
        <v>2383</v>
      </c>
      <c r="AH15" s="692">
        <f>SUM(AF15,AG15)</f>
        <v>4835</v>
      </c>
    </row>
    <row r="16" spans="2:34" ht="12.75" customHeight="1">
      <c r="B16" s="388"/>
      <c r="C16" s="750"/>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92"/>
    </row>
    <row r="17" spans="2:34" ht="12.75" customHeight="1">
      <c r="B17" s="748" t="s">
        <v>1131</v>
      </c>
      <c r="C17" s="611">
        <v>1</v>
      </c>
      <c r="D17" s="609">
        <v>0</v>
      </c>
      <c r="E17" s="609">
        <v>43</v>
      </c>
      <c r="F17" s="609">
        <v>0</v>
      </c>
      <c r="G17" s="609"/>
      <c r="H17" s="609"/>
      <c r="I17" s="609">
        <v>19</v>
      </c>
      <c r="J17" s="609"/>
      <c r="K17" s="609"/>
      <c r="L17" s="609">
        <v>29</v>
      </c>
      <c r="M17" s="609"/>
      <c r="N17" s="609"/>
      <c r="O17" s="609">
        <f aca="true" t="shared" si="1" ref="O17:O33">SUM(I17,L17)</f>
        <v>48</v>
      </c>
      <c r="P17" s="609">
        <v>1069</v>
      </c>
      <c r="Q17" s="609">
        <v>991</v>
      </c>
      <c r="R17" s="609">
        <f aca="true" t="shared" si="2" ref="R17:R33">SUM(P17:Q17)</f>
        <v>2060</v>
      </c>
      <c r="S17" s="609">
        <v>1</v>
      </c>
      <c r="T17" s="609">
        <v>0</v>
      </c>
      <c r="U17" s="609">
        <v>23</v>
      </c>
      <c r="V17" s="609">
        <v>0</v>
      </c>
      <c r="W17" s="609"/>
      <c r="X17" s="609"/>
      <c r="Y17" s="609">
        <v>21</v>
      </c>
      <c r="Z17" s="609"/>
      <c r="AA17" s="609"/>
      <c r="AB17" s="609">
        <v>10</v>
      </c>
      <c r="AC17" s="609"/>
      <c r="AD17" s="609"/>
      <c r="AE17" s="609">
        <f aca="true" t="shared" si="3" ref="AE17:AE32">SUM(Y17,AB17)</f>
        <v>31</v>
      </c>
      <c r="AF17" s="609">
        <v>516</v>
      </c>
      <c r="AG17" s="609">
        <v>528</v>
      </c>
      <c r="AH17" s="612">
        <f aca="true" t="shared" si="4" ref="AH17:AH33">SUM(AF17,AG17)</f>
        <v>1044</v>
      </c>
    </row>
    <row r="18" spans="2:34" ht="12.75" customHeight="1">
      <c r="B18" s="748" t="s">
        <v>96</v>
      </c>
      <c r="C18" s="611">
        <v>2</v>
      </c>
      <c r="D18" s="609">
        <v>1</v>
      </c>
      <c r="E18" s="609">
        <v>16</v>
      </c>
      <c r="F18" s="609">
        <v>1</v>
      </c>
      <c r="G18" s="609"/>
      <c r="H18" s="609"/>
      <c r="I18" s="609">
        <v>11</v>
      </c>
      <c r="J18" s="609"/>
      <c r="K18" s="609"/>
      <c r="L18" s="609">
        <v>13</v>
      </c>
      <c r="M18" s="609"/>
      <c r="N18" s="609"/>
      <c r="O18" s="609">
        <f t="shared" si="1"/>
        <v>24</v>
      </c>
      <c r="P18" s="609">
        <v>346</v>
      </c>
      <c r="Q18" s="609">
        <v>330</v>
      </c>
      <c r="R18" s="609">
        <f t="shared" si="2"/>
        <v>676</v>
      </c>
      <c r="S18" s="609">
        <v>1</v>
      </c>
      <c r="T18" s="609">
        <v>0</v>
      </c>
      <c r="U18" s="609">
        <v>9</v>
      </c>
      <c r="V18" s="609">
        <v>0</v>
      </c>
      <c r="W18" s="609"/>
      <c r="X18" s="609"/>
      <c r="Y18" s="609">
        <v>11</v>
      </c>
      <c r="Z18" s="609"/>
      <c r="AA18" s="609"/>
      <c r="AB18" s="609">
        <v>4</v>
      </c>
      <c r="AC18" s="609"/>
      <c r="AD18" s="609"/>
      <c r="AE18" s="609">
        <f t="shared" si="3"/>
        <v>15</v>
      </c>
      <c r="AF18" s="609">
        <v>183</v>
      </c>
      <c r="AG18" s="609">
        <v>182</v>
      </c>
      <c r="AH18" s="612">
        <f t="shared" si="4"/>
        <v>365</v>
      </c>
    </row>
    <row r="19" spans="2:34" ht="12.75" customHeight="1">
      <c r="B19" s="748" t="s">
        <v>97</v>
      </c>
      <c r="C19" s="611">
        <v>1</v>
      </c>
      <c r="D19" s="609">
        <v>1</v>
      </c>
      <c r="E19" s="609">
        <v>11</v>
      </c>
      <c r="F19" s="609">
        <v>2</v>
      </c>
      <c r="G19" s="609"/>
      <c r="H19" s="609"/>
      <c r="I19" s="609">
        <v>9</v>
      </c>
      <c r="J19" s="609"/>
      <c r="K19" s="609"/>
      <c r="L19" s="609">
        <v>7</v>
      </c>
      <c r="M19" s="609"/>
      <c r="N19" s="609"/>
      <c r="O19" s="609">
        <f t="shared" si="1"/>
        <v>16</v>
      </c>
      <c r="P19" s="609">
        <v>259</v>
      </c>
      <c r="Q19" s="609">
        <v>253</v>
      </c>
      <c r="R19" s="609">
        <f t="shared" si="2"/>
        <v>512</v>
      </c>
      <c r="S19" s="609">
        <v>1</v>
      </c>
      <c r="T19" s="609">
        <v>0</v>
      </c>
      <c r="U19" s="609">
        <v>7</v>
      </c>
      <c r="V19" s="609">
        <v>0</v>
      </c>
      <c r="W19" s="609"/>
      <c r="X19" s="609"/>
      <c r="Y19" s="609">
        <v>8</v>
      </c>
      <c r="Z19" s="609"/>
      <c r="AA19" s="609"/>
      <c r="AB19" s="609">
        <v>3</v>
      </c>
      <c r="AC19" s="609"/>
      <c r="AD19" s="609"/>
      <c r="AE19" s="609">
        <f t="shared" si="3"/>
        <v>11</v>
      </c>
      <c r="AF19" s="609">
        <v>138</v>
      </c>
      <c r="AG19" s="609">
        <v>150</v>
      </c>
      <c r="AH19" s="612">
        <f t="shared" si="4"/>
        <v>288</v>
      </c>
    </row>
    <row r="20" spans="2:34" ht="12.75" customHeight="1">
      <c r="B20" s="748" t="s">
        <v>100</v>
      </c>
      <c r="C20" s="611">
        <v>1</v>
      </c>
      <c r="D20" s="609">
        <v>1</v>
      </c>
      <c r="E20" s="609">
        <v>11</v>
      </c>
      <c r="F20" s="609">
        <v>2</v>
      </c>
      <c r="G20" s="609"/>
      <c r="H20" s="609"/>
      <c r="I20" s="609">
        <v>8</v>
      </c>
      <c r="J20" s="609"/>
      <c r="K20" s="609"/>
      <c r="L20" s="609">
        <v>8</v>
      </c>
      <c r="M20" s="609"/>
      <c r="N20" s="609"/>
      <c r="O20" s="609">
        <f t="shared" si="1"/>
        <v>16</v>
      </c>
      <c r="P20" s="609">
        <v>215</v>
      </c>
      <c r="Q20" s="609">
        <v>220</v>
      </c>
      <c r="R20" s="609">
        <f t="shared" si="2"/>
        <v>435</v>
      </c>
      <c r="S20" s="609">
        <v>1</v>
      </c>
      <c r="T20" s="609">
        <v>0</v>
      </c>
      <c r="U20" s="609">
        <v>6</v>
      </c>
      <c r="V20" s="609">
        <v>0</v>
      </c>
      <c r="W20" s="609"/>
      <c r="X20" s="609"/>
      <c r="Y20" s="609">
        <v>9</v>
      </c>
      <c r="Z20" s="609"/>
      <c r="AA20" s="609"/>
      <c r="AB20" s="609">
        <v>2</v>
      </c>
      <c r="AC20" s="609"/>
      <c r="AD20" s="609"/>
      <c r="AE20" s="609">
        <f t="shared" si="3"/>
        <v>11</v>
      </c>
      <c r="AF20" s="609">
        <v>124</v>
      </c>
      <c r="AG20" s="609">
        <v>106</v>
      </c>
      <c r="AH20" s="612">
        <f t="shared" si="4"/>
        <v>230</v>
      </c>
    </row>
    <row r="21" spans="2:34" ht="12.75" customHeight="1">
      <c r="B21" s="748" t="s">
        <v>98</v>
      </c>
      <c r="C21" s="611">
        <v>1</v>
      </c>
      <c r="D21" s="609">
        <v>1</v>
      </c>
      <c r="E21" s="609">
        <v>10</v>
      </c>
      <c r="F21" s="609">
        <v>2</v>
      </c>
      <c r="G21" s="609"/>
      <c r="H21" s="609"/>
      <c r="I21" s="609">
        <v>7</v>
      </c>
      <c r="J21" s="609"/>
      <c r="K21" s="609"/>
      <c r="L21" s="609">
        <v>9</v>
      </c>
      <c r="M21" s="609"/>
      <c r="N21" s="609"/>
      <c r="O21" s="609">
        <f t="shared" si="1"/>
        <v>16</v>
      </c>
      <c r="P21" s="609">
        <v>200</v>
      </c>
      <c r="Q21" s="609">
        <v>234</v>
      </c>
      <c r="R21" s="609">
        <f t="shared" si="2"/>
        <v>434</v>
      </c>
      <c r="S21" s="609">
        <v>1</v>
      </c>
      <c r="T21" s="609">
        <v>0</v>
      </c>
      <c r="U21" s="609">
        <v>6</v>
      </c>
      <c r="V21" s="609">
        <v>0</v>
      </c>
      <c r="W21" s="609"/>
      <c r="X21" s="609"/>
      <c r="Y21" s="609">
        <v>7</v>
      </c>
      <c r="Z21" s="609"/>
      <c r="AA21" s="609"/>
      <c r="AB21" s="609">
        <v>3</v>
      </c>
      <c r="AC21" s="609"/>
      <c r="AD21" s="609"/>
      <c r="AE21" s="609">
        <f t="shared" si="3"/>
        <v>10</v>
      </c>
      <c r="AF21" s="609">
        <v>114</v>
      </c>
      <c r="AG21" s="609">
        <v>96</v>
      </c>
      <c r="AH21" s="612">
        <f t="shared" si="4"/>
        <v>210</v>
      </c>
    </row>
    <row r="22" spans="2:34" ht="12.75" customHeight="1">
      <c r="B22" s="748" t="s">
        <v>1132</v>
      </c>
      <c r="C22" s="611">
        <v>1</v>
      </c>
      <c r="D22" s="609">
        <v>4</v>
      </c>
      <c r="E22" s="609">
        <v>10</v>
      </c>
      <c r="F22" s="609">
        <v>8</v>
      </c>
      <c r="G22" s="609"/>
      <c r="H22" s="609"/>
      <c r="I22" s="609">
        <v>11</v>
      </c>
      <c r="J22" s="609"/>
      <c r="K22" s="609"/>
      <c r="L22" s="609">
        <v>15</v>
      </c>
      <c r="M22" s="609"/>
      <c r="N22" s="609"/>
      <c r="O22" s="609">
        <f t="shared" si="1"/>
        <v>26</v>
      </c>
      <c r="P22" s="609">
        <v>319</v>
      </c>
      <c r="Q22" s="609">
        <v>347</v>
      </c>
      <c r="R22" s="609">
        <f t="shared" si="2"/>
        <v>666</v>
      </c>
      <c r="S22" s="609">
        <v>1</v>
      </c>
      <c r="T22" s="609">
        <v>0</v>
      </c>
      <c r="U22" s="609">
        <v>9</v>
      </c>
      <c r="V22" s="609">
        <v>0</v>
      </c>
      <c r="W22" s="609"/>
      <c r="X22" s="609"/>
      <c r="Y22" s="609">
        <v>11</v>
      </c>
      <c r="Z22" s="609"/>
      <c r="AA22" s="609"/>
      <c r="AB22" s="609">
        <v>6</v>
      </c>
      <c r="AC22" s="609"/>
      <c r="AD22" s="609"/>
      <c r="AE22" s="609">
        <f t="shared" si="3"/>
        <v>17</v>
      </c>
      <c r="AF22" s="609">
        <v>181</v>
      </c>
      <c r="AG22" s="609">
        <v>189</v>
      </c>
      <c r="AH22" s="612">
        <f t="shared" si="4"/>
        <v>370</v>
      </c>
    </row>
    <row r="23" spans="2:34" ht="12.75" customHeight="1">
      <c r="B23" s="748" t="s">
        <v>102</v>
      </c>
      <c r="C23" s="611">
        <v>1</v>
      </c>
      <c r="D23" s="609">
        <v>1</v>
      </c>
      <c r="E23" s="609">
        <v>15</v>
      </c>
      <c r="F23" s="609">
        <v>2</v>
      </c>
      <c r="G23" s="609"/>
      <c r="H23" s="609"/>
      <c r="I23" s="609">
        <v>7</v>
      </c>
      <c r="J23" s="609"/>
      <c r="K23" s="609"/>
      <c r="L23" s="609">
        <v>13</v>
      </c>
      <c r="M23" s="609"/>
      <c r="N23" s="609"/>
      <c r="O23" s="609">
        <f t="shared" si="1"/>
        <v>20</v>
      </c>
      <c r="P23" s="609">
        <v>373</v>
      </c>
      <c r="Q23" s="609">
        <v>347</v>
      </c>
      <c r="R23" s="609">
        <f t="shared" si="2"/>
        <v>720</v>
      </c>
      <c r="S23" s="609">
        <v>1</v>
      </c>
      <c r="T23" s="609">
        <v>0</v>
      </c>
      <c r="U23" s="609">
        <v>9</v>
      </c>
      <c r="V23" s="609">
        <v>0</v>
      </c>
      <c r="W23" s="609"/>
      <c r="X23" s="609"/>
      <c r="Y23" s="609">
        <v>9</v>
      </c>
      <c r="Z23" s="609"/>
      <c r="AA23" s="609"/>
      <c r="AB23" s="609">
        <v>5</v>
      </c>
      <c r="AC23" s="609"/>
      <c r="AD23" s="609"/>
      <c r="AE23" s="609">
        <f t="shared" si="3"/>
        <v>14</v>
      </c>
      <c r="AF23" s="609">
        <v>205</v>
      </c>
      <c r="AG23" s="609">
        <v>185</v>
      </c>
      <c r="AH23" s="612">
        <f t="shared" si="4"/>
        <v>390</v>
      </c>
    </row>
    <row r="24" spans="2:34" ht="12.75" customHeight="1">
      <c r="B24" s="748" t="s">
        <v>103</v>
      </c>
      <c r="C24" s="611">
        <v>3</v>
      </c>
      <c r="D24" s="609">
        <v>1</v>
      </c>
      <c r="E24" s="609">
        <v>25</v>
      </c>
      <c r="F24" s="609">
        <v>1</v>
      </c>
      <c r="G24" s="609"/>
      <c r="H24" s="609"/>
      <c r="I24" s="609">
        <v>18</v>
      </c>
      <c r="J24" s="609"/>
      <c r="K24" s="609"/>
      <c r="L24" s="609">
        <v>19</v>
      </c>
      <c r="M24" s="609"/>
      <c r="N24" s="609"/>
      <c r="O24" s="609">
        <f t="shared" si="1"/>
        <v>37</v>
      </c>
      <c r="P24" s="609">
        <v>461</v>
      </c>
      <c r="Q24" s="609">
        <v>463</v>
      </c>
      <c r="R24" s="609">
        <f t="shared" si="2"/>
        <v>924</v>
      </c>
      <c r="S24" s="609">
        <v>2</v>
      </c>
      <c r="T24" s="609">
        <v>0</v>
      </c>
      <c r="U24" s="609">
        <v>14</v>
      </c>
      <c r="V24" s="609">
        <v>0</v>
      </c>
      <c r="W24" s="609" t="s">
        <v>99</v>
      </c>
      <c r="X24" s="609">
        <v>1</v>
      </c>
      <c r="Y24" s="609">
        <v>18</v>
      </c>
      <c r="Z24" s="609"/>
      <c r="AA24" s="609"/>
      <c r="AB24" s="609">
        <v>6</v>
      </c>
      <c r="AC24" s="609" t="s">
        <v>99</v>
      </c>
      <c r="AD24" s="609">
        <v>1</v>
      </c>
      <c r="AE24" s="609">
        <f t="shared" si="3"/>
        <v>24</v>
      </c>
      <c r="AF24" s="609">
        <v>247</v>
      </c>
      <c r="AG24" s="609">
        <v>241</v>
      </c>
      <c r="AH24" s="612">
        <f t="shared" si="4"/>
        <v>488</v>
      </c>
    </row>
    <row r="25" spans="2:34" ht="12.75" customHeight="1">
      <c r="B25" s="748" t="s">
        <v>104</v>
      </c>
      <c r="C25" s="611">
        <v>1</v>
      </c>
      <c r="D25" s="609">
        <v>0</v>
      </c>
      <c r="E25" s="609">
        <v>17</v>
      </c>
      <c r="F25" s="609">
        <v>0</v>
      </c>
      <c r="G25" s="609"/>
      <c r="H25" s="609"/>
      <c r="I25" s="609">
        <v>9</v>
      </c>
      <c r="J25" s="609"/>
      <c r="K25" s="609"/>
      <c r="L25" s="609">
        <v>12</v>
      </c>
      <c r="M25" s="609"/>
      <c r="N25" s="609"/>
      <c r="O25" s="609">
        <f t="shared" si="1"/>
        <v>21</v>
      </c>
      <c r="P25" s="609">
        <v>364</v>
      </c>
      <c r="Q25" s="609">
        <v>353</v>
      </c>
      <c r="R25" s="609">
        <f t="shared" si="2"/>
        <v>717</v>
      </c>
      <c r="S25" s="609">
        <v>0</v>
      </c>
      <c r="T25" s="609">
        <v>0</v>
      </c>
      <c r="U25" s="609">
        <v>0</v>
      </c>
      <c r="V25" s="609">
        <v>0</v>
      </c>
      <c r="W25" s="609"/>
      <c r="X25" s="609"/>
      <c r="Y25" s="609">
        <v>0</v>
      </c>
      <c r="Z25" s="609"/>
      <c r="AA25" s="609"/>
      <c r="AB25" s="609">
        <v>0</v>
      </c>
      <c r="AC25" s="609"/>
      <c r="AD25" s="609"/>
      <c r="AE25" s="609">
        <f t="shared" si="3"/>
        <v>0</v>
      </c>
      <c r="AF25" s="609">
        <v>0</v>
      </c>
      <c r="AG25" s="609">
        <v>0</v>
      </c>
      <c r="AH25" s="612">
        <f t="shared" si="4"/>
        <v>0</v>
      </c>
    </row>
    <row r="26" spans="2:34" ht="12.75" customHeight="1">
      <c r="B26" s="748" t="s">
        <v>1133</v>
      </c>
      <c r="C26" s="611">
        <v>1</v>
      </c>
      <c r="D26" s="609">
        <v>2</v>
      </c>
      <c r="E26" s="609">
        <v>9</v>
      </c>
      <c r="F26" s="609">
        <v>4</v>
      </c>
      <c r="G26" s="609"/>
      <c r="H26" s="609"/>
      <c r="I26" s="609">
        <v>7</v>
      </c>
      <c r="J26" s="609"/>
      <c r="K26" s="609"/>
      <c r="L26" s="609">
        <v>9</v>
      </c>
      <c r="M26" s="609"/>
      <c r="N26" s="609"/>
      <c r="O26" s="609">
        <f t="shared" si="1"/>
        <v>16</v>
      </c>
      <c r="P26" s="609">
        <v>266</v>
      </c>
      <c r="Q26" s="609">
        <v>220</v>
      </c>
      <c r="R26" s="609">
        <f t="shared" si="2"/>
        <v>486</v>
      </c>
      <c r="S26" s="609">
        <v>1</v>
      </c>
      <c r="T26" s="609">
        <v>0</v>
      </c>
      <c r="U26" s="609">
        <v>6</v>
      </c>
      <c r="V26" s="609">
        <v>0</v>
      </c>
      <c r="W26" s="609"/>
      <c r="X26" s="609"/>
      <c r="Y26" s="609">
        <v>7</v>
      </c>
      <c r="Z26" s="609"/>
      <c r="AA26" s="609"/>
      <c r="AB26" s="609">
        <v>3</v>
      </c>
      <c r="AC26" s="609"/>
      <c r="AD26" s="609"/>
      <c r="AE26" s="609">
        <f t="shared" si="3"/>
        <v>10</v>
      </c>
      <c r="AF26" s="609">
        <v>129</v>
      </c>
      <c r="AG26" s="609">
        <v>116</v>
      </c>
      <c r="AH26" s="612">
        <f t="shared" si="4"/>
        <v>245</v>
      </c>
    </row>
    <row r="27" spans="2:34" ht="12.75" customHeight="1">
      <c r="B27" s="748" t="s">
        <v>107</v>
      </c>
      <c r="C27" s="611">
        <v>1</v>
      </c>
      <c r="D27" s="609">
        <v>0</v>
      </c>
      <c r="E27" s="609">
        <v>10</v>
      </c>
      <c r="F27" s="609">
        <v>0</v>
      </c>
      <c r="G27" s="609"/>
      <c r="H27" s="609"/>
      <c r="I27" s="609">
        <v>7</v>
      </c>
      <c r="J27" s="609"/>
      <c r="K27" s="609"/>
      <c r="L27" s="609">
        <v>7</v>
      </c>
      <c r="M27" s="609"/>
      <c r="N27" s="609"/>
      <c r="O27" s="609">
        <f t="shared" si="1"/>
        <v>14</v>
      </c>
      <c r="P27" s="609">
        <v>184</v>
      </c>
      <c r="Q27" s="609">
        <v>200</v>
      </c>
      <c r="R27" s="609">
        <f t="shared" si="2"/>
        <v>384</v>
      </c>
      <c r="S27" s="609">
        <v>1</v>
      </c>
      <c r="T27" s="609">
        <v>0</v>
      </c>
      <c r="U27" s="609">
        <v>6</v>
      </c>
      <c r="V27" s="609">
        <v>0</v>
      </c>
      <c r="W27" s="609"/>
      <c r="X27" s="609"/>
      <c r="Y27" s="609">
        <v>8</v>
      </c>
      <c r="Z27" s="609"/>
      <c r="AA27" s="609"/>
      <c r="AB27" s="609">
        <v>3</v>
      </c>
      <c r="AC27" s="609"/>
      <c r="AD27" s="609"/>
      <c r="AE27" s="609">
        <f t="shared" si="3"/>
        <v>11</v>
      </c>
      <c r="AF27" s="609">
        <v>92</v>
      </c>
      <c r="AG27" s="609">
        <v>105</v>
      </c>
      <c r="AH27" s="612">
        <f t="shared" si="4"/>
        <v>197</v>
      </c>
    </row>
    <row r="28" spans="2:34" ht="12.75" customHeight="1">
      <c r="B28" s="748" t="s">
        <v>108</v>
      </c>
      <c r="C28" s="611">
        <v>1</v>
      </c>
      <c r="D28" s="609">
        <v>0</v>
      </c>
      <c r="E28" s="609">
        <v>6</v>
      </c>
      <c r="F28" s="609">
        <v>0</v>
      </c>
      <c r="G28" s="609"/>
      <c r="H28" s="609"/>
      <c r="I28" s="609">
        <v>5</v>
      </c>
      <c r="J28" s="609"/>
      <c r="K28" s="609"/>
      <c r="L28" s="609">
        <v>3</v>
      </c>
      <c r="M28" s="609"/>
      <c r="N28" s="609"/>
      <c r="O28" s="609">
        <f t="shared" si="1"/>
        <v>8</v>
      </c>
      <c r="P28" s="609">
        <v>72</v>
      </c>
      <c r="Q28" s="609">
        <v>84</v>
      </c>
      <c r="R28" s="609">
        <f t="shared" si="2"/>
        <v>156</v>
      </c>
      <c r="S28" s="609">
        <v>0</v>
      </c>
      <c r="T28" s="609">
        <v>0</v>
      </c>
      <c r="U28" s="609">
        <v>0</v>
      </c>
      <c r="V28" s="609">
        <v>0</v>
      </c>
      <c r="W28" s="609"/>
      <c r="X28" s="609"/>
      <c r="Y28" s="609">
        <v>0</v>
      </c>
      <c r="Z28" s="609"/>
      <c r="AA28" s="609"/>
      <c r="AB28" s="609">
        <v>0</v>
      </c>
      <c r="AC28" s="609"/>
      <c r="AD28" s="609"/>
      <c r="AE28" s="609">
        <f t="shared" si="3"/>
        <v>0</v>
      </c>
      <c r="AF28" s="609">
        <v>0</v>
      </c>
      <c r="AG28" s="609">
        <v>0</v>
      </c>
      <c r="AH28" s="612">
        <f t="shared" si="4"/>
        <v>0</v>
      </c>
    </row>
    <row r="29" spans="2:34" ht="12.75" customHeight="1">
      <c r="B29" s="748" t="s">
        <v>1134</v>
      </c>
      <c r="C29" s="611">
        <v>1</v>
      </c>
      <c r="D29" s="609">
        <v>0</v>
      </c>
      <c r="E29" s="609">
        <v>6</v>
      </c>
      <c r="F29" s="609">
        <v>0</v>
      </c>
      <c r="G29" s="609"/>
      <c r="H29" s="609"/>
      <c r="I29" s="609">
        <v>5</v>
      </c>
      <c r="J29" s="609"/>
      <c r="K29" s="609"/>
      <c r="L29" s="609">
        <v>3</v>
      </c>
      <c r="M29" s="609"/>
      <c r="N29" s="609"/>
      <c r="O29" s="609">
        <f t="shared" si="1"/>
        <v>8</v>
      </c>
      <c r="P29" s="609">
        <v>79</v>
      </c>
      <c r="Q29" s="609">
        <v>105</v>
      </c>
      <c r="R29" s="609">
        <f t="shared" si="2"/>
        <v>184</v>
      </c>
      <c r="S29" s="609">
        <v>0</v>
      </c>
      <c r="T29" s="609">
        <v>0</v>
      </c>
      <c r="U29" s="609">
        <v>0</v>
      </c>
      <c r="V29" s="609">
        <v>0</v>
      </c>
      <c r="W29" s="609"/>
      <c r="X29" s="609"/>
      <c r="Y29" s="609">
        <v>0</v>
      </c>
      <c r="Z29" s="609"/>
      <c r="AA29" s="609"/>
      <c r="AB29" s="609">
        <v>0</v>
      </c>
      <c r="AC29" s="609"/>
      <c r="AD29" s="609"/>
      <c r="AE29" s="609">
        <f t="shared" si="3"/>
        <v>0</v>
      </c>
      <c r="AF29" s="609">
        <v>0</v>
      </c>
      <c r="AG29" s="609">
        <v>0</v>
      </c>
      <c r="AH29" s="612">
        <f t="shared" si="4"/>
        <v>0</v>
      </c>
    </row>
    <row r="30" spans="2:34" ht="12.75" customHeight="1">
      <c r="B30" s="748" t="s">
        <v>110</v>
      </c>
      <c r="C30" s="611">
        <v>1</v>
      </c>
      <c r="D30" s="609">
        <v>1</v>
      </c>
      <c r="E30" s="609">
        <v>12</v>
      </c>
      <c r="F30" s="609">
        <v>2</v>
      </c>
      <c r="G30" s="609"/>
      <c r="H30" s="609"/>
      <c r="I30" s="609">
        <v>8</v>
      </c>
      <c r="J30" s="609"/>
      <c r="K30" s="609"/>
      <c r="L30" s="609">
        <v>9</v>
      </c>
      <c r="M30" s="609"/>
      <c r="N30" s="609"/>
      <c r="O30" s="609">
        <f t="shared" si="1"/>
        <v>17</v>
      </c>
      <c r="P30" s="609">
        <v>249</v>
      </c>
      <c r="Q30" s="609">
        <v>261</v>
      </c>
      <c r="R30" s="609">
        <f t="shared" si="2"/>
        <v>510</v>
      </c>
      <c r="S30" s="609">
        <v>1</v>
      </c>
      <c r="T30" s="609">
        <v>0</v>
      </c>
      <c r="U30" s="609">
        <v>6</v>
      </c>
      <c r="V30" s="609">
        <v>0</v>
      </c>
      <c r="W30" s="609"/>
      <c r="X30" s="609"/>
      <c r="Y30" s="609">
        <v>8</v>
      </c>
      <c r="Z30" s="609"/>
      <c r="AA30" s="609"/>
      <c r="AB30" s="609">
        <v>2</v>
      </c>
      <c r="AC30" s="609"/>
      <c r="AD30" s="609"/>
      <c r="AE30" s="609">
        <f t="shared" si="3"/>
        <v>10</v>
      </c>
      <c r="AF30" s="609">
        <v>132</v>
      </c>
      <c r="AG30" s="609">
        <v>134</v>
      </c>
      <c r="AH30" s="612">
        <f t="shared" si="4"/>
        <v>266</v>
      </c>
    </row>
    <row r="31" spans="2:34" ht="12.75" customHeight="1">
      <c r="B31" s="748" t="s">
        <v>111</v>
      </c>
      <c r="C31" s="611">
        <v>1</v>
      </c>
      <c r="D31" s="609">
        <v>1</v>
      </c>
      <c r="E31" s="609">
        <v>12</v>
      </c>
      <c r="F31" s="609">
        <v>3</v>
      </c>
      <c r="G31" s="609"/>
      <c r="H31" s="609"/>
      <c r="I31" s="609">
        <v>8</v>
      </c>
      <c r="J31" s="609"/>
      <c r="K31" s="609"/>
      <c r="L31" s="609">
        <v>10</v>
      </c>
      <c r="M31" s="609"/>
      <c r="N31" s="609"/>
      <c r="O31" s="609">
        <f t="shared" si="1"/>
        <v>18</v>
      </c>
      <c r="P31" s="609">
        <v>272</v>
      </c>
      <c r="Q31" s="609">
        <v>284</v>
      </c>
      <c r="R31" s="609">
        <f t="shared" si="2"/>
        <v>556</v>
      </c>
      <c r="S31" s="609">
        <v>1</v>
      </c>
      <c r="T31" s="609">
        <v>0</v>
      </c>
      <c r="U31" s="609">
        <v>7</v>
      </c>
      <c r="V31" s="609">
        <v>0</v>
      </c>
      <c r="W31" s="609"/>
      <c r="X31" s="609"/>
      <c r="Y31" s="609">
        <v>8</v>
      </c>
      <c r="Z31" s="609"/>
      <c r="AA31" s="609"/>
      <c r="AB31" s="609">
        <v>3</v>
      </c>
      <c r="AC31" s="609"/>
      <c r="AD31" s="609"/>
      <c r="AE31" s="609">
        <f t="shared" si="3"/>
        <v>11</v>
      </c>
      <c r="AF31" s="609">
        <v>145</v>
      </c>
      <c r="AG31" s="609">
        <v>146</v>
      </c>
      <c r="AH31" s="612">
        <f t="shared" si="4"/>
        <v>291</v>
      </c>
    </row>
    <row r="32" spans="2:34" ht="12.75" customHeight="1">
      <c r="B32" s="748" t="s">
        <v>112</v>
      </c>
      <c r="C32" s="611">
        <v>1</v>
      </c>
      <c r="D32" s="609">
        <v>1</v>
      </c>
      <c r="E32" s="609">
        <v>12</v>
      </c>
      <c r="F32" s="609">
        <v>1</v>
      </c>
      <c r="G32" s="609"/>
      <c r="H32" s="609"/>
      <c r="I32" s="609">
        <v>9</v>
      </c>
      <c r="J32" s="609"/>
      <c r="K32" s="609"/>
      <c r="L32" s="609">
        <v>9</v>
      </c>
      <c r="M32" s="609"/>
      <c r="N32" s="609"/>
      <c r="O32" s="609">
        <f t="shared" si="1"/>
        <v>18</v>
      </c>
      <c r="P32" s="609">
        <v>304</v>
      </c>
      <c r="Q32" s="609">
        <v>291</v>
      </c>
      <c r="R32" s="609">
        <f t="shared" si="2"/>
        <v>595</v>
      </c>
      <c r="S32" s="609">
        <v>1</v>
      </c>
      <c r="T32" s="609">
        <v>0</v>
      </c>
      <c r="U32" s="609">
        <v>7</v>
      </c>
      <c r="V32" s="609">
        <v>0</v>
      </c>
      <c r="W32" s="609"/>
      <c r="X32" s="609"/>
      <c r="Y32" s="609">
        <v>8</v>
      </c>
      <c r="Z32" s="609"/>
      <c r="AA32" s="609"/>
      <c r="AB32" s="609">
        <v>3</v>
      </c>
      <c r="AC32" s="609"/>
      <c r="AD32" s="609"/>
      <c r="AE32" s="609">
        <f t="shared" si="3"/>
        <v>11</v>
      </c>
      <c r="AF32" s="609">
        <v>162</v>
      </c>
      <c r="AG32" s="609">
        <v>157</v>
      </c>
      <c r="AH32" s="612">
        <f t="shared" si="4"/>
        <v>319</v>
      </c>
    </row>
    <row r="33" spans="2:34" ht="12.75" customHeight="1">
      <c r="B33" s="748" t="s">
        <v>113</v>
      </c>
      <c r="C33" s="611">
        <v>1</v>
      </c>
      <c r="D33" s="609">
        <v>1</v>
      </c>
      <c r="E33" s="609">
        <v>6</v>
      </c>
      <c r="F33" s="609">
        <v>1</v>
      </c>
      <c r="G33" s="609"/>
      <c r="H33" s="609"/>
      <c r="I33" s="609">
        <v>6</v>
      </c>
      <c r="J33" s="609"/>
      <c r="K33" s="609"/>
      <c r="L33" s="609">
        <v>4</v>
      </c>
      <c r="M33" s="609"/>
      <c r="N33" s="609"/>
      <c r="O33" s="609">
        <f t="shared" si="1"/>
        <v>10</v>
      </c>
      <c r="P33" s="609">
        <v>112</v>
      </c>
      <c r="Q33" s="609">
        <v>135</v>
      </c>
      <c r="R33" s="609">
        <f t="shared" si="2"/>
        <v>247</v>
      </c>
      <c r="S33" s="609">
        <v>1</v>
      </c>
      <c r="T33" s="609">
        <v>0</v>
      </c>
      <c r="U33" s="609">
        <v>3</v>
      </c>
      <c r="V33" s="609">
        <v>0</v>
      </c>
      <c r="W33" s="609" t="s">
        <v>99</v>
      </c>
      <c r="X33" s="609">
        <v>1</v>
      </c>
      <c r="Y33" s="609">
        <v>1</v>
      </c>
      <c r="Z33" s="609"/>
      <c r="AA33" s="609"/>
      <c r="AB33" s="609">
        <v>1</v>
      </c>
      <c r="AC33" s="609" t="s">
        <v>99</v>
      </c>
      <c r="AD33" s="609">
        <v>1</v>
      </c>
      <c r="AE33" s="609">
        <v>5</v>
      </c>
      <c r="AF33" s="609">
        <v>84</v>
      </c>
      <c r="AG33" s="609">
        <v>48</v>
      </c>
      <c r="AH33" s="612">
        <f t="shared" si="4"/>
        <v>132</v>
      </c>
    </row>
    <row r="34" spans="2:34" ht="12.75" customHeight="1">
      <c r="B34" s="748"/>
      <c r="C34" s="611"/>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12"/>
    </row>
    <row r="35" spans="2:34" s="702" customFormat="1" ht="12.75" customHeight="1">
      <c r="B35" s="751" t="s">
        <v>114</v>
      </c>
      <c r="C35" s="705">
        <f>SUM(C37:C58)</f>
        <v>23</v>
      </c>
      <c r="D35" s="689">
        <f>SUM(D37:D58)</f>
        <v>4</v>
      </c>
      <c r="E35" s="689">
        <f>SUM(E37:E58)</f>
        <v>319</v>
      </c>
      <c r="F35" s="689">
        <f>SUM(F37:F58)</f>
        <v>8</v>
      </c>
      <c r="G35" s="689"/>
      <c r="H35" s="689"/>
      <c r="I35" s="689">
        <f>SUM(I37:I58)</f>
        <v>185</v>
      </c>
      <c r="J35" s="689"/>
      <c r="K35" s="689"/>
      <c r="L35" s="689">
        <f>SUM(L37:L58)</f>
        <v>227</v>
      </c>
      <c r="M35" s="689"/>
      <c r="N35" s="689"/>
      <c r="O35" s="689">
        <f>SUM(I35,L35)</f>
        <v>412</v>
      </c>
      <c r="P35" s="689">
        <f aca="true" t="shared" si="5" ref="P35:V35">SUM(P37:P58)</f>
        <v>7271</v>
      </c>
      <c r="Q35" s="689">
        <f t="shared" si="5"/>
        <v>6941</v>
      </c>
      <c r="R35" s="689">
        <f t="shared" si="5"/>
        <v>14212</v>
      </c>
      <c r="S35" s="689">
        <f t="shared" si="5"/>
        <v>20</v>
      </c>
      <c r="T35" s="689">
        <f t="shared" si="5"/>
        <v>0</v>
      </c>
      <c r="U35" s="689">
        <f t="shared" si="5"/>
        <v>181</v>
      </c>
      <c r="V35" s="689">
        <f t="shared" si="5"/>
        <v>0</v>
      </c>
      <c r="W35" s="689" t="s">
        <v>1130</v>
      </c>
      <c r="X35" s="689">
        <f>SUM(X37:X58)</f>
        <v>1</v>
      </c>
      <c r="Y35" s="689">
        <f>SUM(Y37:Y58)</f>
        <v>188</v>
      </c>
      <c r="Z35" s="689">
        <f>SUM(Z37:Z58)</f>
        <v>0</v>
      </c>
      <c r="AA35" s="689"/>
      <c r="AB35" s="689">
        <f>SUM(AB37:AB58)</f>
        <v>89</v>
      </c>
      <c r="AC35" s="689" t="s">
        <v>1130</v>
      </c>
      <c r="AD35" s="689">
        <v>1</v>
      </c>
      <c r="AE35" s="689">
        <f>SUM(Y35,AB35)</f>
        <v>277</v>
      </c>
      <c r="AF35" s="689">
        <f>SUM(AF37:AF58)</f>
        <v>3737</v>
      </c>
      <c r="AG35" s="689">
        <v>3690</v>
      </c>
      <c r="AH35" s="692">
        <f>SUM(AF35,AG35)</f>
        <v>7427</v>
      </c>
    </row>
    <row r="36" spans="2:34" ht="12.75" customHeight="1">
      <c r="B36" s="748"/>
      <c r="C36" s="611"/>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92"/>
    </row>
    <row r="37" spans="2:34" ht="12.75" customHeight="1">
      <c r="B37" s="748" t="s">
        <v>115</v>
      </c>
      <c r="C37" s="611">
        <v>1</v>
      </c>
      <c r="D37" s="609">
        <v>0</v>
      </c>
      <c r="E37" s="609">
        <v>31</v>
      </c>
      <c r="F37" s="609">
        <v>0</v>
      </c>
      <c r="G37" s="609"/>
      <c r="H37" s="609"/>
      <c r="I37" s="609">
        <v>13</v>
      </c>
      <c r="J37" s="609"/>
      <c r="K37" s="609"/>
      <c r="L37" s="609">
        <v>22</v>
      </c>
      <c r="M37" s="609"/>
      <c r="N37" s="609"/>
      <c r="O37" s="609">
        <f aca="true" t="shared" si="6" ref="O37:O58">SUM(I37,L37)</f>
        <v>35</v>
      </c>
      <c r="P37" s="609">
        <v>783</v>
      </c>
      <c r="Q37" s="609">
        <v>737</v>
      </c>
      <c r="R37" s="609">
        <f aca="true" t="shared" si="7" ref="R37:R58">SUM(P37:Q37)</f>
        <v>1520</v>
      </c>
      <c r="S37" s="609">
        <v>1</v>
      </c>
      <c r="T37" s="609">
        <v>0</v>
      </c>
      <c r="U37" s="609">
        <v>21</v>
      </c>
      <c r="V37" s="609">
        <v>0</v>
      </c>
      <c r="W37" s="609"/>
      <c r="X37" s="609"/>
      <c r="Y37" s="609">
        <v>19</v>
      </c>
      <c r="Z37" s="609"/>
      <c r="AA37" s="609"/>
      <c r="AB37" s="609">
        <v>10</v>
      </c>
      <c r="AC37" s="609"/>
      <c r="AD37" s="609"/>
      <c r="AE37" s="609">
        <f aca="true" t="shared" si="8" ref="AE37:AE58">SUM(Y37,AB37)</f>
        <v>29</v>
      </c>
      <c r="AF37" s="609">
        <v>530</v>
      </c>
      <c r="AG37" s="609">
        <v>478</v>
      </c>
      <c r="AH37" s="612">
        <f aca="true" t="shared" si="9" ref="AH37:AH45">SUM(AF37,AG37)</f>
        <v>1008</v>
      </c>
    </row>
    <row r="38" spans="2:34" ht="12.75" customHeight="1">
      <c r="B38" s="748" t="s">
        <v>116</v>
      </c>
      <c r="C38" s="611">
        <v>1</v>
      </c>
      <c r="D38" s="609">
        <v>1</v>
      </c>
      <c r="E38" s="609">
        <v>14</v>
      </c>
      <c r="F38" s="609">
        <v>1</v>
      </c>
      <c r="G38" s="609"/>
      <c r="H38" s="609"/>
      <c r="I38" s="609">
        <v>8</v>
      </c>
      <c r="J38" s="609"/>
      <c r="K38" s="609"/>
      <c r="L38" s="609">
        <v>10</v>
      </c>
      <c r="M38" s="609"/>
      <c r="N38" s="609"/>
      <c r="O38" s="609">
        <f t="shared" si="6"/>
        <v>18</v>
      </c>
      <c r="P38" s="609">
        <v>354</v>
      </c>
      <c r="Q38" s="609">
        <v>342</v>
      </c>
      <c r="R38" s="609">
        <f t="shared" si="7"/>
        <v>696</v>
      </c>
      <c r="S38" s="609">
        <v>1</v>
      </c>
      <c r="T38" s="609">
        <v>0</v>
      </c>
      <c r="U38" s="609">
        <v>9</v>
      </c>
      <c r="V38" s="609">
        <v>0</v>
      </c>
      <c r="W38" s="609"/>
      <c r="X38" s="609"/>
      <c r="Y38" s="609">
        <v>10</v>
      </c>
      <c r="Z38" s="609"/>
      <c r="AA38" s="609"/>
      <c r="AB38" s="609">
        <v>4</v>
      </c>
      <c r="AC38" s="609"/>
      <c r="AD38" s="609"/>
      <c r="AE38" s="609">
        <f t="shared" si="8"/>
        <v>14</v>
      </c>
      <c r="AF38" s="609">
        <v>176</v>
      </c>
      <c r="AG38" s="609">
        <v>186</v>
      </c>
      <c r="AH38" s="612">
        <f t="shared" si="9"/>
        <v>362</v>
      </c>
    </row>
    <row r="39" spans="2:34" ht="12.75" customHeight="1">
      <c r="B39" s="748" t="s">
        <v>1135</v>
      </c>
      <c r="C39" s="611">
        <v>1</v>
      </c>
      <c r="D39" s="609">
        <v>0</v>
      </c>
      <c r="E39" s="609">
        <v>17</v>
      </c>
      <c r="F39" s="609">
        <v>0</v>
      </c>
      <c r="G39" s="609"/>
      <c r="H39" s="609"/>
      <c r="I39" s="609">
        <v>9</v>
      </c>
      <c r="J39" s="609"/>
      <c r="K39" s="609"/>
      <c r="L39" s="609">
        <v>11</v>
      </c>
      <c r="M39" s="609"/>
      <c r="N39" s="609"/>
      <c r="O39" s="609">
        <f t="shared" si="6"/>
        <v>20</v>
      </c>
      <c r="P39" s="609">
        <v>380</v>
      </c>
      <c r="Q39" s="609">
        <v>338</v>
      </c>
      <c r="R39" s="609">
        <f t="shared" si="7"/>
        <v>718</v>
      </c>
      <c r="S39" s="609">
        <v>1</v>
      </c>
      <c r="T39" s="609">
        <v>0</v>
      </c>
      <c r="U39" s="609">
        <v>9</v>
      </c>
      <c r="V39" s="609">
        <v>0</v>
      </c>
      <c r="W39" s="609"/>
      <c r="X39" s="609"/>
      <c r="Y39" s="609">
        <v>9</v>
      </c>
      <c r="Z39" s="609"/>
      <c r="AA39" s="609"/>
      <c r="AB39" s="609">
        <v>5</v>
      </c>
      <c r="AC39" s="609"/>
      <c r="AD39" s="609"/>
      <c r="AE39" s="609">
        <f t="shared" si="8"/>
        <v>14</v>
      </c>
      <c r="AF39" s="609">
        <v>174</v>
      </c>
      <c r="AG39" s="609">
        <v>181</v>
      </c>
      <c r="AH39" s="612">
        <f t="shared" si="9"/>
        <v>355</v>
      </c>
    </row>
    <row r="40" spans="2:34" ht="12.75" customHeight="1">
      <c r="B40" s="748" t="s">
        <v>118</v>
      </c>
      <c r="C40" s="611">
        <v>1</v>
      </c>
      <c r="D40" s="609">
        <v>0</v>
      </c>
      <c r="E40" s="609">
        <v>12</v>
      </c>
      <c r="F40" s="609">
        <v>0</v>
      </c>
      <c r="G40" s="609"/>
      <c r="H40" s="609"/>
      <c r="I40" s="609">
        <v>8</v>
      </c>
      <c r="J40" s="609"/>
      <c r="K40" s="609"/>
      <c r="L40" s="609">
        <v>7</v>
      </c>
      <c r="M40" s="609"/>
      <c r="N40" s="609"/>
      <c r="O40" s="609">
        <f t="shared" si="6"/>
        <v>15</v>
      </c>
      <c r="P40" s="609">
        <v>250</v>
      </c>
      <c r="Q40" s="609">
        <v>228</v>
      </c>
      <c r="R40" s="609">
        <f t="shared" si="7"/>
        <v>478</v>
      </c>
      <c r="S40" s="609">
        <v>0</v>
      </c>
      <c r="T40" s="609">
        <v>0</v>
      </c>
      <c r="U40" s="609">
        <v>0</v>
      </c>
      <c r="V40" s="609">
        <v>0</v>
      </c>
      <c r="W40" s="609"/>
      <c r="X40" s="609"/>
      <c r="Y40" s="609">
        <v>0</v>
      </c>
      <c r="Z40" s="609"/>
      <c r="AA40" s="609"/>
      <c r="AB40" s="609">
        <v>0</v>
      </c>
      <c r="AC40" s="609"/>
      <c r="AD40" s="609"/>
      <c r="AE40" s="609">
        <f t="shared" si="8"/>
        <v>0</v>
      </c>
      <c r="AF40" s="609">
        <v>0</v>
      </c>
      <c r="AG40" s="609">
        <v>0</v>
      </c>
      <c r="AH40" s="612">
        <f t="shared" si="9"/>
        <v>0</v>
      </c>
    </row>
    <row r="41" spans="2:34" ht="12.75" customHeight="1">
      <c r="B41" s="748" t="s">
        <v>1136</v>
      </c>
      <c r="C41" s="611">
        <v>1</v>
      </c>
      <c r="D41" s="609">
        <v>0</v>
      </c>
      <c r="E41" s="609">
        <v>12</v>
      </c>
      <c r="F41" s="609">
        <v>0</v>
      </c>
      <c r="G41" s="609"/>
      <c r="H41" s="609"/>
      <c r="I41" s="609">
        <v>6</v>
      </c>
      <c r="J41" s="609"/>
      <c r="K41" s="609"/>
      <c r="L41" s="609">
        <v>9</v>
      </c>
      <c r="M41" s="609"/>
      <c r="N41" s="609"/>
      <c r="O41" s="609">
        <f t="shared" si="6"/>
        <v>15</v>
      </c>
      <c r="P41" s="609">
        <v>286</v>
      </c>
      <c r="Q41" s="609">
        <v>270</v>
      </c>
      <c r="R41" s="609">
        <f t="shared" si="7"/>
        <v>556</v>
      </c>
      <c r="S41" s="609">
        <v>1</v>
      </c>
      <c r="T41" s="609">
        <v>0</v>
      </c>
      <c r="U41" s="609">
        <v>7</v>
      </c>
      <c r="V41" s="609">
        <v>0</v>
      </c>
      <c r="W41" s="609"/>
      <c r="X41" s="609"/>
      <c r="Y41" s="609">
        <v>8</v>
      </c>
      <c r="Z41" s="609"/>
      <c r="AA41" s="609"/>
      <c r="AB41" s="609">
        <v>3</v>
      </c>
      <c r="AC41" s="609"/>
      <c r="AD41" s="609"/>
      <c r="AE41" s="609">
        <f t="shared" si="8"/>
        <v>11</v>
      </c>
      <c r="AF41" s="609">
        <v>160</v>
      </c>
      <c r="AG41" s="609">
        <v>145</v>
      </c>
      <c r="AH41" s="612">
        <f t="shared" si="9"/>
        <v>305</v>
      </c>
    </row>
    <row r="42" spans="2:34" s="752" customFormat="1" ht="12.75" customHeight="1">
      <c r="B42" s="748" t="s">
        <v>120</v>
      </c>
      <c r="C42" s="611">
        <v>1</v>
      </c>
      <c r="D42" s="609">
        <v>1</v>
      </c>
      <c r="E42" s="609">
        <v>13</v>
      </c>
      <c r="F42" s="609">
        <v>4</v>
      </c>
      <c r="G42" s="609"/>
      <c r="H42" s="609"/>
      <c r="I42" s="609">
        <v>7</v>
      </c>
      <c r="J42" s="609"/>
      <c r="K42" s="609"/>
      <c r="L42" s="609">
        <v>13</v>
      </c>
      <c r="M42" s="609"/>
      <c r="N42" s="609"/>
      <c r="O42" s="609">
        <f t="shared" si="6"/>
        <v>20</v>
      </c>
      <c r="P42" s="609">
        <v>371</v>
      </c>
      <c r="Q42" s="609">
        <v>317</v>
      </c>
      <c r="R42" s="609">
        <f t="shared" si="7"/>
        <v>688</v>
      </c>
      <c r="S42" s="609">
        <v>1</v>
      </c>
      <c r="T42" s="609">
        <v>0</v>
      </c>
      <c r="U42" s="609">
        <v>9</v>
      </c>
      <c r="V42" s="609">
        <v>0</v>
      </c>
      <c r="W42" s="609"/>
      <c r="X42" s="609"/>
      <c r="Y42" s="609">
        <v>8</v>
      </c>
      <c r="Z42" s="609"/>
      <c r="AA42" s="609"/>
      <c r="AB42" s="609">
        <v>6</v>
      </c>
      <c r="AC42" s="609"/>
      <c r="AD42" s="609"/>
      <c r="AE42" s="609">
        <f t="shared" si="8"/>
        <v>14</v>
      </c>
      <c r="AF42" s="609">
        <v>173</v>
      </c>
      <c r="AG42" s="609">
        <v>183</v>
      </c>
      <c r="AH42" s="612">
        <f t="shared" si="9"/>
        <v>356</v>
      </c>
    </row>
    <row r="43" spans="2:34" ht="12.75" customHeight="1">
      <c r="B43" s="748" t="s">
        <v>121</v>
      </c>
      <c r="C43" s="611">
        <v>1</v>
      </c>
      <c r="D43" s="609">
        <v>1</v>
      </c>
      <c r="E43" s="609">
        <v>14</v>
      </c>
      <c r="F43" s="609">
        <v>2</v>
      </c>
      <c r="G43" s="609"/>
      <c r="H43" s="609"/>
      <c r="I43" s="609">
        <v>8</v>
      </c>
      <c r="J43" s="609"/>
      <c r="K43" s="609"/>
      <c r="L43" s="609">
        <v>11</v>
      </c>
      <c r="M43" s="609"/>
      <c r="N43" s="609"/>
      <c r="O43" s="609">
        <f t="shared" si="6"/>
        <v>19</v>
      </c>
      <c r="P43" s="609">
        <v>318</v>
      </c>
      <c r="Q43" s="609">
        <v>312</v>
      </c>
      <c r="R43" s="609">
        <f t="shared" si="7"/>
        <v>630</v>
      </c>
      <c r="S43" s="609">
        <v>1</v>
      </c>
      <c r="T43" s="609">
        <v>0</v>
      </c>
      <c r="U43" s="609">
        <v>18</v>
      </c>
      <c r="V43" s="609"/>
      <c r="W43" s="609"/>
      <c r="X43" s="609"/>
      <c r="Y43" s="609">
        <v>17</v>
      </c>
      <c r="Z43" s="609"/>
      <c r="AA43" s="609"/>
      <c r="AB43" s="609">
        <v>8</v>
      </c>
      <c r="AC43" s="609"/>
      <c r="AD43" s="609"/>
      <c r="AE43" s="609">
        <f t="shared" si="8"/>
        <v>25</v>
      </c>
      <c r="AF43" s="609">
        <v>348</v>
      </c>
      <c r="AG43" s="609">
        <v>345</v>
      </c>
      <c r="AH43" s="612">
        <f t="shared" si="9"/>
        <v>693</v>
      </c>
    </row>
    <row r="44" spans="2:34" ht="12.75" customHeight="1">
      <c r="B44" s="748" t="s">
        <v>122</v>
      </c>
      <c r="C44" s="611">
        <v>1</v>
      </c>
      <c r="D44" s="609">
        <v>0</v>
      </c>
      <c r="E44" s="609">
        <v>15</v>
      </c>
      <c r="F44" s="609">
        <v>0</v>
      </c>
      <c r="G44" s="609"/>
      <c r="H44" s="609"/>
      <c r="I44" s="609">
        <v>7</v>
      </c>
      <c r="J44" s="609"/>
      <c r="K44" s="609"/>
      <c r="L44" s="609">
        <v>11</v>
      </c>
      <c r="M44" s="609"/>
      <c r="N44" s="609"/>
      <c r="O44" s="609">
        <f t="shared" si="6"/>
        <v>18</v>
      </c>
      <c r="P44" s="609">
        <v>346</v>
      </c>
      <c r="Q44" s="609">
        <v>335</v>
      </c>
      <c r="R44" s="609">
        <f t="shared" si="7"/>
        <v>681</v>
      </c>
      <c r="S44" s="609">
        <v>0</v>
      </c>
      <c r="T44" s="609">
        <v>0</v>
      </c>
      <c r="U44" s="609">
        <v>0</v>
      </c>
      <c r="V44" s="609">
        <v>0</v>
      </c>
      <c r="W44" s="609"/>
      <c r="X44" s="609"/>
      <c r="Y44" s="609">
        <v>0</v>
      </c>
      <c r="Z44" s="609"/>
      <c r="AA44" s="609"/>
      <c r="AB44" s="609">
        <v>0</v>
      </c>
      <c r="AC44" s="609"/>
      <c r="AD44" s="609"/>
      <c r="AE44" s="609">
        <f t="shared" si="8"/>
        <v>0</v>
      </c>
      <c r="AF44" s="609">
        <v>0</v>
      </c>
      <c r="AG44" s="609">
        <v>0</v>
      </c>
      <c r="AH44" s="612">
        <f t="shared" si="9"/>
        <v>0</v>
      </c>
    </row>
    <row r="45" spans="2:34" ht="12.75" customHeight="1">
      <c r="B45" s="748" t="s">
        <v>1137</v>
      </c>
      <c r="C45" s="611">
        <v>1</v>
      </c>
      <c r="D45" s="609">
        <v>0</v>
      </c>
      <c r="E45" s="609">
        <v>14</v>
      </c>
      <c r="F45" s="609">
        <v>0</v>
      </c>
      <c r="G45" s="609"/>
      <c r="H45" s="609"/>
      <c r="I45" s="609">
        <v>7</v>
      </c>
      <c r="J45" s="609"/>
      <c r="K45" s="609"/>
      <c r="L45" s="609">
        <v>10</v>
      </c>
      <c r="M45" s="609"/>
      <c r="N45" s="609"/>
      <c r="O45" s="609">
        <f t="shared" si="6"/>
        <v>17</v>
      </c>
      <c r="P45" s="609">
        <v>291</v>
      </c>
      <c r="Q45" s="609">
        <v>292</v>
      </c>
      <c r="R45" s="609">
        <f t="shared" si="7"/>
        <v>583</v>
      </c>
      <c r="S45" s="609">
        <v>1</v>
      </c>
      <c r="T45" s="609">
        <v>0</v>
      </c>
      <c r="U45" s="609">
        <v>8</v>
      </c>
      <c r="V45" s="609">
        <v>0</v>
      </c>
      <c r="W45" s="609"/>
      <c r="X45" s="609"/>
      <c r="Y45" s="609">
        <v>9</v>
      </c>
      <c r="Z45" s="609"/>
      <c r="AA45" s="609"/>
      <c r="AB45" s="609">
        <v>3</v>
      </c>
      <c r="AC45" s="609"/>
      <c r="AD45" s="609"/>
      <c r="AE45" s="609">
        <f t="shared" si="8"/>
        <v>12</v>
      </c>
      <c r="AF45" s="609">
        <v>163</v>
      </c>
      <c r="AG45" s="609">
        <v>156</v>
      </c>
      <c r="AH45" s="612">
        <f t="shared" si="9"/>
        <v>319</v>
      </c>
    </row>
    <row r="46" spans="2:34" ht="12.75" customHeight="1">
      <c r="B46" s="749" t="s">
        <v>1138</v>
      </c>
      <c r="C46" s="611">
        <v>1</v>
      </c>
      <c r="D46" s="609">
        <v>0</v>
      </c>
      <c r="E46" s="609">
        <v>18</v>
      </c>
      <c r="F46" s="609">
        <v>0</v>
      </c>
      <c r="G46" s="609"/>
      <c r="H46" s="609"/>
      <c r="I46" s="609">
        <v>13</v>
      </c>
      <c r="J46" s="609"/>
      <c r="K46" s="609"/>
      <c r="L46" s="609">
        <v>12</v>
      </c>
      <c r="M46" s="609"/>
      <c r="N46" s="609"/>
      <c r="O46" s="609">
        <f t="shared" si="6"/>
        <v>25</v>
      </c>
      <c r="P46" s="609">
        <v>450</v>
      </c>
      <c r="Q46" s="609">
        <v>438</v>
      </c>
      <c r="R46" s="609">
        <f t="shared" si="7"/>
        <v>888</v>
      </c>
      <c r="S46" s="609">
        <v>1</v>
      </c>
      <c r="T46" s="609">
        <v>0</v>
      </c>
      <c r="U46" s="609">
        <v>11</v>
      </c>
      <c r="V46" s="609">
        <v>0</v>
      </c>
      <c r="W46" s="609"/>
      <c r="X46" s="609"/>
      <c r="Y46" s="609">
        <v>11</v>
      </c>
      <c r="Z46" s="609"/>
      <c r="AA46" s="609"/>
      <c r="AB46" s="609">
        <v>6</v>
      </c>
      <c r="AC46" s="609"/>
      <c r="AD46" s="609"/>
      <c r="AE46" s="609">
        <f t="shared" si="8"/>
        <v>17</v>
      </c>
      <c r="AF46" s="609">
        <v>246</v>
      </c>
      <c r="AG46" s="609">
        <v>257</v>
      </c>
      <c r="AH46" s="612">
        <v>493</v>
      </c>
    </row>
    <row r="47" spans="2:34" ht="12.75" customHeight="1">
      <c r="B47" s="748" t="s">
        <v>125</v>
      </c>
      <c r="C47" s="611">
        <v>1</v>
      </c>
      <c r="D47" s="609">
        <v>0</v>
      </c>
      <c r="E47" s="609">
        <v>10</v>
      </c>
      <c r="F47" s="609">
        <v>0</v>
      </c>
      <c r="G47" s="609"/>
      <c r="H47" s="609"/>
      <c r="I47" s="609">
        <v>6</v>
      </c>
      <c r="J47" s="609"/>
      <c r="K47" s="609"/>
      <c r="L47" s="609">
        <v>7</v>
      </c>
      <c r="M47" s="609"/>
      <c r="N47" s="609"/>
      <c r="O47" s="609">
        <f t="shared" si="6"/>
        <v>13</v>
      </c>
      <c r="P47" s="609">
        <v>179</v>
      </c>
      <c r="Q47" s="609">
        <v>189</v>
      </c>
      <c r="R47" s="609">
        <f t="shared" si="7"/>
        <v>368</v>
      </c>
      <c r="S47" s="609">
        <v>1</v>
      </c>
      <c r="T47" s="609">
        <v>0</v>
      </c>
      <c r="U47" s="609">
        <v>6</v>
      </c>
      <c r="V47" s="609">
        <v>0</v>
      </c>
      <c r="W47" s="609"/>
      <c r="X47" s="609"/>
      <c r="Y47" s="609">
        <v>7</v>
      </c>
      <c r="Z47" s="609"/>
      <c r="AA47" s="609"/>
      <c r="AB47" s="609">
        <v>3</v>
      </c>
      <c r="AC47" s="609"/>
      <c r="AD47" s="609"/>
      <c r="AE47" s="609">
        <f t="shared" si="8"/>
        <v>10</v>
      </c>
      <c r="AF47" s="609">
        <v>75</v>
      </c>
      <c r="AG47" s="609">
        <v>107</v>
      </c>
      <c r="AH47" s="612">
        <f aca="true" t="shared" si="10" ref="AH47:AH58">SUM(AF47,AG47)</f>
        <v>182</v>
      </c>
    </row>
    <row r="48" spans="2:34" ht="12.75" customHeight="1">
      <c r="B48" s="748" t="s">
        <v>126</v>
      </c>
      <c r="C48" s="611">
        <v>1</v>
      </c>
      <c r="D48" s="609">
        <v>0</v>
      </c>
      <c r="E48" s="609">
        <v>11</v>
      </c>
      <c r="F48" s="609">
        <v>0</v>
      </c>
      <c r="G48" s="609"/>
      <c r="H48" s="609"/>
      <c r="I48" s="609">
        <v>6</v>
      </c>
      <c r="J48" s="609"/>
      <c r="K48" s="609"/>
      <c r="L48" s="609">
        <v>9</v>
      </c>
      <c r="M48" s="609"/>
      <c r="N48" s="609"/>
      <c r="O48" s="609">
        <f t="shared" si="6"/>
        <v>15</v>
      </c>
      <c r="P48" s="609">
        <v>215</v>
      </c>
      <c r="Q48" s="609">
        <v>214</v>
      </c>
      <c r="R48" s="609">
        <f t="shared" si="7"/>
        <v>429</v>
      </c>
      <c r="S48" s="609">
        <v>1</v>
      </c>
      <c r="T48" s="609">
        <v>0</v>
      </c>
      <c r="U48" s="609">
        <v>6</v>
      </c>
      <c r="V48" s="609">
        <v>0</v>
      </c>
      <c r="W48" s="609"/>
      <c r="X48" s="609"/>
      <c r="Y48" s="609">
        <v>7</v>
      </c>
      <c r="Z48" s="609"/>
      <c r="AA48" s="609"/>
      <c r="AB48" s="609">
        <v>3</v>
      </c>
      <c r="AC48" s="609"/>
      <c r="AD48" s="609"/>
      <c r="AE48" s="609">
        <f t="shared" si="8"/>
        <v>10</v>
      </c>
      <c r="AF48" s="609">
        <v>115</v>
      </c>
      <c r="AG48" s="609">
        <v>110</v>
      </c>
      <c r="AH48" s="612">
        <f t="shared" si="10"/>
        <v>225</v>
      </c>
    </row>
    <row r="49" spans="2:34" ht="12.75" customHeight="1">
      <c r="B49" s="748" t="s">
        <v>127</v>
      </c>
      <c r="C49" s="611">
        <v>1</v>
      </c>
      <c r="D49" s="609">
        <v>0</v>
      </c>
      <c r="E49" s="609">
        <v>18</v>
      </c>
      <c r="F49" s="609">
        <v>0</v>
      </c>
      <c r="G49" s="609"/>
      <c r="H49" s="609"/>
      <c r="I49" s="609">
        <v>11</v>
      </c>
      <c r="J49" s="609"/>
      <c r="K49" s="609"/>
      <c r="L49" s="609">
        <v>11</v>
      </c>
      <c r="M49" s="609"/>
      <c r="N49" s="609"/>
      <c r="O49" s="609">
        <f t="shared" si="6"/>
        <v>22</v>
      </c>
      <c r="P49" s="609">
        <v>422</v>
      </c>
      <c r="Q49" s="609">
        <v>445</v>
      </c>
      <c r="R49" s="609">
        <f t="shared" si="7"/>
        <v>867</v>
      </c>
      <c r="S49" s="609">
        <v>1</v>
      </c>
      <c r="T49" s="609">
        <v>0</v>
      </c>
      <c r="U49" s="609">
        <v>11</v>
      </c>
      <c r="V49" s="609">
        <v>0</v>
      </c>
      <c r="W49" s="609"/>
      <c r="X49" s="609"/>
      <c r="Y49" s="609">
        <v>10</v>
      </c>
      <c r="Z49" s="609"/>
      <c r="AA49" s="609"/>
      <c r="AB49" s="609">
        <v>6</v>
      </c>
      <c r="AC49" s="609"/>
      <c r="AD49" s="609"/>
      <c r="AE49" s="609">
        <f t="shared" si="8"/>
        <v>16</v>
      </c>
      <c r="AF49" s="609">
        <v>239</v>
      </c>
      <c r="AG49" s="609">
        <v>208</v>
      </c>
      <c r="AH49" s="612">
        <f t="shared" si="10"/>
        <v>447</v>
      </c>
    </row>
    <row r="50" spans="2:34" s="752" customFormat="1" ht="12.75" customHeight="1">
      <c r="B50" s="748" t="s">
        <v>102</v>
      </c>
      <c r="C50" s="611">
        <v>1</v>
      </c>
      <c r="D50" s="609">
        <v>0</v>
      </c>
      <c r="E50" s="609">
        <v>15</v>
      </c>
      <c r="F50" s="609">
        <v>0</v>
      </c>
      <c r="G50" s="609"/>
      <c r="H50" s="609"/>
      <c r="I50" s="609">
        <v>7</v>
      </c>
      <c r="J50" s="609"/>
      <c r="K50" s="609"/>
      <c r="L50" s="609">
        <v>13</v>
      </c>
      <c r="M50" s="609"/>
      <c r="N50" s="609"/>
      <c r="O50" s="609">
        <f t="shared" si="6"/>
        <v>20</v>
      </c>
      <c r="P50" s="609">
        <v>356</v>
      </c>
      <c r="Q50" s="609">
        <v>330</v>
      </c>
      <c r="R50" s="609">
        <f t="shared" si="7"/>
        <v>686</v>
      </c>
      <c r="S50" s="609">
        <v>1</v>
      </c>
      <c r="T50" s="609">
        <v>0</v>
      </c>
      <c r="U50" s="609">
        <v>9</v>
      </c>
      <c r="V50" s="609">
        <v>0</v>
      </c>
      <c r="W50" s="609"/>
      <c r="X50" s="609"/>
      <c r="Y50" s="609">
        <v>10</v>
      </c>
      <c r="Z50" s="609"/>
      <c r="AA50" s="609"/>
      <c r="AB50" s="609">
        <v>4</v>
      </c>
      <c r="AC50" s="609"/>
      <c r="AD50" s="609"/>
      <c r="AE50" s="609">
        <f t="shared" si="8"/>
        <v>14</v>
      </c>
      <c r="AF50" s="609">
        <v>170</v>
      </c>
      <c r="AG50" s="609">
        <v>169</v>
      </c>
      <c r="AH50" s="612">
        <f t="shared" si="10"/>
        <v>339</v>
      </c>
    </row>
    <row r="51" spans="2:34" ht="12.75" customHeight="1">
      <c r="B51" s="748" t="s">
        <v>1139</v>
      </c>
      <c r="C51" s="611">
        <v>1</v>
      </c>
      <c r="D51" s="609">
        <v>0</v>
      </c>
      <c r="E51" s="609">
        <v>22</v>
      </c>
      <c r="F51" s="609">
        <v>0</v>
      </c>
      <c r="G51" s="609"/>
      <c r="H51" s="609"/>
      <c r="I51" s="609">
        <v>13</v>
      </c>
      <c r="J51" s="609"/>
      <c r="K51" s="609"/>
      <c r="L51" s="609">
        <v>14</v>
      </c>
      <c r="M51" s="609"/>
      <c r="N51" s="609"/>
      <c r="O51" s="609">
        <f t="shared" si="6"/>
        <v>27</v>
      </c>
      <c r="P51" s="609">
        <v>557</v>
      </c>
      <c r="Q51" s="609">
        <v>479</v>
      </c>
      <c r="R51" s="609">
        <f t="shared" si="7"/>
        <v>1036</v>
      </c>
      <c r="S51" s="609">
        <v>1</v>
      </c>
      <c r="T51" s="609">
        <v>0</v>
      </c>
      <c r="U51" s="609">
        <v>12</v>
      </c>
      <c r="V51" s="609">
        <v>0</v>
      </c>
      <c r="W51" s="609"/>
      <c r="X51" s="609"/>
      <c r="Y51" s="609">
        <v>12</v>
      </c>
      <c r="Z51" s="609"/>
      <c r="AA51" s="609"/>
      <c r="AB51" s="609">
        <v>5</v>
      </c>
      <c r="AC51" s="609"/>
      <c r="AD51" s="609"/>
      <c r="AE51" s="609">
        <f t="shared" si="8"/>
        <v>17</v>
      </c>
      <c r="AF51" s="609">
        <v>249</v>
      </c>
      <c r="AG51" s="609">
        <v>277</v>
      </c>
      <c r="AH51" s="612">
        <f t="shared" si="10"/>
        <v>526</v>
      </c>
    </row>
    <row r="52" spans="2:34" ht="12.75" customHeight="1">
      <c r="B52" s="748" t="s">
        <v>1140</v>
      </c>
      <c r="C52" s="611">
        <v>1</v>
      </c>
      <c r="D52" s="609">
        <v>0</v>
      </c>
      <c r="E52" s="609">
        <v>18</v>
      </c>
      <c r="F52" s="609">
        <v>0</v>
      </c>
      <c r="G52" s="609"/>
      <c r="H52" s="609"/>
      <c r="I52" s="609">
        <v>10</v>
      </c>
      <c r="J52" s="609"/>
      <c r="K52" s="609"/>
      <c r="L52" s="609">
        <v>13</v>
      </c>
      <c r="M52" s="609"/>
      <c r="N52" s="609"/>
      <c r="O52" s="609">
        <f t="shared" si="6"/>
        <v>23</v>
      </c>
      <c r="P52" s="609">
        <v>378</v>
      </c>
      <c r="Q52" s="609">
        <v>399</v>
      </c>
      <c r="R52" s="609">
        <f t="shared" si="7"/>
        <v>777</v>
      </c>
      <c r="S52" s="609">
        <v>1</v>
      </c>
      <c r="T52" s="609">
        <v>0</v>
      </c>
      <c r="U52" s="609">
        <v>11</v>
      </c>
      <c r="V52" s="609">
        <v>0</v>
      </c>
      <c r="W52" s="609"/>
      <c r="X52" s="609"/>
      <c r="Y52" s="609">
        <v>12</v>
      </c>
      <c r="Z52" s="609"/>
      <c r="AA52" s="609"/>
      <c r="AB52" s="609">
        <v>5</v>
      </c>
      <c r="AC52" s="609"/>
      <c r="AD52" s="609"/>
      <c r="AE52" s="609">
        <f t="shared" si="8"/>
        <v>17</v>
      </c>
      <c r="AF52" s="609">
        <v>214</v>
      </c>
      <c r="AG52" s="609">
        <v>236</v>
      </c>
      <c r="AH52" s="612">
        <f t="shared" si="10"/>
        <v>450</v>
      </c>
    </row>
    <row r="53" spans="2:34" ht="12.75" customHeight="1">
      <c r="B53" s="748" t="s">
        <v>1141</v>
      </c>
      <c r="C53" s="611">
        <v>1</v>
      </c>
      <c r="D53" s="609">
        <v>0</v>
      </c>
      <c r="E53" s="609">
        <v>21</v>
      </c>
      <c r="F53" s="609">
        <v>0</v>
      </c>
      <c r="G53" s="609"/>
      <c r="H53" s="609"/>
      <c r="I53" s="609">
        <v>11</v>
      </c>
      <c r="J53" s="609"/>
      <c r="K53" s="609"/>
      <c r="L53" s="609">
        <v>15</v>
      </c>
      <c r="M53" s="609"/>
      <c r="N53" s="609"/>
      <c r="O53" s="609">
        <f t="shared" si="6"/>
        <v>26</v>
      </c>
      <c r="P53" s="609">
        <v>512</v>
      </c>
      <c r="Q53" s="609">
        <v>492</v>
      </c>
      <c r="R53" s="609">
        <f t="shared" si="7"/>
        <v>1004</v>
      </c>
      <c r="S53" s="609">
        <v>1</v>
      </c>
      <c r="T53" s="609">
        <v>0</v>
      </c>
      <c r="U53" s="609">
        <v>11</v>
      </c>
      <c r="V53" s="609">
        <v>0</v>
      </c>
      <c r="W53" s="609"/>
      <c r="X53" s="609"/>
      <c r="Y53" s="609">
        <v>11</v>
      </c>
      <c r="Z53" s="609"/>
      <c r="AA53" s="609"/>
      <c r="AB53" s="609">
        <v>5</v>
      </c>
      <c r="AC53" s="609"/>
      <c r="AD53" s="609"/>
      <c r="AE53" s="609">
        <f t="shared" si="8"/>
        <v>16</v>
      </c>
      <c r="AF53" s="609">
        <v>264</v>
      </c>
      <c r="AG53" s="609">
        <v>243</v>
      </c>
      <c r="AH53" s="612">
        <f t="shared" si="10"/>
        <v>507</v>
      </c>
    </row>
    <row r="54" spans="2:34" ht="12.75" customHeight="1">
      <c r="B54" s="748" t="s">
        <v>131</v>
      </c>
      <c r="C54" s="611">
        <v>1</v>
      </c>
      <c r="D54" s="609">
        <v>0</v>
      </c>
      <c r="E54" s="609">
        <v>6</v>
      </c>
      <c r="F54" s="609">
        <v>0</v>
      </c>
      <c r="G54" s="609"/>
      <c r="H54" s="609"/>
      <c r="I54" s="609">
        <v>5</v>
      </c>
      <c r="J54" s="609"/>
      <c r="K54" s="609"/>
      <c r="L54" s="609">
        <v>5</v>
      </c>
      <c r="M54" s="609"/>
      <c r="N54" s="609"/>
      <c r="O54" s="609">
        <f t="shared" si="6"/>
        <v>10</v>
      </c>
      <c r="P54" s="609">
        <v>146</v>
      </c>
      <c r="Q54" s="609">
        <v>145</v>
      </c>
      <c r="R54" s="609">
        <f t="shared" si="7"/>
        <v>291</v>
      </c>
      <c r="S54" s="609">
        <v>1</v>
      </c>
      <c r="T54" s="609">
        <v>0</v>
      </c>
      <c r="U54" s="609">
        <v>4</v>
      </c>
      <c r="V54" s="609">
        <v>0</v>
      </c>
      <c r="W54" s="609"/>
      <c r="X54" s="609"/>
      <c r="Y54" s="609">
        <v>5</v>
      </c>
      <c r="Z54" s="609"/>
      <c r="AA54" s="609"/>
      <c r="AB54" s="609">
        <v>2</v>
      </c>
      <c r="AC54" s="609"/>
      <c r="AD54" s="609"/>
      <c r="AE54" s="609">
        <f t="shared" si="8"/>
        <v>7</v>
      </c>
      <c r="AF54" s="609">
        <v>71</v>
      </c>
      <c r="AG54" s="609">
        <v>85</v>
      </c>
      <c r="AH54" s="612">
        <f t="shared" si="10"/>
        <v>156</v>
      </c>
    </row>
    <row r="55" spans="2:34" ht="12.75" customHeight="1">
      <c r="B55" s="748" t="s">
        <v>132</v>
      </c>
      <c r="C55" s="611">
        <v>2</v>
      </c>
      <c r="D55" s="609">
        <v>0</v>
      </c>
      <c r="E55" s="609">
        <v>12</v>
      </c>
      <c r="F55" s="609">
        <v>0</v>
      </c>
      <c r="G55" s="609"/>
      <c r="H55" s="609"/>
      <c r="I55" s="609">
        <v>11</v>
      </c>
      <c r="J55" s="609"/>
      <c r="K55" s="609"/>
      <c r="L55" s="609">
        <v>7</v>
      </c>
      <c r="M55" s="609"/>
      <c r="N55" s="609"/>
      <c r="O55" s="609">
        <f t="shared" si="6"/>
        <v>18</v>
      </c>
      <c r="P55" s="609">
        <v>116</v>
      </c>
      <c r="Q55" s="609">
        <v>119</v>
      </c>
      <c r="R55" s="609">
        <f t="shared" si="7"/>
        <v>235</v>
      </c>
      <c r="S55" s="609">
        <v>1</v>
      </c>
      <c r="T55" s="609">
        <v>0</v>
      </c>
      <c r="U55" s="609">
        <v>3</v>
      </c>
      <c r="V55" s="609">
        <v>0</v>
      </c>
      <c r="W55" s="609" t="s">
        <v>1128</v>
      </c>
      <c r="X55" s="609">
        <v>1</v>
      </c>
      <c r="Y55" s="609">
        <v>4</v>
      </c>
      <c r="Z55" s="609"/>
      <c r="AA55" s="609"/>
      <c r="AB55" s="609">
        <v>2</v>
      </c>
      <c r="AC55" s="609" t="s">
        <v>1128</v>
      </c>
      <c r="AD55" s="609">
        <v>1</v>
      </c>
      <c r="AE55" s="609">
        <f t="shared" si="8"/>
        <v>6</v>
      </c>
      <c r="AF55" s="609">
        <v>66</v>
      </c>
      <c r="AG55" s="609">
        <v>63</v>
      </c>
      <c r="AH55" s="612">
        <f t="shared" si="10"/>
        <v>129</v>
      </c>
    </row>
    <row r="56" spans="2:34" ht="12.75" customHeight="1">
      <c r="B56" s="748" t="s">
        <v>1142</v>
      </c>
      <c r="C56" s="611">
        <v>1</v>
      </c>
      <c r="D56" s="609">
        <v>0</v>
      </c>
      <c r="E56" s="609">
        <v>7</v>
      </c>
      <c r="F56" s="609">
        <v>0</v>
      </c>
      <c r="G56" s="609"/>
      <c r="H56" s="609"/>
      <c r="I56" s="609">
        <v>5</v>
      </c>
      <c r="J56" s="609"/>
      <c r="K56" s="609"/>
      <c r="L56" s="609">
        <v>4</v>
      </c>
      <c r="M56" s="609"/>
      <c r="N56" s="609"/>
      <c r="O56" s="609">
        <f t="shared" si="6"/>
        <v>9</v>
      </c>
      <c r="P56" s="609">
        <v>144</v>
      </c>
      <c r="Q56" s="609">
        <v>143</v>
      </c>
      <c r="R56" s="609">
        <f t="shared" si="7"/>
        <v>287</v>
      </c>
      <c r="S56" s="609">
        <v>1</v>
      </c>
      <c r="T56" s="609">
        <v>0</v>
      </c>
      <c r="U56" s="609">
        <v>4</v>
      </c>
      <c r="V56" s="609">
        <v>0</v>
      </c>
      <c r="W56" s="609"/>
      <c r="X56" s="609"/>
      <c r="Y56" s="609">
        <v>5</v>
      </c>
      <c r="Z56" s="609"/>
      <c r="AA56" s="609"/>
      <c r="AB56" s="609">
        <v>2</v>
      </c>
      <c r="AC56" s="609"/>
      <c r="AD56" s="609"/>
      <c r="AE56" s="609">
        <f t="shared" si="8"/>
        <v>7</v>
      </c>
      <c r="AF56" s="609">
        <v>82</v>
      </c>
      <c r="AG56" s="609">
        <v>80</v>
      </c>
      <c r="AH56" s="612">
        <f t="shared" si="10"/>
        <v>162</v>
      </c>
    </row>
    <row r="57" spans="2:34" ht="12.75" customHeight="1">
      <c r="B57" s="748" t="s">
        <v>134</v>
      </c>
      <c r="C57" s="611">
        <v>1</v>
      </c>
      <c r="D57" s="609">
        <v>0</v>
      </c>
      <c r="E57" s="609">
        <v>10</v>
      </c>
      <c r="F57" s="609">
        <v>0</v>
      </c>
      <c r="G57" s="609"/>
      <c r="H57" s="609"/>
      <c r="I57" s="609">
        <v>7</v>
      </c>
      <c r="J57" s="609"/>
      <c r="K57" s="609"/>
      <c r="L57" s="609">
        <v>7</v>
      </c>
      <c r="M57" s="609"/>
      <c r="N57" s="609"/>
      <c r="O57" s="609">
        <f t="shared" si="6"/>
        <v>14</v>
      </c>
      <c r="P57" s="609">
        <v>215</v>
      </c>
      <c r="Q57" s="609">
        <v>199</v>
      </c>
      <c r="R57" s="609">
        <f t="shared" si="7"/>
        <v>414</v>
      </c>
      <c r="S57" s="609">
        <v>1</v>
      </c>
      <c r="T57" s="609">
        <v>0</v>
      </c>
      <c r="U57" s="609">
        <v>6</v>
      </c>
      <c r="V57" s="609">
        <v>0</v>
      </c>
      <c r="W57" s="609"/>
      <c r="X57" s="609"/>
      <c r="Y57" s="609">
        <v>8</v>
      </c>
      <c r="Z57" s="609"/>
      <c r="AA57" s="609"/>
      <c r="AB57" s="609">
        <v>2</v>
      </c>
      <c r="AC57" s="609"/>
      <c r="AD57" s="609"/>
      <c r="AE57" s="609">
        <f t="shared" si="8"/>
        <v>10</v>
      </c>
      <c r="AF57" s="609">
        <v>106</v>
      </c>
      <c r="AG57" s="609">
        <v>92</v>
      </c>
      <c r="AH57" s="612">
        <f t="shared" si="10"/>
        <v>198</v>
      </c>
    </row>
    <row r="58" spans="2:34" ht="12.75" customHeight="1">
      <c r="B58" s="748" t="s">
        <v>135</v>
      </c>
      <c r="C58" s="611">
        <v>1</v>
      </c>
      <c r="D58" s="609">
        <v>1</v>
      </c>
      <c r="E58" s="609">
        <v>9</v>
      </c>
      <c r="F58" s="609">
        <v>1</v>
      </c>
      <c r="G58" s="609"/>
      <c r="H58" s="609"/>
      <c r="I58" s="609">
        <v>7</v>
      </c>
      <c r="J58" s="609"/>
      <c r="K58" s="609"/>
      <c r="L58" s="609">
        <v>6</v>
      </c>
      <c r="M58" s="609"/>
      <c r="N58" s="609"/>
      <c r="O58" s="609">
        <f t="shared" si="6"/>
        <v>13</v>
      </c>
      <c r="P58" s="609">
        <v>202</v>
      </c>
      <c r="Q58" s="609">
        <v>178</v>
      </c>
      <c r="R58" s="609">
        <f t="shared" si="7"/>
        <v>380</v>
      </c>
      <c r="S58" s="609">
        <v>1</v>
      </c>
      <c r="T58" s="609">
        <v>0</v>
      </c>
      <c r="U58" s="609">
        <v>6</v>
      </c>
      <c r="V58" s="609">
        <v>0</v>
      </c>
      <c r="W58" s="609"/>
      <c r="X58" s="609"/>
      <c r="Y58" s="609">
        <v>6</v>
      </c>
      <c r="Z58" s="609"/>
      <c r="AA58" s="609"/>
      <c r="AB58" s="609">
        <v>5</v>
      </c>
      <c r="AC58" s="609"/>
      <c r="AD58" s="609"/>
      <c r="AE58" s="609">
        <f t="shared" si="8"/>
        <v>11</v>
      </c>
      <c r="AF58" s="609">
        <v>116</v>
      </c>
      <c r="AG58" s="609">
        <v>99</v>
      </c>
      <c r="AH58" s="612">
        <f t="shared" si="10"/>
        <v>215</v>
      </c>
    </row>
    <row r="59" spans="2:34" ht="12.75" customHeight="1">
      <c r="B59" s="748"/>
      <c r="C59" s="611"/>
      <c r="D59" s="609"/>
      <c r="E59" s="609"/>
      <c r="F59" s="609"/>
      <c r="G59" s="609"/>
      <c r="H59" s="609"/>
      <c r="I59" s="609"/>
      <c r="J59" s="609"/>
      <c r="K59" s="609"/>
      <c r="L59" s="609"/>
      <c r="M59" s="609"/>
      <c r="N59" s="609"/>
      <c r="O59" s="609"/>
      <c r="P59" s="609"/>
      <c r="Q59" s="609"/>
      <c r="R59" s="609"/>
      <c r="S59" s="609"/>
      <c r="T59" s="609"/>
      <c r="U59" s="609"/>
      <c r="V59" s="609">
        <v>0</v>
      </c>
      <c r="W59" s="609"/>
      <c r="X59" s="609"/>
      <c r="Y59" s="609"/>
      <c r="Z59" s="609"/>
      <c r="AA59" s="609"/>
      <c r="AB59" s="609"/>
      <c r="AC59" s="609"/>
      <c r="AD59" s="609"/>
      <c r="AE59" s="609"/>
      <c r="AF59" s="609"/>
      <c r="AG59" s="609"/>
      <c r="AH59" s="692"/>
    </row>
    <row r="60" spans="2:34" s="702" customFormat="1" ht="12.75" customHeight="1">
      <c r="B60" s="751" t="s">
        <v>136</v>
      </c>
      <c r="C60" s="705">
        <f>SUM(C62:C82)</f>
        <v>43</v>
      </c>
      <c r="D60" s="689">
        <f>SUM(D62:D82)</f>
        <v>17</v>
      </c>
      <c r="E60" s="689">
        <f>SUM(E62:E82)</f>
        <v>392</v>
      </c>
      <c r="F60" s="689">
        <f>SUM(F62:F82)</f>
        <v>27</v>
      </c>
      <c r="G60" s="689"/>
      <c r="H60" s="689"/>
      <c r="I60" s="689">
        <f>SUM(I62:I82)</f>
        <v>270</v>
      </c>
      <c r="J60" s="689" t="s">
        <v>1143</v>
      </c>
      <c r="K60" s="689">
        <v>1</v>
      </c>
      <c r="L60" s="689">
        <f>SUM(L62:L82)</f>
        <v>286</v>
      </c>
      <c r="M60" s="689"/>
      <c r="N60" s="689"/>
      <c r="O60" s="689">
        <f>SUM(I60,L60)</f>
        <v>556</v>
      </c>
      <c r="P60" s="689">
        <f aca="true" t="shared" si="11" ref="P60:V60">SUM(P62:P82)</f>
        <v>8214</v>
      </c>
      <c r="Q60" s="689">
        <f t="shared" si="11"/>
        <v>7992</v>
      </c>
      <c r="R60" s="689">
        <f t="shared" si="11"/>
        <v>16206</v>
      </c>
      <c r="S60" s="689">
        <f t="shared" si="11"/>
        <v>22</v>
      </c>
      <c r="T60" s="689">
        <f t="shared" si="11"/>
        <v>3</v>
      </c>
      <c r="U60" s="689">
        <f t="shared" si="11"/>
        <v>202</v>
      </c>
      <c r="V60" s="689">
        <f t="shared" si="11"/>
        <v>3</v>
      </c>
      <c r="W60" s="689" t="s">
        <v>1143</v>
      </c>
      <c r="X60" s="689">
        <v>3</v>
      </c>
      <c r="Y60" s="689">
        <f>SUM(Y62:Y82)</f>
        <v>226</v>
      </c>
      <c r="Z60" s="689" t="s">
        <v>1143</v>
      </c>
      <c r="AA60" s="689">
        <v>3</v>
      </c>
      <c r="AB60" s="689">
        <f>SUM(AB62:AB82)</f>
        <v>89</v>
      </c>
      <c r="AC60" s="689" t="s">
        <v>1143</v>
      </c>
      <c r="AD60" s="689">
        <v>6</v>
      </c>
      <c r="AE60" s="689">
        <f>SUM(Y60,AB60)</f>
        <v>315</v>
      </c>
      <c r="AF60" s="689">
        <f>SUM(AF62:AF82)</f>
        <v>4271</v>
      </c>
      <c r="AG60" s="689">
        <v>4174</v>
      </c>
      <c r="AH60" s="692">
        <f>SUM(AF60,AG60)</f>
        <v>8445</v>
      </c>
    </row>
    <row r="61" spans="2:34" ht="12.75" customHeight="1">
      <c r="B61" s="748"/>
      <c r="C61" s="611"/>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92"/>
    </row>
    <row r="62" spans="2:34" ht="12.75" customHeight="1">
      <c r="B62" s="748" t="s">
        <v>1144</v>
      </c>
      <c r="C62" s="611">
        <v>2</v>
      </c>
      <c r="D62" s="609">
        <v>0</v>
      </c>
      <c r="E62" s="609">
        <v>42</v>
      </c>
      <c r="F62" s="609">
        <v>0</v>
      </c>
      <c r="G62" s="609"/>
      <c r="H62" s="609"/>
      <c r="I62" s="609">
        <v>25</v>
      </c>
      <c r="J62" s="609"/>
      <c r="K62" s="609"/>
      <c r="L62" s="609">
        <v>29</v>
      </c>
      <c r="M62" s="609"/>
      <c r="N62" s="609"/>
      <c r="O62" s="609">
        <f aca="true" t="shared" si="12" ref="O62:O82">SUM(I62,L62)</f>
        <v>54</v>
      </c>
      <c r="P62" s="609">
        <v>963</v>
      </c>
      <c r="Q62" s="609">
        <v>935</v>
      </c>
      <c r="R62" s="609">
        <f aca="true" t="shared" si="13" ref="R62:R82">SUM(P62:Q62)</f>
        <v>1898</v>
      </c>
      <c r="S62" s="609">
        <v>1</v>
      </c>
      <c r="T62" s="609">
        <v>0</v>
      </c>
      <c r="U62" s="609">
        <v>23</v>
      </c>
      <c r="V62" s="609">
        <v>0</v>
      </c>
      <c r="W62" s="609"/>
      <c r="X62" s="609"/>
      <c r="Y62" s="609">
        <v>22</v>
      </c>
      <c r="Z62" s="609"/>
      <c r="AA62" s="609"/>
      <c r="AB62" s="609">
        <v>11</v>
      </c>
      <c r="AC62" s="609"/>
      <c r="AD62" s="609"/>
      <c r="AE62" s="609">
        <f aca="true" t="shared" si="14" ref="AE62:AE82">SUM(Y62,AB62)</f>
        <v>33</v>
      </c>
      <c r="AF62" s="609">
        <v>511</v>
      </c>
      <c r="AG62" s="609">
        <v>500</v>
      </c>
      <c r="AH62" s="612">
        <f aca="true" t="shared" si="15" ref="AH62:AH82">SUM(AF62,AG62)</f>
        <v>1011</v>
      </c>
    </row>
    <row r="63" spans="2:34" ht="12.75" customHeight="1">
      <c r="B63" s="748" t="s">
        <v>139</v>
      </c>
      <c r="C63" s="611">
        <v>1</v>
      </c>
      <c r="D63" s="609">
        <v>0</v>
      </c>
      <c r="E63" s="609">
        <v>15</v>
      </c>
      <c r="F63" s="609">
        <v>0</v>
      </c>
      <c r="G63" s="609"/>
      <c r="H63" s="609"/>
      <c r="I63" s="609">
        <v>8</v>
      </c>
      <c r="J63" s="609"/>
      <c r="K63" s="609"/>
      <c r="L63" s="609">
        <v>11</v>
      </c>
      <c r="M63" s="609"/>
      <c r="N63" s="609"/>
      <c r="O63" s="609">
        <f t="shared" si="12"/>
        <v>19</v>
      </c>
      <c r="P63" s="609">
        <v>341</v>
      </c>
      <c r="Q63" s="609">
        <v>312</v>
      </c>
      <c r="R63" s="609">
        <f t="shared" si="13"/>
        <v>653</v>
      </c>
      <c r="S63" s="609">
        <v>1</v>
      </c>
      <c r="T63" s="609">
        <v>0</v>
      </c>
      <c r="U63" s="609">
        <v>9</v>
      </c>
      <c r="V63" s="609">
        <v>0</v>
      </c>
      <c r="W63" s="609"/>
      <c r="X63" s="609"/>
      <c r="Y63" s="609">
        <v>9</v>
      </c>
      <c r="Z63" s="609"/>
      <c r="AA63" s="609"/>
      <c r="AB63" s="609">
        <v>6</v>
      </c>
      <c r="AC63" s="609"/>
      <c r="AD63" s="609"/>
      <c r="AE63" s="609">
        <f t="shared" si="14"/>
        <v>15</v>
      </c>
      <c r="AF63" s="609">
        <v>177</v>
      </c>
      <c r="AG63" s="609">
        <v>186</v>
      </c>
      <c r="AH63" s="612">
        <f t="shared" si="15"/>
        <v>363</v>
      </c>
    </row>
    <row r="64" spans="2:34" ht="12.75" customHeight="1">
      <c r="B64" s="748" t="s">
        <v>1145</v>
      </c>
      <c r="C64" s="611">
        <v>1</v>
      </c>
      <c r="D64" s="609">
        <v>0</v>
      </c>
      <c r="E64" s="609">
        <v>15</v>
      </c>
      <c r="F64" s="609">
        <v>0</v>
      </c>
      <c r="G64" s="609"/>
      <c r="H64" s="609"/>
      <c r="I64" s="609">
        <v>7</v>
      </c>
      <c r="J64" s="609"/>
      <c r="K64" s="609"/>
      <c r="L64" s="609">
        <v>12</v>
      </c>
      <c r="M64" s="609"/>
      <c r="N64" s="609"/>
      <c r="O64" s="609">
        <f t="shared" si="12"/>
        <v>19</v>
      </c>
      <c r="P64" s="609">
        <v>381</v>
      </c>
      <c r="Q64" s="609">
        <v>377</v>
      </c>
      <c r="R64" s="609">
        <f t="shared" si="13"/>
        <v>758</v>
      </c>
      <c r="S64" s="609">
        <v>1</v>
      </c>
      <c r="T64" s="609">
        <v>0</v>
      </c>
      <c r="U64" s="609">
        <v>9</v>
      </c>
      <c r="V64" s="609">
        <v>0</v>
      </c>
      <c r="W64" s="609"/>
      <c r="X64" s="609"/>
      <c r="Y64" s="609">
        <v>10</v>
      </c>
      <c r="Z64" s="609"/>
      <c r="AA64" s="609"/>
      <c r="AB64" s="609">
        <v>4</v>
      </c>
      <c r="AC64" s="609"/>
      <c r="AD64" s="609"/>
      <c r="AE64" s="609">
        <f t="shared" si="14"/>
        <v>14</v>
      </c>
      <c r="AF64" s="609">
        <v>208</v>
      </c>
      <c r="AG64" s="609">
        <v>219</v>
      </c>
      <c r="AH64" s="612">
        <f t="shared" si="15"/>
        <v>427</v>
      </c>
    </row>
    <row r="65" spans="2:34" ht="12.75" customHeight="1">
      <c r="B65" s="748" t="s">
        <v>140</v>
      </c>
      <c r="C65" s="611">
        <v>1</v>
      </c>
      <c r="D65" s="609">
        <v>0</v>
      </c>
      <c r="E65" s="609">
        <v>13</v>
      </c>
      <c r="F65" s="609">
        <v>0</v>
      </c>
      <c r="G65" s="609"/>
      <c r="H65" s="609"/>
      <c r="I65" s="609">
        <v>6</v>
      </c>
      <c r="J65" s="609"/>
      <c r="K65" s="609"/>
      <c r="L65" s="609">
        <v>10</v>
      </c>
      <c r="M65" s="609"/>
      <c r="N65" s="609"/>
      <c r="O65" s="609">
        <f t="shared" si="12"/>
        <v>16</v>
      </c>
      <c r="P65" s="609">
        <v>305</v>
      </c>
      <c r="Q65" s="609">
        <v>296</v>
      </c>
      <c r="R65" s="609">
        <f t="shared" si="13"/>
        <v>601</v>
      </c>
      <c r="S65" s="609">
        <v>1</v>
      </c>
      <c r="T65" s="609">
        <v>0</v>
      </c>
      <c r="U65" s="609">
        <v>8</v>
      </c>
      <c r="V65" s="609">
        <v>0</v>
      </c>
      <c r="W65" s="609"/>
      <c r="X65" s="609"/>
      <c r="Y65" s="609">
        <v>10</v>
      </c>
      <c r="Z65" s="609"/>
      <c r="AA65" s="609"/>
      <c r="AB65" s="609">
        <v>3</v>
      </c>
      <c r="AC65" s="609"/>
      <c r="AD65" s="609"/>
      <c r="AE65" s="609">
        <f t="shared" si="14"/>
        <v>13</v>
      </c>
      <c r="AF65" s="609">
        <v>172</v>
      </c>
      <c r="AG65" s="609">
        <v>152</v>
      </c>
      <c r="AH65" s="612">
        <f t="shared" si="15"/>
        <v>324</v>
      </c>
    </row>
    <row r="66" spans="2:34" ht="12.75" customHeight="1">
      <c r="B66" s="748" t="s">
        <v>141</v>
      </c>
      <c r="C66" s="611">
        <v>2</v>
      </c>
      <c r="D66" s="609">
        <v>0</v>
      </c>
      <c r="E66" s="609">
        <v>25</v>
      </c>
      <c r="F66" s="609">
        <v>0</v>
      </c>
      <c r="G66" s="609"/>
      <c r="H66" s="609"/>
      <c r="I66" s="609">
        <v>13</v>
      </c>
      <c r="J66" s="609"/>
      <c r="K66" s="609"/>
      <c r="L66" s="609">
        <v>18</v>
      </c>
      <c r="M66" s="609"/>
      <c r="N66" s="609"/>
      <c r="O66" s="609">
        <f t="shared" si="12"/>
        <v>31</v>
      </c>
      <c r="P66" s="609">
        <v>525</v>
      </c>
      <c r="Q66" s="609">
        <v>480</v>
      </c>
      <c r="R66" s="609">
        <f t="shared" si="13"/>
        <v>1005</v>
      </c>
      <c r="S66" s="609">
        <v>1</v>
      </c>
      <c r="T66" s="609">
        <v>0</v>
      </c>
      <c r="U66" s="609">
        <v>12</v>
      </c>
      <c r="V66" s="609">
        <v>0</v>
      </c>
      <c r="W66" s="609"/>
      <c r="X66" s="609"/>
      <c r="Y66" s="609">
        <v>13</v>
      </c>
      <c r="Z66" s="609"/>
      <c r="AA66" s="609"/>
      <c r="AB66" s="609">
        <v>6</v>
      </c>
      <c r="AC66" s="609"/>
      <c r="AD66" s="609"/>
      <c r="AE66" s="609">
        <f t="shared" si="14"/>
        <v>19</v>
      </c>
      <c r="AF66" s="609">
        <v>269</v>
      </c>
      <c r="AG66" s="609">
        <v>250</v>
      </c>
      <c r="AH66" s="612">
        <f t="shared" si="15"/>
        <v>519</v>
      </c>
    </row>
    <row r="67" spans="2:34" ht="12.75" customHeight="1">
      <c r="B67" s="748" t="s">
        <v>1146</v>
      </c>
      <c r="C67" s="611">
        <v>1</v>
      </c>
      <c r="D67" s="609">
        <v>3</v>
      </c>
      <c r="E67" s="609">
        <v>11</v>
      </c>
      <c r="F67" s="609">
        <v>7</v>
      </c>
      <c r="G67" s="609"/>
      <c r="H67" s="609"/>
      <c r="I67" s="609">
        <v>13</v>
      </c>
      <c r="J67" s="609"/>
      <c r="K67" s="609"/>
      <c r="L67" s="609">
        <v>9</v>
      </c>
      <c r="M67" s="609"/>
      <c r="N67" s="609"/>
      <c r="O67" s="609">
        <f t="shared" si="12"/>
        <v>22</v>
      </c>
      <c r="P67" s="609">
        <v>309</v>
      </c>
      <c r="Q67" s="609">
        <v>299</v>
      </c>
      <c r="R67" s="609">
        <f t="shared" si="13"/>
        <v>608</v>
      </c>
      <c r="S67" s="609">
        <v>1</v>
      </c>
      <c r="T67" s="609">
        <v>0</v>
      </c>
      <c r="U67" s="609">
        <v>7</v>
      </c>
      <c r="V67" s="609">
        <v>0</v>
      </c>
      <c r="W67" s="609"/>
      <c r="X67" s="609"/>
      <c r="Y67" s="609">
        <v>9</v>
      </c>
      <c r="Z67" s="609"/>
      <c r="AA67" s="609"/>
      <c r="AB67" s="609">
        <v>2</v>
      </c>
      <c r="AC67" s="609"/>
      <c r="AD67" s="609"/>
      <c r="AE67" s="609">
        <f t="shared" si="14"/>
        <v>11</v>
      </c>
      <c r="AF67" s="609">
        <v>151</v>
      </c>
      <c r="AG67" s="609">
        <v>140</v>
      </c>
      <c r="AH67" s="612">
        <f t="shared" si="15"/>
        <v>291</v>
      </c>
    </row>
    <row r="68" spans="2:34" ht="12.75" customHeight="1">
      <c r="B68" s="749" t="s">
        <v>1147</v>
      </c>
      <c r="C68" s="611">
        <v>5</v>
      </c>
      <c r="D68" s="609">
        <v>1</v>
      </c>
      <c r="E68" s="609">
        <v>33</v>
      </c>
      <c r="F68" s="609">
        <v>1</v>
      </c>
      <c r="G68" s="609"/>
      <c r="H68" s="609"/>
      <c r="I68" s="609">
        <v>26</v>
      </c>
      <c r="J68" s="609"/>
      <c r="K68" s="609"/>
      <c r="L68" s="609">
        <v>20</v>
      </c>
      <c r="M68" s="609"/>
      <c r="N68" s="609"/>
      <c r="O68" s="609">
        <f t="shared" si="12"/>
        <v>46</v>
      </c>
      <c r="P68" s="609">
        <v>526</v>
      </c>
      <c r="Q68" s="609">
        <v>524</v>
      </c>
      <c r="R68" s="609">
        <f t="shared" si="13"/>
        <v>1050</v>
      </c>
      <c r="S68" s="609">
        <v>1</v>
      </c>
      <c r="T68" s="609">
        <v>0</v>
      </c>
      <c r="U68" s="609">
        <v>12</v>
      </c>
      <c r="V68" s="609">
        <v>0</v>
      </c>
      <c r="W68" s="609"/>
      <c r="X68" s="609"/>
      <c r="Y68" s="609">
        <v>14</v>
      </c>
      <c r="Z68" s="609"/>
      <c r="AA68" s="609"/>
      <c r="AB68" s="609">
        <v>4</v>
      </c>
      <c r="AC68" s="609"/>
      <c r="AD68" s="609"/>
      <c r="AE68" s="609">
        <f t="shared" si="14"/>
        <v>18</v>
      </c>
      <c r="AF68" s="609">
        <v>260</v>
      </c>
      <c r="AG68" s="609">
        <v>274</v>
      </c>
      <c r="AH68" s="612">
        <f t="shared" si="15"/>
        <v>534</v>
      </c>
    </row>
    <row r="69" spans="2:34" ht="12.75" customHeight="1">
      <c r="B69" s="748" t="s">
        <v>144</v>
      </c>
      <c r="C69" s="611">
        <v>2</v>
      </c>
      <c r="D69" s="609">
        <v>4</v>
      </c>
      <c r="E69" s="609">
        <v>18</v>
      </c>
      <c r="F69" s="609">
        <v>8</v>
      </c>
      <c r="G69" s="609"/>
      <c r="H69" s="609"/>
      <c r="I69" s="609">
        <v>17</v>
      </c>
      <c r="J69" s="609"/>
      <c r="K69" s="609"/>
      <c r="L69" s="609">
        <v>20</v>
      </c>
      <c r="M69" s="609"/>
      <c r="N69" s="609"/>
      <c r="O69" s="609">
        <f t="shared" si="12"/>
        <v>37</v>
      </c>
      <c r="P69" s="609">
        <v>447</v>
      </c>
      <c r="Q69" s="609">
        <v>437</v>
      </c>
      <c r="R69" s="609">
        <f t="shared" si="13"/>
        <v>884</v>
      </c>
      <c r="S69" s="609">
        <v>1</v>
      </c>
      <c r="T69" s="609">
        <v>0</v>
      </c>
      <c r="U69" s="609">
        <v>9</v>
      </c>
      <c r="V69" s="609">
        <v>0</v>
      </c>
      <c r="W69" s="609"/>
      <c r="X69" s="609"/>
      <c r="Y69" s="609">
        <v>10</v>
      </c>
      <c r="Z69" s="609"/>
      <c r="AA69" s="609"/>
      <c r="AB69" s="609">
        <v>4</v>
      </c>
      <c r="AC69" s="609"/>
      <c r="AD69" s="609"/>
      <c r="AE69" s="609">
        <f t="shared" si="14"/>
        <v>14</v>
      </c>
      <c r="AF69" s="609">
        <v>217</v>
      </c>
      <c r="AG69" s="609">
        <v>198</v>
      </c>
      <c r="AH69" s="612">
        <f t="shared" si="15"/>
        <v>415</v>
      </c>
    </row>
    <row r="70" spans="2:34" ht="12.75" customHeight="1">
      <c r="B70" s="748" t="s">
        <v>1148</v>
      </c>
      <c r="C70" s="611">
        <v>2</v>
      </c>
      <c r="D70" s="609">
        <v>1</v>
      </c>
      <c r="E70" s="609">
        <v>19</v>
      </c>
      <c r="F70" s="609">
        <v>1</v>
      </c>
      <c r="G70" s="609"/>
      <c r="H70" s="609"/>
      <c r="I70" s="609">
        <v>11</v>
      </c>
      <c r="J70" s="609"/>
      <c r="K70" s="609"/>
      <c r="L70" s="609">
        <v>15</v>
      </c>
      <c r="M70" s="609"/>
      <c r="N70" s="609"/>
      <c r="O70" s="609">
        <f t="shared" si="12"/>
        <v>26</v>
      </c>
      <c r="P70" s="609">
        <v>324</v>
      </c>
      <c r="Q70" s="609">
        <v>406</v>
      </c>
      <c r="R70" s="609">
        <f t="shared" si="13"/>
        <v>730</v>
      </c>
      <c r="S70" s="609">
        <v>1</v>
      </c>
      <c r="T70" s="609">
        <v>0</v>
      </c>
      <c r="U70" s="609">
        <v>9</v>
      </c>
      <c r="V70" s="609">
        <v>0</v>
      </c>
      <c r="W70" s="609"/>
      <c r="X70" s="609"/>
      <c r="Y70" s="609">
        <v>10</v>
      </c>
      <c r="Z70" s="609"/>
      <c r="AA70" s="609"/>
      <c r="AB70" s="609">
        <v>4</v>
      </c>
      <c r="AC70" s="609"/>
      <c r="AD70" s="609"/>
      <c r="AE70" s="609">
        <f t="shared" si="14"/>
        <v>14</v>
      </c>
      <c r="AF70" s="609">
        <v>175</v>
      </c>
      <c r="AG70" s="609">
        <v>185</v>
      </c>
      <c r="AH70" s="612">
        <f t="shared" si="15"/>
        <v>360</v>
      </c>
    </row>
    <row r="71" spans="2:34" ht="12.75" customHeight="1">
      <c r="B71" s="748" t="s">
        <v>1149</v>
      </c>
      <c r="C71" s="611">
        <v>3</v>
      </c>
      <c r="D71" s="609">
        <v>2</v>
      </c>
      <c r="E71" s="609">
        <v>15</v>
      </c>
      <c r="F71" s="609">
        <v>2</v>
      </c>
      <c r="G71" s="609"/>
      <c r="H71" s="609"/>
      <c r="I71" s="609">
        <v>17</v>
      </c>
      <c r="J71" s="609" t="s">
        <v>99</v>
      </c>
      <c r="K71" s="609">
        <v>1</v>
      </c>
      <c r="L71" s="609">
        <v>9</v>
      </c>
      <c r="M71" s="609"/>
      <c r="N71" s="609"/>
      <c r="O71" s="609">
        <f t="shared" si="12"/>
        <v>26</v>
      </c>
      <c r="P71" s="609">
        <v>269</v>
      </c>
      <c r="Q71" s="609">
        <v>237</v>
      </c>
      <c r="R71" s="609">
        <f t="shared" si="13"/>
        <v>506</v>
      </c>
      <c r="S71" s="609">
        <v>1</v>
      </c>
      <c r="T71" s="609">
        <v>1</v>
      </c>
      <c r="U71" s="609">
        <v>6</v>
      </c>
      <c r="V71" s="609">
        <v>1</v>
      </c>
      <c r="W71" s="609"/>
      <c r="X71" s="609"/>
      <c r="Y71" s="609">
        <v>9</v>
      </c>
      <c r="Z71" s="609"/>
      <c r="AA71" s="609"/>
      <c r="AB71" s="609">
        <v>3</v>
      </c>
      <c r="AC71" s="609"/>
      <c r="AD71" s="609"/>
      <c r="AE71" s="609">
        <f t="shared" si="14"/>
        <v>12</v>
      </c>
      <c r="AF71" s="609">
        <v>141</v>
      </c>
      <c r="AG71" s="609">
        <v>125</v>
      </c>
      <c r="AH71" s="612">
        <f t="shared" si="15"/>
        <v>266</v>
      </c>
    </row>
    <row r="72" spans="2:34" ht="12.75" customHeight="1">
      <c r="B72" s="748" t="s">
        <v>1150</v>
      </c>
      <c r="C72" s="611">
        <v>1</v>
      </c>
      <c r="D72" s="609">
        <v>0</v>
      </c>
      <c r="E72" s="609">
        <v>6</v>
      </c>
      <c r="F72" s="609">
        <v>0</v>
      </c>
      <c r="G72" s="609"/>
      <c r="H72" s="609"/>
      <c r="I72" s="609">
        <v>6</v>
      </c>
      <c r="J72" s="609"/>
      <c r="K72" s="609"/>
      <c r="L72" s="609">
        <v>2</v>
      </c>
      <c r="M72" s="609"/>
      <c r="N72" s="609"/>
      <c r="O72" s="609">
        <f t="shared" si="12"/>
        <v>8</v>
      </c>
      <c r="P72" s="609">
        <v>116</v>
      </c>
      <c r="Q72" s="609">
        <v>113</v>
      </c>
      <c r="R72" s="609">
        <f t="shared" si="13"/>
        <v>229</v>
      </c>
      <c r="S72" s="609">
        <v>1</v>
      </c>
      <c r="T72" s="609">
        <v>0</v>
      </c>
      <c r="U72" s="609">
        <v>3</v>
      </c>
      <c r="V72" s="609">
        <v>0</v>
      </c>
      <c r="W72" s="609" t="s">
        <v>106</v>
      </c>
      <c r="X72" s="609">
        <v>1</v>
      </c>
      <c r="Y72" s="609">
        <v>4</v>
      </c>
      <c r="Z72" s="609"/>
      <c r="AA72" s="609"/>
      <c r="AB72" s="609">
        <v>2</v>
      </c>
      <c r="AC72" s="609" t="s">
        <v>106</v>
      </c>
      <c r="AD72" s="609">
        <v>1</v>
      </c>
      <c r="AE72" s="609">
        <f t="shared" si="14"/>
        <v>6</v>
      </c>
      <c r="AF72" s="609">
        <v>65</v>
      </c>
      <c r="AG72" s="609">
        <v>50</v>
      </c>
      <c r="AH72" s="692">
        <f t="shared" si="15"/>
        <v>115</v>
      </c>
    </row>
    <row r="73" spans="2:34" ht="12.75" customHeight="1">
      <c r="B73" s="748" t="s">
        <v>1151</v>
      </c>
      <c r="C73" s="611">
        <v>2</v>
      </c>
      <c r="D73" s="609">
        <v>1</v>
      </c>
      <c r="E73" s="609">
        <v>6</v>
      </c>
      <c r="F73" s="609">
        <v>1</v>
      </c>
      <c r="G73" s="609"/>
      <c r="H73" s="609"/>
      <c r="I73" s="609">
        <v>7</v>
      </c>
      <c r="J73" s="609"/>
      <c r="K73" s="609"/>
      <c r="L73" s="609">
        <v>5</v>
      </c>
      <c r="M73" s="609"/>
      <c r="N73" s="609"/>
      <c r="O73" s="609">
        <f t="shared" si="12"/>
        <v>12</v>
      </c>
      <c r="P73" s="609">
        <v>79</v>
      </c>
      <c r="Q73" s="609">
        <v>98</v>
      </c>
      <c r="R73" s="609">
        <f t="shared" si="13"/>
        <v>177</v>
      </c>
      <c r="S73" s="609">
        <v>2</v>
      </c>
      <c r="T73" s="609">
        <v>0</v>
      </c>
      <c r="U73" s="609">
        <v>6</v>
      </c>
      <c r="V73" s="609">
        <v>0</v>
      </c>
      <c r="W73" s="609" t="s">
        <v>106</v>
      </c>
      <c r="X73" s="609">
        <v>2</v>
      </c>
      <c r="Y73" s="609">
        <v>7</v>
      </c>
      <c r="Z73" s="609" t="s">
        <v>106</v>
      </c>
      <c r="AA73" s="609">
        <v>2</v>
      </c>
      <c r="AB73" s="609">
        <v>2</v>
      </c>
      <c r="AC73" s="609" t="s">
        <v>106</v>
      </c>
      <c r="AD73" s="609">
        <v>4</v>
      </c>
      <c r="AE73" s="609">
        <f t="shared" si="14"/>
        <v>9</v>
      </c>
      <c r="AF73" s="609">
        <v>43</v>
      </c>
      <c r="AG73" s="609">
        <v>49</v>
      </c>
      <c r="AH73" s="612">
        <f t="shared" si="15"/>
        <v>92</v>
      </c>
    </row>
    <row r="74" spans="2:34" ht="12.75" customHeight="1">
      <c r="B74" s="748" t="s">
        <v>150</v>
      </c>
      <c r="C74" s="611">
        <v>4</v>
      </c>
      <c r="D74" s="609">
        <v>0</v>
      </c>
      <c r="E74" s="609">
        <v>19</v>
      </c>
      <c r="F74" s="609">
        <v>0</v>
      </c>
      <c r="G74" s="609"/>
      <c r="H74" s="609"/>
      <c r="I74" s="609">
        <v>16</v>
      </c>
      <c r="J74" s="609"/>
      <c r="K74" s="609"/>
      <c r="L74" s="609">
        <v>11</v>
      </c>
      <c r="M74" s="609"/>
      <c r="N74" s="609"/>
      <c r="O74" s="609">
        <f t="shared" si="12"/>
        <v>27</v>
      </c>
      <c r="P74" s="609">
        <v>313</v>
      </c>
      <c r="Q74" s="609">
        <v>290</v>
      </c>
      <c r="R74" s="609">
        <f t="shared" si="13"/>
        <v>603</v>
      </c>
      <c r="S74" s="609">
        <v>0</v>
      </c>
      <c r="T74" s="609">
        <v>0</v>
      </c>
      <c r="U74" s="609">
        <v>0</v>
      </c>
      <c r="V74" s="609">
        <v>0</v>
      </c>
      <c r="W74" s="609"/>
      <c r="X74" s="609"/>
      <c r="Y74" s="609">
        <v>0</v>
      </c>
      <c r="Z74" s="609"/>
      <c r="AA74" s="609"/>
      <c r="AB74" s="609">
        <v>0</v>
      </c>
      <c r="AC74" s="609"/>
      <c r="AD74" s="609"/>
      <c r="AE74" s="609">
        <f t="shared" si="14"/>
        <v>0</v>
      </c>
      <c r="AF74" s="609">
        <v>0</v>
      </c>
      <c r="AG74" s="609">
        <v>0</v>
      </c>
      <c r="AH74" s="612">
        <f t="shared" si="15"/>
        <v>0</v>
      </c>
    </row>
    <row r="75" spans="2:34" ht="12.75" customHeight="1">
      <c r="B75" s="748" t="s">
        <v>151</v>
      </c>
      <c r="C75" s="611">
        <v>5</v>
      </c>
      <c r="D75" s="609">
        <v>2</v>
      </c>
      <c r="E75" s="609">
        <v>32</v>
      </c>
      <c r="F75" s="609">
        <v>3</v>
      </c>
      <c r="G75" s="609"/>
      <c r="H75" s="609"/>
      <c r="I75" s="609">
        <v>26</v>
      </c>
      <c r="J75" s="609"/>
      <c r="K75" s="609"/>
      <c r="L75" s="609">
        <v>23</v>
      </c>
      <c r="M75" s="609"/>
      <c r="N75" s="609"/>
      <c r="O75" s="609">
        <f t="shared" si="12"/>
        <v>49</v>
      </c>
      <c r="P75" s="609">
        <v>534</v>
      </c>
      <c r="Q75" s="609">
        <v>543</v>
      </c>
      <c r="R75" s="609">
        <f t="shared" si="13"/>
        <v>1077</v>
      </c>
      <c r="S75" s="609">
        <v>2</v>
      </c>
      <c r="T75" s="609">
        <v>0</v>
      </c>
      <c r="U75" s="609">
        <v>21</v>
      </c>
      <c r="V75" s="609">
        <v>0</v>
      </c>
      <c r="W75" s="609"/>
      <c r="X75" s="609"/>
      <c r="Y75" s="609">
        <v>26</v>
      </c>
      <c r="Z75" s="609"/>
      <c r="AA75" s="609"/>
      <c r="AB75" s="609">
        <v>7</v>
      </c>
      <c r="AC75" s="609"/>
      <c r="AD75" s="609"/>
      <c r="AE75" s="609">
        <f t="shared" si="14"/>
        <v>33</v>
      </c>
      <c r="AF75" s="609">
        <v>464</v>
      </c>
      <c r="AG75" s="609">
        <v>443</v>
      </c>
      <c r="AH75" s="612">
        <f t="shared" si="15"/>
        <v>907</v>
      </c>
    </row>
    <row r="76" spans="2:34" ht="12.75" customHeight="1">
      <c r="B76" s="748" t="s">
        <v>1152</v>
      </c>
      <c r="C76" s="611">
        <v>3</v>
      </c>
      <c r="D76" s="609">
        <v>2</v>
      </c>
      <c r="E76" s="609">
        <v>24</v>
      </c>
      <c r="F76" s="609">
        <v>2</v>
      </c>
      <c r="G76" s="609"/>
      <c r="H76" s="609"/>
      <c r="I76" s="609">
        <v>18</v>
      </c>
      <c r="J76" s="609"/>
      <c r="K76" s="609"/>
      <c r="L76" s="609">
        <v>16</v>
      </c>
      <c r="M76" s="609"/>
      <c r="N76" s="609"/>
      <c r="O76" s="609">
        <f t="shared" si="12"/>
        <v>34</v>
      </c>
      <c r="P76" s="609">
        <v>451</v>
      </c>
      <c r="Q76" s="609">
        <v>410</v>
      </c>
      <c r="R76" s="609">
        <f t="shared" si="13"/>
        <v>861</v>
      </c>
      <c r="S76" s="609">
        <v>1</v>
      </c>
      <c r="T76" s="609">
        <v>2</v>
      </c>
      <c r="U76" s="609">
        <v>12</v>
      </c>
      <c r="V76" s="609">
        <v>2</v>
      </c>
      <c r="W76" s="609"/>
      <c r="X76" s="609"/>
      <c r="Y76" s="609">
        <v>12</v>
      </c>
      <c r="Z76" s="609"/>
      <c r="AA76" s="609"/>
      <c r="AB76" s="609">
        <v>5</v>
      </c>
      <c r="AC76" s="609"/>
      <c r="AD76" s="609"/>
      <c r="AE76" s="609">
        <f t="shared" si="14"/>
        <v>17</v>
      </c>
      <c r="AF76" s="609">
        <v>244</v>
      </c>
      <c r="AG76" s="609">
        <v>226</v>
      </c>
      <c r="AH76" s="612">
        <f t="shared" si="15"/>
        <v>470</v>
      </c>
    </row>
    <row r="77" spans="2:34" ht="12.75" customHeight="1">
      <c r="B77" s="748" t="s">
        <v>153</v>
      </c>
      <c r="C77" s="611">
        <v>1</v>
      </c>
      <c r="D77" s="609">
        <v>0</v>
      </c>
      <c r="E77" s="609">
        <v>7</v>
      </c>
      <c r="F77" s="609">
        <v>0</v>
      </c>
      <c r="G77" s="609"/>
      <c r="H77" s="609"/>
      <c r="I77" s="609">
        <v>5</v>
      </c>
      <c r="J77" s="609"/>
      <c r="K77" s="609"/>
      <c r="L77" s="609">
        <v>6</v>
      </c>
      <c r="M77" s="609"/>
      <c r="N77" s="609"/>
      <c r="O77" s="609">
        <f t="shared" si="12"/>
        <v>11</v>
      </c>
      <c r="P77" s="609">
        <v>148</v>
      </c>
      <c r="Q77" s="609">
        <v>173</v>
      </c>
      <c r="R77" s="609">
        <f t="shared" si="13"/>
        <v>321</v>
      </c>
      <c r="S77" s="609">
        <v>1</v>
      </c>
      <c r="T77" s="609">
        <v>0</v>
      </c>
      <c r="U77" s="609">
        <v>4</v>
      </c>
      <c r="V77" s="609">
        <v>0</v>
      </c>
      <c r="W77" s="609"/>
      <c r="X77" s="609"/>
      <c r="Y77" s="609">
        <v>5</v>
      </c>
      <c r="Z77" s="609"/>
      <c r="AA77" s="609"/>
      <c r="AB77" s="609">
        <v>2</v>
      </c>
      <c r="AC77" s="609"/>
      <c r="AD77" s="609"/>
      <c r="AE77" s="609">
        <f t="shared" si="14"/>
        <v>7</v>
      </c>
      <c r="AF77" s="609">
        <v>89</v>
      </c>
      <c r="AG77" s="609">
        <v>73</v>
      </c>
      <c r="AH77" s="612">
        <f t="shared" si="15"/>
        <v>162</v>
      </c>
    </row>
    <row r="78" spans="2:34" ht="12.75" customHeight="1">
      <c r="B78" s="748" t="s">
        <v>1153</v>
      </c>
      <c r="C78" s="611">
        <v>1</v>
      </c>
      <c r="D78" s="609">
        <v>0</v>
      </c>
      <c r="E78" s="609">
        <v>14</v>
      </c>
      <c r="F78" s="609">
        <v>0</v>
      </c>
      <c r="G78" s="609"/>
      <c r="H78" s="609"/>
      <c r="I78" s="609">
        <v>7</v>
      </c>
      <c r="J78" s="609"/>
      <c r="K78" s="609"/>
      <c r="L78" s="609">
        <v>10</v>
      </c>
      <c r="M78" s="609"/>
      <c r="N78" s="609"/>
      <c r="O78" s="609">
        <f t="shared" si="12"/>
        <v>17</v>
      </c>
      <c r="P78" s="609">
        <v>341</v>
      </c>
      <c r="Q78" s="609">
        <v>272</v>
      </c>
      <c r="R78" s="609">
        <f t="shared" si="13"/>
        <v>613</v>
      </c>
      <c r="S78" s="609">
        <v>1</v>
      </c>
      <c r="T78" s="609">
        <v>0</v>
      </c>
      <c r="U78" s="609">
        <v>9</v>
      </c>
      <c r="V78" s="609">
        <v>0</v>
      </c>
      <c r="W78" s="609"/>
      <c r="X78" s="609"/>
      <c r="Y78" s="609">
        <v>10</v>
      </c>
      <c r="Z78" s="609"/>
      <c r="AA78" s="609"/>
      <c r="AB78" s="609">
        <v>4</v>
      </c>
      <c r="AC78" s="609"/>
      <c r="AD78" s="609"/>
      <c r="AE78" s="609">
        <f t="shared" si="14"/>
        <v>14</v>
      </c>
      <c r="AF78" s="609">
        <v>173</v>
      </c>
      <c r="AG78" s="609">
        <v>163</v>
      </c>
      <c r="AH78" s="612">
        <f t="shared" si="15"/>
        <v>336</v>
      </c>
    </row>
    <row r="79" spans="2:34" ht="12.75" customHeight="1">
      <c r="B79" s="748" t="s">
        <v>155</v>
      </c>
      <c r="C79" s="611">
        <v>1</v>
      </c>
      <c r="D79" s="609">
        <v>0</v>
      </c>
      <c r="E79" s="609">
        <v>11</v>
      </c>
      <c r="F79" s="609">
        <v>0</v>
      </c>
      <c r="G79" s="609"/>
      <c r="H79" s="609"/>
      <c r="I79" s="609">
        <v>6</v>
      </c>
      <c r="J79" s="609"/>
      <c r="K79" s="609"/>
      <c r="L79" s="609">
        <v>8</v>
      </c>
      <c r="M79" s="609"/>
      <c r="N79" s="609"/>
      <c r="O79" s="609">
        <f t="shared" si="12"/>
        <v>14</v>
      </c>
      <c r="P79" s="609">
        <v>194</v>
      </c>
      <c r="Q79" s="609">
        <v>199</v>
      </c>
      <c r="R79" s="609">
        <f t="shared" si="13"/>
        <v>393</v>
      </c>
      <c r="S79" s="609">
        <v>1</v>
      </c>
      <c r="T79" s="609">
        <v>0</v>
      </c>
      <c r="U79" s="609">
        <v>6</v>
      </c>
      <c r="V79" s="609">
        <v>0</v>
      </c>
      <c r="W79" s="609"/>
      <c r="X79" s="609"/>
      <c r="Y79" s="609">
        <v>8</v>
      </c>
      <c r="Z79" s="609"/>
      <c r="AA79" s="609"/>
      <c r="AB79" s="609">
        <v>2</v>
      </c>
      <c r="AC79" s="609"/>
      <c r="AD79" s="609"/>
      <c r="AE79" s="609">
        <f t="shared" si="14"/>
        <v>10</v>
      </c>
      <c r="AF79" s="609">
        <v>105</v>
      </c>
      <c r="AG79" s="609">
        <v>95</v>
      </c>
      <c r="AH79" s="612">
        <f t="shared" si="15"/>
        <v>200</v>
      </c>
    </row>
    <row r="80" spans="2:34" ht="12.75" customHeight="1">
      <c r="B80" s="748" t="s">
        <v>156</v>
      </c>
      <c r="C80" s="611">
        <v>1</v>
      </c>
      <c r="D80" s="609">
        <v>0</v>
      </c>
      <c r="E80" s="609">
        <v>15</v>
      </c>
      <c r="F80" s="609">
        <v>0</v>
      </c>
      <c r="G80" s="609"/>
      <c r="H80" s="609"/>
      <c r="I80" s="609">
        <v>7</v>
      </c>
      <c r="J80" s="609"/>
      <c r="K80" s="609"/>
      <c r="L80" s="609">
        <v>12</v>
      </c>
      <c r="M80" s="609"/>
      <c r="N80" s="609"/>
      <c r="O80" s="609">
        <f t="shared" si="12"/>
        <v>19</v>
      </c>
      <c r="P80" s="609">
        <v>319</v>
      </c>
      <c r="Q80" s="609">
        <v>342</v>
      </c>
      <c r="R80" s="609">
        <f t="shared" si="13"/>
        <v>661</v>
      </c>
      <c r="S80" s="609">
        <v>1</v>
      </c>
      <c r="T80" s="609">
        <v>0</v>
      </c>
      <c r="U80" s="609">
        <v>9</v>
      </c>
      <c r="V80" s="609">
        <v>0</v>
      </c>
      <c r="W80" s="609"/>
      <c r="X80" s="609"/>
      <c r="Y80" s="609">
        <v>11</v>
      </c>
      <c r="Z80" s="609"/>
      <c r="AA80" s="609"/>
      <c r="AB80" s="609">
        <v>4</v>
      </c>
      <c r="AC80" s="609"/>
      <c r="AD80" s="609"/>
      <c r="AE80" s="609">
        <f t="shared" si="14"/>
        <v>15</v>
      </c>
      <c r="AF80" s="609">
        <v>156</v>
      </c>
      <c r="AG80" s="609">
        <v>187</v>
      </c>
      <c r="AH80" s="612">
        <f t="shared" si="15"/>
        <v>343</v>
      </c>
    </row>
    <row r="81" spans="2:34" ht="12.75" customHeight="1">
      <c r="B81" s="748" t="s">
        <v>1154</v>
      </c>
      <c r="C81" s="611">
        <v>3</v>
      </c>
      <c r="D81" s="609">
        <v>1</v>
      </c>
      <c r="E81" s="609">
        <v>40</v>
      </c>
      <c r="F81" s="609">
        <v>2</v>
      </c>
      <c r="G81" s="609"/>
      <c r="H81" s="609"/>
      <c r="I81" s="609">
        <v>23</v>
      </c>
      <c r="J81" s="609"/>
      <c r="K81" s="609"/>
      <c r="L81" s="609">
        <v>31</v>
      </c>
      <c r="M81" s="609"/>
      <c r="N81" s="609"/>
      <c r="O81" s="609">
        <f t="shared" si="12"/>
        <v>54</v>
      </c>
      <c r="P81" s="609">
        <v>1036</v>
      </c>
      <c r="Q81" s="609">
        <v>976</v>
      </c>
      <c r="R81" s="609">
        <f t="shared" si="13"/>
        <v>2012</v>
      </c>
      <c r="S81" s="609">
        <v>1</v>
      </c>
      <c r="T81" s="609">
        <v>0</v>
      </c>
      <c r="U81" s="609">
        <v>21</v>
      </c>
      <c r="V81" s="609">
        <v>0</v>
      </c>
      <c r="W81" s="609"/>
      <c r="X81" s="609"/>
      <c r="Y81" s="609">
        <v>19</v>
      </c>
      <c r="Z81" s="609"/>
      <c r="AA81" s="609"/>
      <c r="AB81" s="609">
        <v>11</v>
      </c>
      <c r="AC81" s="609"/>
      <c r="AD81" s="609"/>
      <c r="AE81" s="609">
        <f t="shared" si="14"/>
        <v>30</v>
      </c>
      <c r="AF81" s="609">
        <v>506</v>
      </c>
      <c r="AG81" s="609">
        <v>507</v>
      </c>
      <c r="AH81" s="612">
        <f t="shared" si="15"/>
        <v>1013</v>
      </c>
    </row>
    <row r="82" spans="2:34" ht="12.75" customHeight="1">
      <c r="B82" s="748" t="s">
        <v>1155</v>
      </c>
      <c r="C82" s="611">
        <v>1</v>
      </c>
      <c r="D82" s="609">
        <v>0</v>
      </c>
      <c r="E82" s="609">
        <v>12</v>
      </c>
      <c r="F82" s="609">
        <v>0</v>
      </c>
      <c r="G82" s="609"/>
      <c r="H82" s="609"/>
      <c r="I82" s="609">
        <v>6</v>
      </c>
      <c r="J82" s="609"/>
      <c r="K82" s="609"/>
      <c r="L82" s="609">
        <v>9</v>
      </c>
      <c r="M82" s="609"/>
      <c r="N82" s="609"/>
      <c r="O82" s="609">
        <f t="shared" si="12"/>
        <v>15</v>
      </c>
      <c r="P82" s="609">
        <v>293</v>
      </c>
      <c r="Q82" s="609">
        <v>273</v>
      </c>
      <c r="R82" s="609">
        <f t="shared" si="13"/>
        <v>566</v>
      </c>
      <c r="S82" s="609">
        <v>1</v>
      </c>
      <c r="T82" s="609">
        <v>0</v>
      </c>
      <c r="U82" s="609">
        <v>7</v>
      </c>
      <c r="V82" s="609">
        <v>0</v>
      </c>
      <c r="W82" s="609"/>
      <c r="X82" s="609"/>
      <c r="Y82" s="609">
        <v>8</v>
      </c>
      <c r="Z82" s="609" t="s">
        <v>99</v>
      </c>
      <c r="AA82" s="609">
        <v>1</v>
      </c>
      <c r="AB82" s="609">
        <v>3</v>
      </c>
      <c r="AC82" s="609" t="s">
        <v>99</v>
      </c>
      <c r="AD82" s="609">
        <v>1</v>
      </c>
      <c r="AE82" s="609">
        <f t="shared" si="14"/>
        <v>11</v>
      </c>
      <c r="AF82" s="609">
        <v>145</v>
      </c>
      <c r="AG82" s="609">
        <v>152</v>
      </c>
      <c r="AH82" s="612">
        <f t="shared" si="15"/>
        <v>297</v>
      </c>
    </row>
    <row r="83" spans="2:34" ht="12.75" customHeight="1">
      <c r="B83" s="748"/>
      <c r="C83" s="611"/>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92"/>
    </row>
    <row r="84" spans="2:34" s="702" customFormat="1" ht="12.75" customHeight="1">
      <c r="B84" s="751" t="s">
        <v>368</v>
      </c>
      <c r="C84" s="705">
        <f>SUM(C86:C109)</f>
        <v>38</v>
      </c>
      <c r="D84" s="689">
        <f>SUM(D86:D109)</f>
        <v>15</v>
      </c>
      <c r="E84" s="689">
        <f>SUM(E86:E109)</f>
        <v>432</v>
      </c>
      <c r="F84" s="689">
        <f>SUM(F86:F109)</f>
        <v>27</v>
      </c>
      <c r="G84" s="689"/>
      <c r="H84" s="689"/>
      <c r="I84" s="689">
        <f>SUM(I86:I109)</f>
        <v>260</v>
      </c>
      <c r="J84" s="689"/>
      <c r="K84" s="689"/>
      <c r="L84" s="689">
        <f>SUM(L86:L109)</f>
        <v>326</v>
      </c>
      <c r="M84" s="689"/>
      <c r="N84" s="689"/>
      <c r="O84" s="689">
        <f>SUM(I84,L84)</f>
        <v>586</v>
      </c>
      <c r="P84" s="689">
        <f aca="true" t="shared" si="16" ref="P84:V84">SUM(P86:P109)</f>
        <v>9602</v>
      </c>
      <c r="Q84" s="689">
        <f t="shared" si="16"/>
        <v>9182</v>
      </c>
      <c r="R84" s="689">
        <f t="shared" si="16"/>
        <v>18784</v>
      </c>
      <c r="S84" s="689">
        <f t="shared" si="16"/>
        <v>25</v>
      </c>
      <c r="T84" s="689">
        <f t="shared" si="16"/>
        <v>1</v>
      </c>
      <c r="U84" s="689">
        <f t="shared" si="16"/>
        <v>234</v>
      </c>
      <c r="V84" s="689">
        <f t="shared" si="16"/>
        <v>3</v>
      </c>
      <c r="W84" s="689" t="s">
        <v>1143</v>
      </c>
      <c r="X84" s="689">
        <v>7</v>
      </c>
      <c r="Y84" s="689">
        <f>SUM(Y86:Y109)</f>
        <v>274</v>
      </c>
      <c r="Z84" s="689" t="s">
        <v>1143</v>
      </c>
      <c r="AA84" s="689">
        <v>3</v>
      </c>
      <c r="AB84" s="689">
        <f>SUM(AB86:AB109)</f>
        <v>89</v>
      </c>
      <c r="AC84" s="689" t="s">
        <v>1143</v>
      </c>
      <c r="AD84" s="689">
        <v>10</v>
      </c>
      <c r="AE84" s="689">
        <f>SUM(Y84,AB84)</f>
        <v>363</v>
      </c>
      <c r="AF84" s="689">
        <f>SUM(AF86:AF109)</f>
        <v>4987</v>
      </c>
      <c r="AG84" s="689">
        <f>SUM(AG86:AG109)</f>
        <v>4869</v>
      </c>
      <c r="AH84" s="692">
        <f>SUM(AF84,AG84)</f>
        <v>9856</v>
      </c>
    </row>
    <row r="85" spans="2:34" ht="12.75" customHeight="1">
      <c r="B85" s="748"/>
      <c r="C85" s="611"/>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92"/>
    </row>
    <row r="86" spans="2:34" ht="12.75" customHeight="1">
      <c r="B86" s="748" t="s">
        <v>160</v>
      </c>
      <c r="C86" s="611">
        <v>1</v>
      </c>
      <c r="D86" s="609">
        <v>0</v>
      </c>
      <c r="E86" s="609">
        <v>29</v>
      </c>
      <c r="F86" s="609">
        <v>0</v>
      </c>
      <c r="G86" s="609"/>
      <c r="H86" s="609"/>
      <c r="I86" s="609">
        <v>14</v>
      </c>
      <c r="J86" s="609"/>
      <c r="K86" s="609"/>
      <c r="L86" s="609">
        <v>23</v>
      </c>
      <c r="M86" s="609"/>
      <c r="N86" s="609"/>
      <c r="O86" s="609">
        <v>137</v>
      </c>
      <c r="P86" s="609">
        <v>692</v>
      </c>
      <c r="Q86" s="609">
        <v>684</v>
      </c>
      <c r="R86" s="609">
        <f aca="true" t="shared" si="17" ref="R86:R109">SUM(P86:Q86)</f>
        <v>1376</v>
      </c>
      <c r="S86" s="609">
        <v>1</v>
      </c>
      <c r="T86" s="609">
        <v>0</v>
      </c>
      <c r="U86" s="609">
        <v>20</v>
      </c>
      <c r="V86" s="609">
        <v>0</v>
      </c>
      <c r="W86" s="609"/>
      <c r="X86" s="609"/>
      <c r="Y86" s="609">
        <v>21</v>
      </c>
      <c r="Z86" s="609"/>
      <c r="AA86" s="609"/>
      <c r="AB86" s="609">
        <v>7</v>
      </c>
      <c r="AC86" s="609"/>
      <c r="AD86" s="609"/>
      <c r="AE86" s="609">
        <f aca="true" t="shared" si="18" ref="AE86:AE100">SUM(Y86,AB86)</f>
        <v>28</v>
      </c>
      <c r="AF86" s="609">
        <v>452</v>
      </c>
      <c r="AG86" s="609">
        <v>410</v>
      </c>
      <c r="AH86" s="612">
        <f aca="true" t="shared" si="19" ref="AH86:AH105">SUM(AF86,AG86)</f>
        <v>862</v>
      </c>
    </row>
    <row r="87" spans="2:34" ht="12.75" customHeight="1">
      <c r="B87" s="748" t="s">
        <v>96</v>
      </c>
      <c r="C87" s="611">
        <v>1</v>
      </c>
      <c r="D87" s="609">
        <v>0</v>
      </c>
      <c r="E87" s="609">
        <v>18</v>
      </c>
      <c r="F87" s="609">
        <v>0</v>
      </c>
      <c r="G87" s="609"/>
      <c r="H87" s="609"/>
      <c r="I87" s="609">
        <v>8</v>
      </c>
      <c r="J87" s="609"/>
      <c r="K87" s="609"/>
      <c r="L87" s="609">
        <v>15</v>
      </c>
      <c r="M87" s="609"/>
      <c r="N87" s="609"/>
      <c r="O87" s="609">
        <f aca="true" t="shared" si="20" ref="O87:O109">SUM(I87,L87)</f>
        <v>23</v>
      </c>
      <c r="P87" s="609">
        <v>396</v>
      </c>
      <c r="Q87" s="609">
        <v>382</v>
      </c>
      <c r="R87" s="609">
        <f t="shared" si="17"/>
        <v>778</v>
      </c>
      <c r="S87" s="609">
        <v>1</v>
      </c>
      <c r="T87" s="609">
        <v>0</v>
      </c>
      <c r="U87" s="609">
        <v>10</v>
      </c>
      <c r="V87" s="609">
        <v>0</v>
      </c>
      <c r="W87" s="609"/>
      <c r="X87" s="609"/>
      <c r="Y87" s="609">
        <v>12</v>
      </c>
      <c r="Z87" s="609"/>
      <c r="AA87" s="609"/>
      <c r="AB87" s="609">
        <v>3</v>
      </c>
      <c r="AC87" s="609"/>
      <c r="AD87" s="609"/>
      <c r="AE87" s="609">
        <f t="shared" si="18"/>
        <v>15</v>
      </c>
      <c r="AF87" s="609">
        <v>241</v>
      </c>
      <c r="AG87" s="609">
        <v>206</v>
      </c>
      <c r="AH87" s="612">
        <f t="shared" si="19"/>
        <v>447</v>
      </c>
    </row>
    <row r="88" spans="2:34" ht="12.75" customHeight="1">
      <c r="B88" s="748" t="s">
        <v>161</v>
      </c>
      <c r="C88" s="611">
        <v>1</v>
      </c>
      <c r="D88" s="609">
        <v>0</v>
      </c>
      <c r="E88" s="609">
        <v>10</v>
      </c>
      <c r="F88" s="609">
        <v>0</v>
      </c>
      <c r="G88" s="609"/>
      <c r="H88" s="609"/>
      <c r="I88" s="609">
        <v>5</v>
      </c>
      <c r="J88" s="609"/>
      <c r="K88" s="609"/>
      <c r="L88" s="609">
        <v>9</v>
      </c>
      <c r="M88" s="609"/>
      <c r="N88" s="609"/>
      <c r="O88" s="609">
        <f t="shared" si="20"/>
        <v>14</v>
      </c>
      <c r="P88" s="609">
        <v>168</v>
      </c>
      <c r="Q88" s="609">
        <v>177</v>
      </c>
      <c r="R88" s="609">
        <f t="shared" si="17"/>
        <v>345</v>
      </c>
      <c r="S88" s="609">
        <v>0</v>
      </c>
      <c r="T88" s="609">
        <v>0</v>
      </c>
      <c r="U88" s="609">
        <v>0</v>
      </c>
      <c r="V88" s="609">
        <v>0</v>
      </c>
      <c r="W88" s="609"/>
      <c r="X88" s="609"/>
      <c r="Y88" s="609">
        <v>0</v>
      </c>
      <c r="Z88" s="609"/>
      <c r="AA88" s="609"/>
      <c r="AB88" s="609">
        <v>0</v>
      </c>
      <c r="AC88" s="609"/>
      <c r="AD88" s="609"/>
      <c r="AE88" s="609">
        <f t="shared" si="18"/>
        <v>0</v>
      </c>
      <c r="AF88" s="609">
        <v>0</v>
      </c>
      <c r="AG88" s="609">
        <v>0</v>
      </c>
      <c r="AH88" s="612">
        <f t="shared" si="19"/>
        <v>0</v>
      </c>
    </row>
    <row r="89" spans="2:34" ht="12.75" customHeight="1">
      <c r="B89" s="748" t="s">
        <v>369</v>
      </c>
      <c r="C89" s="611">
        <v>2</v>
      </c>
      <c r="D89" s="609">
        <v>0</v>
      </c>
      <c r="E89" s="609">
        <v>18</v>
      </c>
      <c r="F89" s="609">
        <v>0</v>
      </c>
      <c r="G89" s="609"/>
      <c r="H89" s="609"/>
      <c r="I89" s="609">
        <v>11</v>
      </c>
      <c r="J89" s="609"/>
      <c r="K89" s="609"/>
      <c r="L89" s="609">
        <v>12</v>
      </c>
      <c r="M89" s="609"/>
      <c r="N89" s="609"/>
      <c r="O89" s="609">
        <f t="shared" si="20"/>
        <v>23</v>
      </c>
      <c r="P89" s="609">
        <v>320</v>
      </c>
      <c r="Q89" s="609">
        <v>297</v>
      </c>
      <c r="R89" s="609">
        <f t="shared" si="17"/>
        <v>617</v>
      </c>
      <c r="S89" s="609">
        <v>1</v>
      </c>
      <c r="T89" s="609">
        <v>0</v>
      </c>
      <c r="U89" s="609">
        <v>9</v>
      </c>
      <c r="V89" s="609">
        <v>0</v>
      </c>
      <c r="W89" s="609"/>
      <c r="X89" s="609"/>
      <c r="Y89" s="609">
        <v>10</v>
      </c>
      <c r="Z89" s="609"/>
      <c r="AA89" s="609"/>
      <c r="AB89" s="609">
        <v>4</v>
      </c>
      <c r="AC89" s="609"/>
      <c r="AD89" s="609"/>
      <c r="AE89" s="609">
        <f t="shared" si="18"/>
        <v>14</v>
      </c>
      <c r="AF89" s="609">
        <v>193</v>
      </c>
      <c r="AG89" s="609">
        <v>155</v>
      </c>
      <c r="AH89" s="612">
        <f t="shared" si="19"/>
        <v>348</v>
      </c>
    </row>
    <row r="90" spans="2:34" ht="12.75" customHeight="1">
      <c r="B90" s="748" t="s">
        <v>370</v>
      </c>
      <c r="C90" s="611">
        <v>2</v>
      </c>
      <c r="D90" s="609">
        <v>0</v>
      </c>
      <c r="E90" s="609">
        <v>47</v>
      </c>
      <c r="F90" s="609">
        <v>0</v>
      </c>
      <c r="G90" s="609"/>
      <c r="H90" s="609"/>
      <c r="I90" s="609">
        <v>18</v>
      </c>
      <c r="J90" s="609"/>
      <c r="K90" s="609"/>
      <c r="L90" s="609">
        <v>38</v>
      </c>
      <c r="M90" s="609"/>
      <c r="N90" s="609"/>
      <c r="O90" s="609">
        <f t="shared" si="20"/>
        <v>56</v>
      </c>
      <c r="P90" s="609">
        <v>1121</v>
      </c>
      <c r="Q90" s="609">
        <v>1087</v>
      </c>
      <c r="R90" s="609">
        <f t="shared" si="17"/>
        <v>2208</v>
      </c>
      <c r="S90" s="609">
        <v>1</v>
      </c>
      <c r="T90" s="609">
        <v>0</v>
      </c>
      <c r="U90" s="609">
        <v>24</v>
      </c>
      <c r="V90" s="609">
        <v>0</v>
      </c>
      <c r="W90" s="609"/>
      <c r="X90" s="609"/>
      <c r="Y90" s="609">
        <v>27</v>
      </c>
      <c r="Z90" s="609"/>
      <c r="AA90" s="609"/>
      <c r="AB90" s="609">
        <v>8</v>
      </c>
      <c r="AC90" s="609"/>
      <c r="AD90" s="609"/>
      <c r="AE90" s="609">
        <f t="shared" si="18"/>
        <v>35</v>
      </c>
      <c r="AF90" s="609">
        <v>541</v>
      </c>
      <c r="AG90" s="609">
        <v>536</v>
      </c>
      <c r="AH90" s="612">
        <f t="shared" si="19"/>
        <v>1077</v>
      </c>
    </row>
    <row r="91" spans="2:34" ht="12.75" customHeight="1">
      <c r="B91" s="748" t="s">
        <v>164</v>
      </c>
      <c r="C91" s="611">
        <v>1</v>
      </c>
      <c r="D91" s="609">
        <v>3</v>
      </c>
      <c r="E91" s="609">
        <v>13</v>
      </c>
      <c r="F91" s="609">
        <v>6</v>
      </c>
      <c r="G91" s="609"/>
      <c r="H91" s="609"/>
      <c r="I91" s="609">
        <v>9</v>
      </c>
      <c r="J91" s="609"/>
      <c r="K91" s="609"/>
      <c r="L91" s="609">
        <v>15</v>
      </c>
      <c r="M91" s="609"/>
      <c r="N91" s="609"/>
      <c r="O91" s="609">
        <f t="shared" si="20"/>
        <v>24</v>
      </c>
      <c r="P91" s="609">
        <v>368</v>
      </c>
      <c r="Q91" s="609">
        <v>376</v>
      </c>
      <c r="R91" s="609">
        <f t="shared" si="17"/>
        <v>744</v>
      </c>
      <c r="S91" s="609">
        <v>1</v>
      </c>
      <c r="T91" s="609">
        <v>0</v>
      </c>
      <c r="U91" s="609">
        <v>9</v>
      </c>
      <c r="V91" s="609">
        <v>0</v>
      </c>
      <c r="W91" s="609"/>
      <c r="X91" s="609"/>
      <c r="Y91" s="609">
        <v>11</v>
      </c>
      <c r="Z91" s="609"/>
      <c r="AA91" s="609"/>
      <c r="AB91" s="609">
        <v>4</v>
      </c>
      <c r="AC91" s="609"/>
      <c r="AD91" s="609"/>
      <c r="AE91" s="609">
        <f t="shared" si="18"/>
        <v>15</v>
      </c>
      <c r="AF91" s="609">
        <v>225</v>
      </c>
      <c r="AG91" s="609">
        <v>208</v>
      </c>
      <c r="AH91" s="612">
        <f t="shared" si="19"/>
        <v>433</v>
      </c>
    </row>
    <row r="92" spans="2:34" ht="12.75" customHeight="1">
      <c r="B92" s="748" t="s">
        <v>165</v>
      </c>
      <c r="C92" s="611">
        <v>1</v>
      </c>
      <c r="D92" s="609">
        <v>0</v>
      </c>
      <c r="E92" s="609">
        <v>10</v>
      </c>
      <c r="F92" s="609">
        <v>0</v>
      </c>
      <c r="G92" s="609"/>
      <c r="H92" s="609"/>
      <c r="I92" s="609">
        <v>6</v>
      </c>
      <c r="J92" s="609"/>
      <c r="K92" s="609"/>
      <c r="L92" s="609">
        <v>7</v>
      </c>
      <c r="M92" s="609"/>
      <c r="N92" s="609"/>
      <c r="O92" s="609">
        <f t="shared" si="20"/>
        <v>13</v>
      </c>
      <c r="P92" s="609">
        <v>200</v>
      </c>
      <c r="Q92" s="609">
        <v>178</v>
      </c>
      <c r="R92" s="609">
        <f t="shared" si="17"/>
        <v>378</v>
      </c>
      <c r="S92" s="609">
        <v>1</v>
      </c>
      <c r="T92" s="609">
        <v>0</v>
      </c>
      <c r="U92" s="609">
        <v>6</v>
      </c>
      <c r="V92" s="609">
        <v>0</v>
      </c>
      <c r="W92" s="609"/>
      <c r="X92" s="609"/>
      <c r="Y92" s="609">
        <v>9</v>
      </c>
      <c r="Z92" s="609"/>
      <c r="AA92" s="609"/>
      <c r="AB92" s="609">
        <v>2</v>
      </c>
      <c r="AC92" s="609"/>
      <c r="AD92" s="609"/>
      <c r="AE92" s="609">
        <f t="shared" si="18"/>
        <v>11</v>
      </c>
      <c r="AF92" s="609">
        <v>111</v>
      </c>
      <c r="AG92" s="609">
        <v>107</v>
      </c>
      <c r="AH92" s="612">
        <f t="shared" si="19"/>
        <v>218</v>
      </c>
    </row>
    <row r="93" spans="2:34" ht="12.75" customHeight="1">
      <c r="B93" s="748" t="s">
        <v>166</v>
      </c>
      <c r="C93" s="611">
        <v>1</v>
      </c>
      <c r="D93" s="609">
        <v>1</v>
      </c>
      <c r="E93" s="609">
        <v>18</v>
      </c>
      <c r="F93" s="609">
        <v>1</v>
      </c>
      <c r="G93" s="609"/>
      <c r="H93" s="609"/>
      <c r="I93" s="609">
        <v>8</v>
      </c>
      <c r="J93" s="609"/>
      <c r="K93" s="609"/>
      <c r="L93" s="609">
        <v>15</v>
      </c>
      <c r="M93" s="609"/>
      <c r="N93" s="609"/>
      <c r="O93" s="609">
        <f t="shared" si="20"/>
        <v>23</v>
      </c>
      <c r="P93" s="609">
        <v>483</v>
      </c>
      <c r="Q93" s="609">
        <v>437</v>
      </c>
      <c r="R93" s="609">
        <f t="shared" si="17"/>
        <v>920</v>
      </c>
      <c r="S93" s="609">
        <v>1</v>
      </c>
      <c r="T93" s="609">
        <v>0</v>
      </c>
      <c r="U93" s="609">
        <v>11</v>
      </c>
      <c r="V93" s="609">
        <v>0</v>
      </c>
      <c r="W93" s="609"/>
      <c r="X93" s="609"/>
      <c r="Y93" s="609">
        <v>11</v>
      </c>
      <c r="Z93" s="609"/>
      <c r="AA93" s="609"/>
      <c r="AB93" s="609">
        <v>5</v>
      </c>
      <c r="AC93" s="609"/>
      <c r="AD93" s="609"/>
      <c r="AE93" s="609">
        <f t="shared" si="18"/>
        <v>16</v>
      </c>
      <c r="AF93" s="609">
        <v>239</v>
      </c>
      <c r="AG93" s="609">
        <v>213</v>
      </c>
      <c r="AH93" s="612">
        <f t="shared" si="19"/>
        <v>452</v>
      </c>
    </row>
    <row r="94" spans="2:34" ht="12.75" customHeight="1">
      <c r="B94" s="748" t="s">
        <v>371</v>
      </c>
      <c r="C94" s="611">
        <v>1</v>
      </c>
      <c r="D94" s="609">
        <v>0</v>
      </c>
      <c r="E94" s="609">
        <v>4</v>
      </c>
      <c r="F94" s="609">
        <v>0</v>
      </c>
      <c r="G94" s="609"/>
      <c r="H94" s="609"/>
      <c r="I94" s="609">
        <v>4</v>
      </c>
      <c r="J94" s="609"/>
      <c r="K94" s="609"/>
      <c r="L94" s="609">
        <v>2</v>
      </c>
      <c r="M94" s="609"/>
      <c r="N94" s="609"/>
      <c r="O94" s="609">
        <f t="shared" si="20"/>
        <v>6</v>
      </c>
      <c r="P94" s="609">
        <v>69</v>
      </c>
      <c r="Q94" s="609">
        <v>38</v>
      </c>
      <c r="R94" s="609">
        <f t="shared" si="17"/>
        <v>107</v>
      </c>
      <c r="S94" s="609">
        <v>1</v>
      </c>
      <c r="T94" s="609">
        <v>0</v>
      </c>
      <c r="U94" s="609">
        <v>3</v>
      </c>
      <c r="V94" s="609">
        <v>0</v>
      </c>
      <c r="W94" s="609" t="s">
        <v>99</v>
      </c>
      <c r="X94" s="609">
        <v>1</v>
      </c>
      <c r="Y94" s="609">
        <v>3</v>
      </c>
      <c r="Z94" s="609"/>
      <c r="AA94" s="609"/>
      <c r="AB94" s="609">
        <v>2</v>
      </c>
      <c r="AC94" s="609" t="s">
        <v>99</v>
      </c>
      <c r="AD94" s="609">
        <v>1</v>
      </c>
      <c r="AE94" s="609">
        <f t="shared" si="18"/>
        <v>5</v>
      </c>
      <c r="AF94" s="609">
        <v>30</v>
      </c>
      <c r="AG94" s="609">
        <v>28</v>
      </c>
      <c r="AH94" s="612">
        <f t="shared" si="19"/>
        <v>58</v>
      </c>
    </row>
    <row r="95" spans="2:34" ht="12.75" customHeight="1">
      <c r="B95" s="748" t="s">
        <v>168</v>
      </c>
      <c r="C95" s="611">
        <v>1</v>
      </c>
      <c r="D95" s="609">
        <v>0</v>
      </c>
      <c r="E95" s="609">
        <v>13</v>
      </c>
      <c r="F95" s="609">
        <v>0</v>
      </c>
      <c r="G95" s="609"/>
      <c r="H95" s="609"/>
      <c r="I95" s="609">
        <v>7</v>
      </c>
      <c r="J95" s="609"/>
      <c r="K95" s="609"/>
      <c r="L95" s="609">
        <v>9</v>
      </c>
      <c r="M95" s="609"/>
      <c r="N95" s="609"/>
      <c r="O95" s="609">
        <f t="shared" si="20"/>
        <v>16</v>
      </c>
      <c r="P95" s="609">
        <v>327</v>
      </c>
      <c r="Q95" s="609">
        <v>298</v>
      </c>
      <c r="R95" s="609">
        <f t="shared" si="17"/>
        <v>625</v>
      </c>
      <c r="S95" s="609">
        <v>1</v>
      </c>
      <c r="T95" s="609">
        <v>0</v>
      </c>
      <c r="U95" s="609">
        <v>9</v>
      </c>
      <c r="V95" s="609">
        <v>0</v>
      </c>
      <c r="W95" s="609"/>
      <c r="X95" s="609"/>
      <c r="Y95" s="609">
        <v>11</v>
      </c>
      <c r="Z95" s="609"/>
      <c r="AA95" s="609"/>
      <c r="AB95" s="609">
        <v>3</v>
      </c>
      <c r="AC95" s="609"/>
      <c r="AD95" s="609"/>
      <c r="AE95" s="609">
        <f t="shared" si="18"/>
        <v>14</v>
      </c>
      <c r="AF95" s="609">
        <v>189</v>
      </c>
      <c r="AG95" s="609">
        <v>169</v>
      </c>
      <c r="AH95" s="612">
        <f t="shared" si="19"/>
        <v>358</v>
      </c>
    </row>
    <row r="96" spans="2:34" ht="12.75" customHeight="1">
      <c r="B96" s="748" t="s">
        <v>372</v>
      </c>
      <c r="C96" s="611">
        <v>1</v>
      </c>
      <c r="D96" s="609">
        <v>0</v>
      </c>
      <c r="E96" s="609">
        <v>14</v>
      </c>
      <c r="F96" s="609">
        <v>0</v>
      </c>
      <c r="G96" s="609"/>
      <c r="H96" s="609"/>
      <c r="I96" s="609">
        <v>7</v>
      </c>
      <c r="J96" s="609"/>
      <c r="K96" s="609"/>
      <c r="L96" s="609">
        <v>10</v>
      </c>
      <c r="M96" s="609"/>
      <c r="N96" s="609"/>
      <c r="O96" s="609">
        <f t="shared" si="20"/>
        <v>17</v>
      </c>
      <c r="P96" s="609">
        <v>330</v>
      </c>
      <c r="Q96" s="609">
        <v>341</v>
      </c>
      <c r="R96" s="609">
        <f t="shared" si="17"/>
        <v>671</v>
      </c>
      <c r="S96" s="609">
        <v>1</v>
      </c>
      <c r="T96" s="609">
        <v>0</v>
      </c>
      <c r="U96" s="609">
        <v>9</v>
      </c>
      <c r="V96" s="609">
        <v>0</v>
      </c>
      <c r="W96" s="609"/>
      <c r="X96" s="609"/>
      <c r="Y96" s="609">
        <v>12</v>
      </c>
      <c r="Z96" s="609"/>
      <c r="AA96" s="609"/>
      <c r="AB96" s="609">
        <v>2</v>
      </c>
      <c r="AC96" s="609"/>
      <c r="AD96" s="609"/>
      <c r="AE96" s="609">
        <f t="shared" si="18"/>
        <v>14</v>
      </c>
      <c r="AF96" s="609">
        <v>181</v>
      </c>
      <c r="AG96" s="609">
        <v>170</v>
      </c>
      <c r="AH96" s="612">
        <f t="shared" si="19"/>
        <v>351</v>
      </c>
    </row>
    <row r="97" spans="2:34" ht="12.75" customHeight="1">
      <c r="B97" s="748" t="s">
        <v>373</v>
      </c>
      <c r="C97" s="611">
        <v>1</v>
      </c>
      <c r="D97" s="609">
        <v>0</v>
      </c>
      <c r="E97" s="609">
        <v>13</v>
      </c>
      <c r="F97" s="609">
        <v>0</v>
      </c>
      <c r="G97" s="609"/>
      <c r="H97" s="609"/>
      <c r="I97" s="609">
        <v>6</v>
      </c>
      <c r="J97" s="609"/>
      <c r="K97" s="609"/>
      <c r="L97" s="609">
        <v>10</v>
      </c>
      <c r="M97" s="609"/>
      <c r="N97" s="609"/>
      <c r="O97" s="609">
        <f t="shared" si="20"/>
        <v>16</v>
      </c>
      <c r="P97" s="609">
        <v>302</v>
      </c>
      <c r="Q97" s="609">
        <v>297</v>
      </c>
      <c r="R97" s="609">
        <f t="shared" si="17"/>
        <v>599</v>
      </c>
      <c r="S97" s="609">
        <v>1</v>
      </c>
      <c r="T97" s="609">
        <v>0</v>
      </c>
      <c r="U97" s="609">
        <v>8</v>
      </c>
      <c r="V97" s="609">
        <v>0</v>
      </c>
      <c r="W97" s="609"/>
      <c r="X97" s="609"/>
      <c r="Y97" s="609">
        <v>10</v>
      </c>
      <c r="Z97" s="609"/>
      <c r="AA97" s="609"/>
      <c r="AB97" s="609">
        <v>3</v>
      </c>
      <c r="AC97" s="609"/>
      <c r="AD97" s="609"/>
      <c r="AE97" s="609">
        <f t="shared" si="18"/>
        <v>13</v>
      </c>
      <c r="AF97" s="609">
        <v>164</v>
      </c>
      <c r="AG97" s="609">
        <v>167</v>
      </c>
      <c r="AH97" s="612">
        <f t="shared" si="19"/>
        <v>331</v>
      </c>
    </row>
    <row r="98" spans="2:34" ht="12.75" customHeight="1">
      <c r="B98" s="748" t="s">
        <v>171</v>
      </c>
      <c r="C98" s="611">
        <v>1</v>
      </c>
      <c r="D98" s="609">
        <v>0</v>
      </c>
      <c r="E98" s="609">
        <v>13</v>
      </c>
      <c r="F98" s="609">
        <v>0</v>
      </c>
      <c r="G98" s="609"/>
      <c r="H98" s="609"/>
      <c r="I98" s="609">
        <v>8</v>
      </c>
      <c r="J98" s="609"/>
      <c r="K98" s="609"/>
      <c r="L98" s="609">
        <v>8</v>
      </c>
      <c r="M98" s="609"/>
      <c r="N98" s="609"/>
      <c r="O98" s="609">
        <f t="shared" si="20"/>
        <v>16</v>
      </c>
      <c r="P98" s="609">
        <v>298</v>
      </c>
      <c r="Q98" s="609">
        <v>299</v>
      </c>
      <c r="R98" s="609">
        <f t="shared" si="17"/>
        <v>597</v>
      </c>
      <c r="S98" s="609">
        <v>0</v>
      </c>
      <c r="T98" s="609">
        <v>0</v>
      </c>
      <c r="U98" s="609">
        <v>0</v>
      </c>
      <c r="V98" s="609">
        <v>0</v>
      </c>
      <c r="W98" s="609"/>
      <c r="X98" s="609"/>
      <c r="Y98" s="609">
        <v>0</v>
      </c>
      <c r="Z98" s="609"/>
      <c r="AA98" s="609"/>
      <c r="AB98" s="609">
        <v>0</v>
      </c>
      <c r="AC98" s="609"/>
      <c r="AD98" s="609"/>
      <c r="AE98" s="609">
        <f t="shared" si="18"/>
        <v>0</v>
      </c>
      <c r="AF98" s="609">
        <v>0</v>
      </c>
      <c r="AG98" s="609">
        <v>0</v>
      </c>
      <c r="AH98" s="612">
        <f t="shared" si="19"/>
        <v>0</v>
      </c>
    </row>
    <row r="99" spans="2:34" ht="12.75" customHeight="1">
      <c r="B99" s="748" t="s">
        <v>374</v>
      </c>
      <c r="C99" s="611">
        <v>1</v>
      </c>
      <c r="D99" s="609">
        <v>0</v>
      </c>
      <c r="E99" s="609">
        <v>13</v>
      </c>
      <c r="F99" s="609">
        <v>0</v>
      </c>
      <c r="G99" s="609"/>
      <c r="H99" s="609"/>
      <c r="I99" s="609">
        <v>8</v>
      </c>
      <c r="J99" s="609"/>
      <c r="K99" s="609"/>
      <c r="L99" s="609">
        <v>10</v>
      </c>
      <c r="M99" s="609"/>
      <c r="N99" s="609"/>
      <c r="O99" s="609">
        <f t="shared" si="20"/>
        <v>18</v>
      </c>
      <c r="P99" s="609">
        <v>314</v>
      </c>
      <c r="Q99" s="609">
        <v>276</v>
      </c>
      <c r="R99" s="609">
        <f t="shared" si="17"/>
        <v>590</v>
      </c>
      <c r="S99" s="609">
        <v>1</v>
      </c>
      <c r="T99" s="609">
        <v>0</v>
      </c>
      <c r="U99" s="609">
        <v>14</v>
      </c>
      <c r="V99" s="609">
        <v>0</v>
      </c>
      <c r="W99" s="609"/>
      <c r="X99" s="609"/>
      <c r="Y99" s="609">
        <v>17</v>
      </c>
      <c r="Z99" s="609"/>
      <c r="AA99" s="609"/>
      <c r="AB99" s="609">
        <v>3</v>
      </c>
      <c r="AC99" s="609"/>
      <c r="AD99" s="609"/>
      <c r="AE99" s="609">
        <f t="shared" si="18"/>
        <v>20</v>
      </c>
      <c r="AF99" s="609">
        <v>293</v>
      </c>
      <c r="AG99" s="609">
        <v>306</v>
      </c>
      <c r="AH99" s="612">
        <f t="shared" si="19"/>
        <v>599</v>
      </c>
    </row>
    <row r="100" spans="2:34" ht="12.75" customHeight="1">
      <c r="B100" s="748" t="s">
        <v>190</v>
      </c>
      <c r="C100" s="611">
        <v>1</v>
      </c>
      <c r="D100" s="609">
        <v>0</v>
      </c>
      <c r="E100" s="609">
        <v>18</v>
      </c>
      <c r="F100" s="609">
        <v>0</v>
      </c>
      <c r="G100" s="609"/>
      <c r="H100" s="609"/>
      <c r="I100" s="609">
        <v>9</v>
      </c>
      <c r="J100" s="609"/>
      <c r="K100" s="609"/>
      <c r="L100" s="609">
        <v>14</v>
      </c>
      <c r="M100" s="609"/>
      <c r="N100" s="609"/>
      <c r="O100" s="609">
        <f t="shared" si="20"/>
        <v>23</v>
      </c>
      <c r="P100" s="609">
        <v>449</v>
      </c>
      <c r="Q100" s="609">
        <v>412</v>
      </c>
      <c r="R100" s="609">
        <f t="shared" si="17"/>
        <v>861</v>
      </c>
      <c r="S100" s="609">
        <v>1</v>
      </c>
      <c r="T100" s="609">
        <v>0</v>
      </c>
      <c r="U100" s="609">
        <v>10</v>
      </c>
      <c r="V100" s="609">
        <v>0</v>
      </c>
      <c r="W100" s="609"/>
      <c r="X100" s="609"/>
      <c r="Y100" s="609">
        <v>13</v>
      </c>
      <c r="Z100" s="609"/>
      <c r="AA100" s="609"/>
      <c r="AB100" s="609">
        <v>2</v>
      </c>
      <c r="AC100" s="609"/>
      <c r="AD100" s="609"/>
      <c r="AE100" s="609">
        <f t="shared" si="18"/>
        <v>15</v>
      </c>
      <c r="AF100" s="609">
        <v>233</v>
      </c>
      <c r="AG100" s="609">
        <v>218</v>
      </c>
      <c r="AH100" s="612">
        <f t="shared" si="19"/>
        <v>451</v>
      </c>
    </row>
    <row r="101" spans="2:34" ht="12.75" customHeight="1">
      <c r="B101" s="748" t="s">
        <v>375</v>
      </c>
      <c r="C101" s="611">
        <v>2</v>
      </c>
      <c r="D101" s="609">
        <v>0</v>
      </c>
      <c r="E101" s="609">
        <v>18</v>
      </c>
      <c r="F101" s="609">
        <v>0</v>
      </c>
      <c r="G101" s="609"/>
      <c r="H101" s="609"/>
      <c r="I101" s="609">
        <v>10</v>
      </c>
      <c r="J101" s="609"/>
      <c r="K101" s="609"/>
      <c r="L101" s="609">
        <v>13</v>
      </c>
      <c r="M101" s="609"/>
      <c r="N101" s="609"/>
      <c r="O101" s="609">
        <f t="shared" si="20"/>
        <v>23</v>
      </c>
      <c r="P101" s="609">
        <v>313</v>
      </c>
      <c r="Q101" s="609">
        <v>302</v>
      </c>
      <c r="R101" s="609">
        <f t="shared" si="17"/>
        <v>615</v>
      </c>
      <c r="S101" s="609">
        <v>2</v>
      </c>
      <c r="T101" s="609">
        <v>0</v>
      </c>
      <c r="U101" s="609">
        <v>9</v>
      </c>
      <c r="V101" s="609">
        <v>0</v>
      </c>
      <c r="W101" s="609" t="s">
        <v>106</v>
      </c>
      <c r="X101" s="609">
        <v>1</v>
      </c>
      <c r="Y101" s="609">
        <v>11</v>
      </c>
      <c r="Z101" s="609"/>
      <c r="AA101" s="609"/>
      <c r="AB101" s="609">
        <v>4</v>
      </c>
      <c r="AC101" s="609" t="s">
        <v>106</v>
      </c>
      <c r="AD101" s="609">
        <v>1</v>
      </c>
      <c r="AE101" s="609">
        <v>25</v>
      </c>
      <c r="AF101" s="609">
        <v>147</v>
      </c>
      <c r="AG101" s="609">
        <v>163</v>
      </c>
      <c r="AH101" s="612">
        <f t="shared" si="19"/>
        <v>310</v>
      </c>
    </row>
    <row r="102" spans="2:34" ht="12.75" customHeight="1">
      <c r="B102" s="748" t="s">
        <v>175</v>
      </c>
      <c r="C102" s="611">
        <v>2</v>
      </c>
      <c r="D102" s="609">
        <v>0</v>
      </c>
      <c r="E102" s="609">
        <v>17</v>
      </c>
      <c r="F102" s="609">
        <v>0</v>
      </c>
      <c r="G102" s="609"/>
      <c r="H102" s="609"/>
      <c r="I102" s="609">
        <v>12</v>
      </c>
      <c r="J102" s="609"/>
      <c r="K102" s="609"/>
      <c r="L102" s="609">
        <v>11</v>
      </c>
      <c r="M102" s="609"/>
      <c r="N102" s="609"/>
      <c r="O102" s="609">
        <f t="shared" si="20"/>
        <v>23</v>
      </c>
      <c r="P102" s="609">
        <v>279</v>
      </c>
      <c r="Q102" s="609">
        <v>271</v>
      </c>
      <c r="R102" s="609">
        <f t="shared" si="17"/>
        <v>550</v>
      </c>
      <c r="S102" s="609">
        <v>1</v>
      </c>
      <c r="T102" s="609">
        <v>0</v>
      </c>
      <c r="U102" s="609">
        <v>6</v>
      </c>
      <c r="V102" s="609">
        <v>0</v>
      </c>
      <c r="W102" s="609"/>
      <c r="X102" s="609"/>
      <c r="Y102" s="609">
        <v>7</v>
      </c>
      <c r="Z102" s="609"/>
      <c r="AA102" s="609"/>
      <c r="AB102" s="609">
        <v>3</v>
      </c>
      <c r="AC102" s="609"/>
      <c r="AD102" s="609"/>
      <c r="AE102" s="609">
        <f aca="true" t="shared" si="21" ref="AE102:AE109">SUM(Y102,AB102)</f>
        <v>10</v>
      </c>
      <c r="AF102" s="609">
        <v>121</v>
      </c>
      <c r="AG102" s="609">
        <v>145</v>
      </c>
      <c r="AH102" s="612">
        <f t="shared" si="19"/>
        <v>266</v>
      </c>
    </row>
    <row r="103" spans="2:34" ht="12.75" customHeight="1">
      <c r="B103" s="748" t="s">
        <v>376</v>
      </c>
      <c r="C103" s="611">
        <v>1</v>
      </c>
      <c r="D103" s="609">
        <v>0</v>
      </c>
      <c r="E103" s="609">
        <v>12</v>
      </c>
      <c r="F103" s="609">
        <v>0</v>
      </c>
      <c r="G103" s="609"/>
      <c r="H103" s="609"/>
      <c r="I103" s="609">
        <v>5</v>
      </c>
      <c r="J103" s="609"/>
      <c r="K103" s="609"/>
      <c r="L103" s="609">
        <v>10</v>
      </c>
      <c r="M103" s="609"/>
      <c r="N103" s="609"/>
      <c r="O103" s="609">
        <f t="shared" si="20"/>
        <v>15</v>
      </c>
      <c r="P103" s="609">
        <v>304</v>
      </c>
      <c r="Q103" s="609">
        <v>319</v>
      </c>
      <c r="R103" s="609">
        <f t="shared" si="17"/>
        <v>623</v>
      </c>
      <c r="S103" s="609">
        <v>1</v>
      </c>
      <c r="T103" s="609">
        <v>0</v>
      </c>
      <c r="U103" s="609">
        <v>9</v>
      </c>
      <c r="V103" s="609">
        <v>0</v>
      </c>
      <c r="W103" s="609"/>
      <c r="X103" s="609"/>
      <c r="Y103" s="609">
        <v>10</v>
      </c>
      <c r="Z103" s="609"/>
      <c r="AA103" s="609"/>
      <c r="AB103" s="609">
        <v>4</v>
      </c>
      <c r="AC103" s="609"/>
      <c r="AD103" s="609"/>
      <c r="AE103" s="609">
        <f t="shared" si="21"/>
        <v>14</v>
      </c>
      <c r="AF103" s="609">
        <v>165</v>
      </c>
      <c r="AG103" s="609">
        <v>152</v>
      </c>
      <c r="AH103" s="612">
        <f t="shared" si="19"/>
        <v>317</v>
      </c>
    </row>
    <row r="104" spans="2:34" ht="12.75" customHeight="1">
      <c r="B104" s="748" t="s">
        <v>377</v>
      </c>
      <c r="C104" s="611">
        <v>4</v>
      </c>
      <c r="D104" s="609">
        <v>5</v>
      </c>
      <c r="E104" s="609">
        <v>25</v>
      </c>
      <c r="F104" s="609">
        <v>9</v>
      </c>
      <c r="G104" s="609"/>
      <c r="H104" s="609"/>
      <c r="I104" s="609">
        <v>27</v>
      </c>
      <c r="J104" s="609"/>
      <c r="K104" s="609"/>
      <c r="L104" s="609">
        <v>19</v>
      </c>
      <c r="M104" s="609"/>
      <c r="N104" s="609"/>
      <c r="O104" s="609">
        <f t="shared" si="20"/>
        <v>46</v>
      </c>
      <c r="P104" s="609">
        <v>501</v>
      </c>
      <c r="Q104" s="609">
        <v>507</v>
      </c>
      <c r="R104" s="609">
        <f t="shared" si="17"/>
        <v>1008</v>
      </c>
      <c r="S104" s="609">
        <v>1</v>
      </c>
      <c r="T104" s="609">
        <v>1</v>
      </c>
      <c r="U104" s="609">
        <v>10</v>
      </c>
      <c r="V104" s="609">
        <v>3</v>
      </c>
      <c r="W104" s="609"/>
      <c r="X104" s="609"/>
      <c r="Y104" s="609">
        <v>15</v>
      </c>
      <c r="Z104" s="609"/>
      <c r="AA104" s="609"/>
      <c r="AB104" s="609">
        <v>5</v>
      </c>
      <c r="AC104" s="609"/>
      <c r="AD104" s="609"/>
      <c r="AE104" s="609">
        <f t="shared" si="21"/>
        <v>20</v>
      </c>
      <c r="AF104" s="609">
        <v>278</v>
      </c>
      <c r="AG104" s="609">
        <v>239</v>
      </c>
      <c r="AH104" s="612">
        <f t="shared" si="19"/>
        <v>517</v>
      </c>
    </row>
    <row r="105" spans="2:34" ht="12.75" customHeight="1">
      <c r="B105" s="748" t="s">
        <v>378</v>
      </c>
      <c r="C105" s="611">
        <v>4</v>
      </c>
      <c r="D105" s="609">
        <v>2</v>
      </c>
      <c r="E105" s="609">
        <v>27</v>
      </c>
      <c r="F105" s="609">
        <v>4</v>
      </c>
      <c r="G105" s="609"/>
      <c r="H105" s="609"/>
      <c r="I105" s="609">
        <v>23</v>
      </c>
      <c r="J105" s="609"/>
      <c r="K105" s="609"/>
      <c r="L105" s="609">
        <v>19</v>
      </c>
      <c r="M105" s="609"/>
      <c r="N105" s="609"/>
      <c r="O105" s="609">
        <f t="shared" si="20"/>
        <v>42</v>
      </c>
      <c r="P105" s="609">
        <v>589</v>
      </c>
      <c r="Q105" s="609">
        <v>554</v>
      </c>
      <c r="R105" s="609">
        <f t="shared" si="17"/>
        <v>1143</v>
      </c>
      <c r="S105" s="609">
        <v>1</v>
      </c>
      <c r="T105" s="609">
        <v>0</v>
      </c>
      <c r="U105" s="609">
        <v>13</v>
      </c>
      <c r="V105" s="609">
        <v>0</v>
      </c>
      <c r="W105" s="609"/>
      <c r="X105" s="609"/>
      <c r="Y105" s="609">
        <v>14</v>
      </c>
      <c r="Z105" s="609"/>
      <c r="AA105" s="609"/>
      <c r="AB105" s="609">
        <v>5</v>
      </c>
      <c r="AC105" s="609"/>
      <c r="AD105" s="609"/>
      <c r="AE105" s="609">
        <f t="shared" si="21"/>
        <v>19</v>
      </c>
      <c r="AF105" s="609">
        <v>288</v>
      </c>
      <c r="AG105" s="609">
        <v>272</v>
      </c>
      <c r="AH105" s="612">
        <f t="shared" si="19"/>
        <v>560</v>
      </c>
    </row>
    <row r="106" spans="2:34" ht="12.75" customHeight="1">
      <c r="B106" s="748" t="s">
        <v>379</v>
      </c>
      <c r="C106" s="611">
        <v>2</v>
      </c>
      <c r="D106" s="609">
        <v>1</v>
      </c>
      <c r="E106" s="609">
        <v>28</v>
      </c>
      <c r="F106" s="609">
        <v>2</v>
      </c>
      <c r="G106" s="609"/>
      <c r="H106" s="609"/>
      <c r="I106" s="609">
        <v>15</v>
      </c>
      <c r="J106" s="609"/>
      <c r="K106" s="609"/>
      <c r="L106" s="609">
        <v>21</v>
      </c>
      <c r="M106" s="609"/>
      <c r="N106" s="609"/>
      <c r="O106" s="609">
        <f t="shared" si="20"/>
        <v>36</v>
      </c>
      <c r="P106" s="609">
        <v>656</v>
      </c>
      <c r="Q106" s="609">
        <v>634</v>
      </c>
      <c r="R106" s="609">
        <f t="shared" si="17"/>
        <v>1290</v>
      </c>
      <c r="S106" s="609">
        <v>2</v>
      </c>
      <c r="T106" s="609">
        <v>0</v>
      </c>
      <c r="U106" s="609">
        <v>16</v>
      </c>
      <c r="V106" s="609">
        <v>0</v>
      </c>
      <c r="W106" s="609" t="s">
        <v>380</v>
      </c>
      <c r="X106" s="609">
        <v>1</v>
      </c>
      <c r="Y106" s="609">
        <v>18</v>
      </c>
      <c r="Z106" s="609"/>
      <c r="AA106" s="609"/>
      <c r="AB106" s="609">
        <v>7</v>
      </c>
      <c r="AC106" s="609" t="s">
        <v>380</v>
      </c>
      <c r="AD106" s="609">
        <v>1</v>
      </c>
      <c r="AE106" s="609">
        <f t="shared" si="21"/>
        <v>25</v>
      </c>
      <c r="AF106" s="609">
        <v>318</v>
      </c>
      <c r="AG106" s="609">
        <v>347</v>
      </c>
      <c r="AH106" s="612">
        <v>665</v>
      </c>
    </row>
    <row r="107" spans="2:34" ht="12.75" customHeight="1">
      <c r="B107" s="748" t="s">
        <v>180</v>
      </c>
      <c r="C107" s="611">
        <v>2</v>
      </c>
      <c r="D107" s="609">
        <v>2</v>
      </c>
      <c r="E107" s="609">
        <v>18</v>
      </c>
      <c r="F107" s="609">
        <v>4</v>
      </c>
      <c r="G107" s="609"/>
      <c r="H107" s="609"/>
      <c r="I107" s="609">
        <v>16</v>
      </c>
      <c r="J107" s="609"/>
      <c r="K107" s="609"/>
      <c r="L107" s="609">
        <v>13</v>
      </c>
      <c r="M107" s="609"/>
      <c r="N107" s="609"/>
      <c r="O107" s="609">
        <f t="shared" si="20"/>
        <v>29</v>
      </c>
      <c r="P107" s="609">
        <v>417</v>
      </c>
      <c r="Q107" s="609">
        <v>391</v>
      </c>
      <c r="R107" s="609">
        <f t="shared" si="17"/>
        <v>808</v>
      </c>
      <c r="S107" s="609">
        <v>1</v>
      </c>
      <c r="T107" s="609">
        <v>0</v>
      </c>
      <c r="U107" s="609">
        <v>11</v>
      </c>
      <c r="V107" s="609">
        <v>0</v>
      </c>
      <c r="W107" s="609"/>
      <c r="X107" s="609"/>
      <c r="Y107" s="609">
        <v>12</v>
      </c>
      <c r="Z107" s="609"/>
      <c r="AA107" s="609"/>
      <c r="AB107" s="609">
        <v>4</v>
      </c>
      <c r="AC107" s="609"/>
      <c r="AD107" s="609"/>
      <c r="AE107" s="609">
        <f t="shared" si="21"/>
        <v>16</v>
      </c>
      <c r="AF107" s="609">
        <v>228</v>
      </c>
      <c r="AG107" s="609">
        <v>235</v>
      </c>
      <c r="AH107" s="612">
        <f>SUM(AF107,AG107)</f>
        <v>463</v>
      </c>
    </row>
    <row r="108" spans="2:34" ht="12.75" customHeight="1">
      <c r="B108" s="748" t="s">
        <v>181</v>
      </c>
      <c r="C108" s="611">
        <v>2</v>
      </c>
      <c r="D108" s="609">
        <v>0</v>
      </c>
      <c r="E108" s="609">
        <v>17</v>
      </c>
      <c r="F108" s="609">
        <v>0</v>
      </c>
      <c r="G108" s="609"/>
      <c r="H108" s="609"/>
      <c r="I108" s="609">
        <v>12</v>
      </c>
      <c r="J108" s="609"/>
      <c r="K108" s="609"/>
      <c r="L108" s="609">
        <v>10</v>
      </c>
      <c r="M108" s="609"/>
      <c r="N108" s="609"/>
      <c r="O108" s="609">
        <f t="shared" si="20"/>
        <v>22</v>
      </c>
      <c r="P108" s="609">
        <v>292</v>
      </c>
      <c r="Q108" s="609">
        <v>251</v>
      </c>
      <c r="R108" s="609">
        <f t="shared" si="17"/>
        <v>543</v>
      </c>
      <c r="S108" s="609">
        <v>1</v>
      </c>
      <c r="T108" s="609">
        <v>0</v>
      </c>
      <c r="U108" s="609">
        <v>7</v>
      </c>
      <c r="V108" s="609">
        <v>0</v>
      </c>
      <c r="W108" s="609"/>
      <c r="X108" s="609"/>
      <c r="Y108" s="609">
        <v>9</v>
      </c>
      <c r="Z108" s="609"/>
      <c r="AA108" s="609"/>
      <c r="AB108" s="609">
        <v>3</v>
      </c>
      <c r="AC108" s="609"/>
      <c r="AD108" s="609"/>
      <c r="AE108" s="609">
        <f t="shared" si="21"/>
        <v>12</v>
      </c>
      <c r="AF108" s="609">
        <v>135</v>
      </c>
      <c r="AG108" s="609">
        <v>173</v>
      </c>
      <c r="AH108" s="612">
        <f>SUM(AF108,AG108)</f>
        <v>308</v>
      </c>
    </row>
    <row r="109" spans="2:34" ht="12.75" customHeight="1">
      <c r="B109" s="748" t="s">
        <v>381</v>
      </c>
      <c r="C109" s="611">
        <v>2</v>
      </c>
      <c r="D109" s="609">
        <v>1</v>
      </c>
      <c r="E109" s="609">
        <v>19</v>
      </c>
      <c r="F109" s="609">
        <v>1</v>
      </c>
      <c r="G109" s="609"/>
      <c r="H109" s="609"/>
      <c r="I109" s="609">
        <v>12</v>
      </c>
      <c r="J109" s="609"/>
      <c r="K109" s="609"/>
      <c r="L109" s="609">
        <v>13</v>
      </c>
      <c r="M109" s="609"/>
      <c r="N109" s="609"/>
      <c r="O109" s="609">
        <f t="shared" si="20"/>
        <v>25</v>
      </c>
      <c r="P109" s="609">
        <v>414</v>
      </c>
      <c r="Q109" s="609">
        <v>374</v>
      </c>
      <c r="R109" s="609">
        <f t="shared" si="17"/>
        <v>788</v>
      </c>
      <c r="S109" s="609">
        <v>2</v>
      </c>
      <c r="T109" s="609">
        <v>0</v>
      </c>
      <c r="U109" s="609">
        <v>11</v>
      </c>
      <c r="V109" s="609">
        <v>0</v>
      </c>
      <c r="W109" s="609" t="s">
        <v>106</v>
      </c>
      <c r="X109" s="609">
        <v>4</v>
      </c>
      <c r="Y109" s="609">
        <v>11</v>
      </c>
      <c r="Z109" s="609" t="s">
        <v>106</v>
      </c>
      <c r="AA109" s="609">
        <v>3</v>
      </c>
      <c r="AB109" s="609">
        <v>6</v>
      </c>
      <c r="AC109" s="609" t="s">
        <v>106</v>
      </c>
      <c r="AD109" s="609">
        <v>7</v>
      </c>
      <c r="AE109" s="609">
        <f t="shared" si="21"/>
        <v>17</v>
      </c>
      <c r="AF109" s="609">
        <v>215</v>
      </c>
      <c r="AG109" s="609">
        <v>250</v>
      </c>
      <c r="AH109" s="612">
        <f>SUM(AF109,AG109)</f>
        <v>465</v>
      </c>
    </row>
    <row r="110" spans="2:34" ht="12.75" customHeight="1">
      <c r="B110" s="748"/>
      <c r="C110" s="611"/>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92"/>
    </row>
    <row r="111" spans="2:34" s="702" customFormat="1" ht="12.75" customHeight="1">
      <c r="B111" s="751" t="s">
        <v>183</v>
      </c>
      <c r="C111" s="705">
        <f>SUM(C113:C129)</f>
        <v>38</v>
      </c>
      <c r="D111" s="689">
        <f>SUM(D113:D129)</f>
        <v>48</v>
      </c>
      <c r="E111" s="689">
        <f>SUM(E113:E129)</f>
        <v>300</v>
      </c>
      <c r="F111" s="689">
        <f>SUM(F113:F129)</f>
        <v>93</v>
      </c>
      <c r="G111" s="689"/>
      <c r="H111" s="689"/>
      <c r="I111" s="689">
        <f>SUM(I113:I129)</f>
        <v>274</v>
      </c>
      <c r="J111" s="689"/>
      <c r="K111" s="689"/>
      <c r="L111" s="689">
        <v>237</v>
      </c>
      <c r="M111" s="689">
        <f>SUM(M113:M129)</f>
        <v>0</v>
      </c>
      <c r="N111" s="689"/>
      <c r="O111" s="689">
        <f>SUM(I111,L111)</f>
        <v>511</v>
      </c>
      <c r="P111" s="689">
        <f aca="true" t="shared" si="22" ref="P111:V111">SUM(P113:P129)</f>
        <v>6928</v>
      </c>
      <c r="Q111" s="689">
        <f t="shared" si="22"/>
        <v>6632</v>
      </c>
      <c r="R111" s="689">
        <f t="shared" si="22"/>
        <v>13560</v>
      </c>
      <c r="S111" s="689">
        <f t="shared" si="22"/>
        <v>23</v>
      </c>
      <c r="T111" s="689">
        <f t="shared" si="22"/>
        <v>3</v>
      </c>
      <c r="U111" s="689">
        <f t="shared" si="22"/>
        <v>168</v>
      </c>
      <c r="V111" s="689">
        <f t="shared" si="22"/>
        <v>7</v>
      </c>
      <c r="W111" s="689" t="s">
        <v>1128</v>
      </c>
      <c r="X111" s="689">
        <v>7</v>
      </c>
      <c r="Y111" s="689">
        <f>SUM(Y113:Y129)</f>
        <v>206</v>
      </c>
      <c r="Z111" s="689"/>
      <c r="AA111" s="689"/>
      <c r="AB111" s="689">
        <f>SUM(AB113:AB129)</f>
        <v>71</v>
      </c>
      <c r="AC111" s="689" t="s">
        <v>1128</v>
      </c>
      <c r="AD111" s="689">
        <f>SUM(AD113:AD129)</f>
        <v>7</v>
      </c>
      <c r="AE111" s="689">
        <f>SUM(Y111,AB111)</f>
        <v>277</v>
      </c>
      <c r="AF111" s="689">
        <f>SUM(AF113:AF129)</f>
        <v>3544</v>
      </c>
      <c r="AG111" s="689">
        <f>SUM(AG113:AG129)</f>
        <v>3439</v>
      </c>
      <c r="AH111" s="692">
        <f>SUM(AH113:AH129)</f>
        <v>6983</v>
      </c>
    </row>
    <row r="112" spans="2:34" ht="12.75" customHeight="1">
      <c r="B112" s="748"/>
      <c r="C112" s="611"/>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92"/>
    </row>
    <row r="113" spans="2:34" ht="12.75" customHeight="1">
      <c r="B113" s="748" t="s">
        <v>382</v>
      </c>
      <c r="C113" s="611">
        <v>4</v>
      </c>
      <c r="D113" s="609">
        <v>4</v>
      </c>
      <c r="E113" s="609">
        <v>32</v>
      </c>
      <c r="F113" s="609">
        <v>8</v>
      </c>
      <c r="G113" s="609"/>
      <c r="H113" s="609"/>
      <c r="I113" s="609">
        <v>21</v>
      </c>
      <c r="J113" s="609"/>
      <c r="K113" s="609"/>
      <c r="L113" s="609">
        <v>31</v>
      </c>
      <c r="M113" s="609"/>
      <c r="N113" s="609"/>
      <c r="O113" s="609">
        <f>SUM(I113,L113)</f>
        <v>52</v>
      </c>
      <c r="P113" s="609">
        <v>642</v>
      </c>
      <c r="Q113" s="609">
        <v>711</v>
      </c>
      <c r="R113" s="609">
        <f aca="true" t="shared" si="23" ref="R113:R129">SUM(P113:Q113)</f>
        <v>1353</v>
      </c>
      <c r="S113" s="609">
        <v>2</v>
      </c>
      <c r="T113" s="609">
        <v>0</v>
      </c>
      <c r="U113" s="609">
        <v>17</v>
      </c>
      <c r="V113" s="609">
        <v>0</v>
      </c>
      <c r="W113" s="609"/>
      <c r="X113" s="609"/>
      <c r="Y113" s="609">
        <v>20</v>
      </c>
      <c r="Z113" s="609"/>
      <c r="AA113" s="609"/>
      <c r="AB113" s="609">
        <v>6</v>
      </c>
      <c r="AC113" s="609"/>
      <c r="AD113" s="609"/>
      <c r="AE113" s="609">
        <f aca="true" t="shared" si="24" ref="AE113:AE124">SUM(Y113,AB113)</f>
        <v>26</v>
      </c>
      <c r="AF113" s="609">
        <v>359</v>
      </c>
      <c r="AG113" s="609">
        <v>334</v>
      </c>
      <c r="AH113" s="612">
        <f aca="true" t="shared" si="25" ref="AH113:AH129">SUM(AF113,AG113)</f>
        <v>693</v>
      </c>
    </row>
    <row r="114" spans="2:34" ht="12.75" customHeight="1">
      <c r="B114" s="748" t="s">
        <v>185</v>
      </c>
      <c r="C114" s="611">
        <v>1</v>
      </c>
      <c r="D114" s="609">
        <v>2</v>
      </c>
      <c r="E114" s="609">
        <v>6</v>
      </c>
      <c r="F114" s="609">
        <v>4</v>
      </c>
      <c r="G114" s="609"/>
      <c r="H114" s="609"/>
      <c r="I114" s="609">
        <v>7</v>
      </c>
      <c r="J114" s="609"/>
      <c r="K114" s="609"/>
      <c r="L114" s="609">
        <v>6</v>
      </c>
      <c r="M114" s="609"/>
      <c r="N114" s="609"/>
      <c r="O114" s="609">
        <f>SUM(I114,L114)</f>
        <v>13</v>
      </c>
      <c r="P114" s="609">
        <v>162</v>
      </c>
      <c r="Q114" s="609">
        <v>137</v>
      </c>
      <c r="R114" s="609">
        <f t="shared" si="23"/>
        <v>299</v>
      </c>
      <c r="S114" s="609">
        <v>1</v>
      </c>
      <c r="T114" s="609">
        <v>0</v>
      </c>
      <c r="U114" s="609">
        <v>4</v>
      </c>
      <c r="V114" s="609">
        <v>0</v>
      </c>
      <c r="W114" s="609" t="s">
        <v>99</v>
      </c>
      <c r="X114" s="609">
        <v>1</v>
      </c>
      <c r="Y114" s="609">
        <v>5</v>
      </c>
      <c r="Z114" s="609"/>
      <c r="AA114" s="609"/>
      <c r="AB114" s="609">
        <v>2</v>
      </c>
      <c r="AC114" s="609" t="s">
        <v>99</v>
      </c>
      <c r="AD114" s="609">
        <v>1</v>
      </c>
      <c r="AE114" s="609">
        <f t="shared" si="24"/>
        <v>7</v>
      </c>
      <c r="AF114" s="609">
        <v>81</v>
      </c>
      <c r="AG114" s="609">
        <v>72</v>
      </c>
      <c r="AH114" s="612">
        <f t="shared" si="25"/>
        <v>153</v>
      </c>
    </row>
    <row r="115" spans="2:34" ht="12.75" customHeight="1">
      <c r="B115" s="748" t="s">
        <v>383</v>
      </c>
      <c r="C115" s="611">
        <v>6</v>
      </c>
      <c r="D115" s="609">
        <v>2</v>
      </c>
      <c r="E115" s="609">
        <v>40</v>
      </c>
      <c r="F115" s="609">
        <v>2</v>
      </c>
      <c r="G115" s="609"/>
      <c r="H115" s="609"/>
      <c r="I115" s="609">
        <v>36</v>
      </c>
      <c r="J115" s="609"/>
      <c r="K115" s="609"/>
      <c r="L115" s="609">
        <v>20</v>
      </c>
      <c r="M115" s="609"/>
      <c r="N115" s="609"/>
      <c r="O115" s="609">
        <f>SUM(I115,L115)</f>
        <v>56</v>
      </c>
      <c r="P115" s="609">
        <v>671</v>
      </c>
      <c r="Q115" s="609">
        <v>646</v>
      </c>
      <c r="R115" s="609">
        <f t="shared" si="23"/>
        <v>1317</v>
      </c>
      <c r="S115" s="609">
        <v>5</v>
      </c>
      <c r="T115" s="609">
        <v>0</v>
      </c>
      <c r="U115" s="609">
        <v>21</v>
      </c>
      <c r="V115" s="609">
        <v>0</v>
      </c>
      <c r="W115" s="609" t="s">
        <v>99</v>
      </c>
      <c r="X115" s="609">
        <v>4</v>
      </c>
      <c r="Y115" s="609">
        <v>25</v>
      </c>
      <c r="Z115" s="609"/>
      <c r="AA115" s="609"/>
      <c r="AB115" s="609">
        <v>9</v>
      </c>
      <c r="AC115" s="609" t="s">
        <v>99</v>
      </c>
      <c r="AD115" s="609">
        <v>4</v>
      </c>
      <c r="AE115" s="609">
        <f t="shared" si="24"/>
        <v>34</v>
      </c>
      <c r="AF115" s="609">
        <v>311</v>
      </c>
      <c r="AG115" s="609">
        <v>331</v>
      </c>
      <c r="AH115" s="612">
        <f t="shared" si="25"/>
        <v>642</v>
      </c>
    </row>
    <row r="116" spans="2:34" ht="12.75" customHeight="1">
      <c r="B116" s="748" t="s">
        <v>384</v>
      </c>
      <c r="C116" s="611">
        <v>2</v>
      </c>
      <c r="D116" s="609">
        <v>2</v>
      </c>
      <c r="E116" s="609">
        <v>15</v>
      </c>
      <c r="F116" s="609">
        <v>3</v>
      </c>
      <c r="G116" s="609"/>
      <c r="H116" s="609"/>
      <c r="I116" s="609">
        <v>9</v>
      </c>
      <c r="J116" s="609"/>
      <c r="K116" s="609"/>
      <c r="L116" s="609">
        <v>15</v>
      </c>
      <c r="M116" s="609"/>
      <c r="N116" s="609"/>
      <c r="O116" s="609">
        <f>SUM(I116,L116)</f>
        <v>24</v>
      </c>
      <c r="P116" s="609">
        <v>313</v>
      </c>
      <c r="Q116" s="609">
        <v>302</v>
      </c>
      <c r="R116" s="609">
        <f t="shared" si="23"/>
        <v>615</v>
      </c>
      <c r="S116" s="609">
        <v>1</v>
      </c>
      <c r="T116" s="609">
        <v>0</v>
      </c>
      <c r="U116" s="609">
        <v>8</v>
      </c>
      <c r="V116" s="609">
        <v>0</v>
      </c>
      <c r="W116" s="609"/>
      <c r="X116" s="609"/>
      <c r="Y116" s="609">
        <v>9</v>
      </c>
      <c r="Z116" s="609"/>
      <c r="AA116" s="609"/>
      <c r="AB116" s="609">
        <v>3</v>
      </c>
      <c r="AC116" s="609"/>
      <c r="AD116" s="609"/>
      <c r="AE116" s="609">
        <f t="shared" si="24"/>
        <v>12</v>
      </c>
      <c r="AF116" s="609">
        <v>140</v>
      </c>
      <c r="AG116" s="609">
        <v>164</v>
      </c>
      <c r="AH116" s="612">
        <f t="shared" si="25"/>
        <v>304</v>
      </c>
    </row>
    <row r="117" spans="2:34" ht="12.75" customHeight="1">
      <c r="B117" s="748" t="s">
        <v>188</v>
      </c>
      <c r="C117" s="611">
        <v>1</v>
      </c>
      <c r="D117" s="609">
        <v>7</v>
      </c>
      <c r="E117" s="609">
        <v>8</v>
      </c>
      <c r="F117" s="609">
        <v>10</v>
      </c>
      <c r="G117" s="609"/>
      <c r="H117" s="609"/>
      <c r="I117" s="609">
        <v>11</v>
      </c>
      <c r="J117" s="609"/>
      <c r="K117" s="609"/>
      <c r="L117" s="609">
        <v>13</v>
      </c>
      <c r="M117" s="609"/>
      <c r="N117" s="609"/>
      <c r="O117" s="609">
        <f>SUM(I117,L117)</f>
        <v>24</v>
      </c>
      <c r="P117" s="609">
        <v>262</v>
      </c>
      <c r="Q117" s="609">
        <v>236</v>
      </c>
      <c r="R117" s="609">
        <f t="shared" si="23"/>
        <v>498</v>
      </c>
      <c r="S117" s="609">
        <v>1</v>
      </c>
      <c r="T117" s="609">
        <v>0</v>
      </c>
      <c r="U117" s="609">
        <v>6</v>
      </c>
      <c r="V117" s="609">
        <v>0</v>
      </c>
      <c r="W117" s="609"/>
      <c r="X117" s="609"/>
      <c r="Y117" s="609">
        <v>7</v>
      </c>
      <c r="Z117" s="609"/>
      <c r="AA117" s="609"/>
      <c r="AB117" s="609">
        <v>3</v>
      </c>
      <c r="AC117" s="609"/>
      <c r="AD117" s="609"/>
      <c r="AE117" s="609">
        <f t="shared" si="24"/>
        <v>10</v>
      </c>
      <c r="AF117" s="609">
        <v>126</v>
      </c>
      <c r="AG117" s="609">
        <v>115</v>
      </c>
      <c r="AH117" s="612">
        <f t="shared" si="25"/>
        <v>241</v>
      </c>
    </row>
    <row r="118" spans="2:68" s="702" customFormat="1" ht="12.75" customHeight="1">
      <c r="B118" s="748" t="s">
        <v>385</v>
      </c>
      <c r="C118" s="611">
        <v>1</v>
      </c>
      <c r="D118" s="609">
        <v>1</v>
      </c>
      <c r="E118" s="609">
        <v>7</v>
      </c>
      <c r="F118" s="609">
        <v>2</v>
      </c>
      <c r="G118" s="609"/>
      <c r="H118" s="609"/>
      <c r="I118" s="609">
        <v>6</v>
      </c>
      <c r="J118" s="609"/>
      <c r="K118" s="609"/>
      <c r="L118" s="609">
        <v>5</v>
      </c>
      <c r="M118" s="609"/>
      <c r="N118" s="609"/>
      <c r="O118" s="609">
        <v>12</v>
      </c>
      <c r="P118" s="609">
        <v>204</v>
      </c>
      <c r="Q118" s="609">
        <v>166</v>
      </c>
      <c r="R118" s="609">
        <f t="shared" si="23"/>
        <v>370</v>
      </c>
      <c r="S118" s="609">
        <v>1</v>
      </c>
      <c r="T118" s="609">
        <v>0</v>
      </c>
      <c r="U118" s="609">
        <v>6</v>
      </c>
      <c r="V118" s="609">
        <v>0</v>
      </c>
      <c r="W118" s="609"/>
      <c r="X118" s="609"/>
      <c r="Y118" s="609">
        <v>8</v>
      </c>
      <c r="Z118" s="609"/>
      <c r="AA118" s="609"/>
      <c r="AB118" s="609">
        <v>3</v>
      </c>
      <c r="AC118" s="609"/>
      <c r="AD118" s="609"/>
      <c r="AE118" s="609">
        <f t="shared" si="24"/>
        <v>11</v>
      </c>
      <c r="AF118" s="609">
        <v>101</v>
      </c>
      <c r="AG118" s="609">
        <v>91</v>
      </c>
      <c r="AH118" s="612">
        <f t="shared" si="25"/>
        <v>192</v>
      </c>
      <c r="AI118" s="594"/>
      <c r="AJ118" s="594"/>
      <c r="AK118" s="594"/>
      <c r="AL118" s="594"/>
      <c r="AM118" s="594"/>
      <c r="AN118" s="594"/>
      <c r="AO118" s="594"/>
      <c r="AP118" s="594"/>
      <c r="AQ118" s="594"/>
      <c r="AR118" s="594"/>
      <c r="AS118" s="594"/>
      <c r="AT118" s="594"/>
      <c r="AU118" s="594"/>
      <c r="AV118" s="594"/>
      <c r="AW118" s="594"/>
      <c r="AX118" s="594"/>
      <c r="AY118" s="594"/>
      <c r="AZ118" s="594"/>
      <c r="BA118" s="594"/>
      <c r="BB118" s="594"/>
      <c r="BC118" s="594"/>
      <c r="BD118" s="594"/>
      <c r="BE118" s="594"/>
      <c r="BF118" s="594"/>
      <c r="BG118" s="594"/>
      <c r="BH118" s="594"/>
      <c r="BI118" s="594"/>
      <c r="BJ118" s="594"/>
      <c r="BK118" s="594"/>
      <c r="BL118" s="594"/>
      <c r="BM118" s="594"/>
      <c r="BN118" s="594"/>
      <c r="BO118" s="594"/>
      <c r="BP118" s="594"/>
    </row>
    <row r="119" spans="2:34" ht="12.75" customHeight="1">
      <c r="B119" s="748" t="s">
        <v>190</v>
      </c>
      <c r="C119" s="611">
        <v>2</v>
      </c>
      <c r="D119" s="609">
        <v>1</v>
      </c>
      <c r="E119" s="609">
        <v>16</v>
      </c>
      <c r="F119" s="609">
        <v>2</v>
      </c>
      <c r="G119" s="609"/>
      <c r="H119" s="609"/>
      <c r="I119" s="609">
        <v>11</v>
      </c>
      <c r="J119" s="609"/>
      <c r="K119" s="609"/>
      <c r="L119" s="609">
        <v>12</v>
      </c>
      <c r="M119" s="609"/>
      <c r="N119" s="609"/>
      <c r="O119" s="609">
        <f aca="true" t="shared" si="26" ref="O119:O129">SUM(I119,L119)</f>
        <v>23</v>
      </c>
      <c r="P119" s="609">
        <v>369</v>
      </c>
      <c r="Q119" s="609">
        <v>340</v>
      </c>
      <c r="R119" s="609">
        <f t="shared" si="23"/>
        <v>709</v>
      </c>
      <c r="S119" s="609">
        <v>1</v>
      </c>
      <c r="T119" s="609">
        <v>0</v>
      </c>
      <c r="U119" s="609">
        <v>9</v>
      </c>
      <c r="V119" s="609">
        <v>0</v>
      </c>
      <c r="W119" s="609"/>
      <c r="X119" s="609"/>
      <c r="Y119" s="609">
        <v>13</v>
      </c>
      <c r="Z119" s="609"/>
      <c r="AA119" s="609"/>
      <c r="AB119" s="609">
        <v>3</v>
      </c>
      <c r="AC119" s="609"/>
      <c r="AD119" s="609"/>
      <c r="AE119" s="609">
        <f t="shared" si="24"/>
        <v>16</v>
      </c>
      <c r="AF119" s="609">
        <v>187</v>
      </c>
      <c r="AG119" s="609">
        <v>202</v>
      </c>
      <c r="AH119" s="612">
        <f t="shared" si="25"/>
        <v>389</v>
      </c>
    </row>
    <row r="120" spans="2:34" ht="12.75" customHeight="1">
      <c r="B120" s="748" t="s">
        <v>386</v>
      </c>
      <c r="C120" s="611">
        <v>1</v>
      </c>
      <c r="D120" s="609">
        <v>4</v>
      </c>
      <c r="E120" s="609">
        <v>10</v>
      </c>
      <c r="F120" s="609">
        <v>7</v>
      </c>
      <c r="G120" s="609"/>
      <c r="H120" s="609"/>
      <c r="I120" s="609">
        <v>13</v>
      </c>
      <c r="J120" s="609"/>
      <c r="K120" s="609"/>
      <c r="L120" s="609">
        <v>8</v>
      </c>
      <c r="M120" s="609"/>
      <c r="N120" s="609"/>
      <c r="O120" s="609">
        <f t="shared" si="26"/>
        <v>21</v>
      </c>
      <c r="P120" s="609">
        <v>255</v>
      </c>
      <c r="Q120" s="609">
        <v>259</v>
      </c>
      <c r="R120" s="609">
        <f t="shared" si="23"/>
        <v>514</v>
      </c>
      <c r="S120" s="609">
        <v>1</v>
      </c>
      <c r="T120" s="609">
        <v>0</v>
      </c>
      <c r="U120" s="609">
        <v>7</v>
      </c>
      <c r="V120" s="609">
        <v>0</v>
      </c>
      <c r="W120" s="609"/>
      <c r="X120" s="753"/>
      <c r="Y120" s="609">
        <v>10</v>
      </c>
      <c r="Z120" s="609"/>
      <c r="AA120" s="609"/>
      <c r="AB120" s="609">
        <v>2</v>
      </c>
      <c r="AC120" s="609"/>
      <c r="AD120" s="609"/>
      <c r="AE120" s="609">
        <f t="shared" si="24"/>
        <v>12</v>
      </c>
      <c r="AF120" s="609">
        <v>160</v>
      </c>
      <c r="AG120" s="609">
        <v>129</v>
      </c>
      <c r="AH120" s="612">
        <f t="shared" si="25"/>
        <v>289</v>
      </c>
    </row>
    <row r="121" spans="2:34" ht="12.75" customHeight="1">
      <c r="B121" s="748" t="s">
        <v>387</v>
      </c>
      <c r="C121" s="611">
        <v>1</v>
      </c>
      <c r="D121" s="609">
        <v>1</v>
      </c>
      <c r="E121" s="609">
        <v>6</v>
      </c>
      <c r="F121" s="609">
        <v>3</v>
      </c>
      <c r="G121" s="609"/>
      <c r="H121" s="609"/>
      <c r="I121" s="609">
        <v>8</v>
      </c>
      <c r="J121" s="609"/>
      <c r="K121" s="609"/>
      <c r="L121" s="609">
        <v>4</v>
      </c>
      <c r="M121" s="609"/>
      <c r="N121" s="609"/>
      <c r="O121" s="609">
        <f t="shared" si="26"/>
        <v>12</v>
      </c>
      <c r="P121" s="609">
        <v>167</v>
      </c>
      <c r="Q121" s="609">
        <v>179</v>
      </c>
      <c r="R121" s="609">
        <f t="shared" si="23"/>
        <v>346</v>
      </c>
      <c r="S121" s="609">
        <v>0</v>
      </c>
      <c r="T121" s="609">
        <v>0</v>
      </c>
      <c r="U121" s="609">
        <v>0</v>
      </c>
      <c r="V121" s="609">
        <v>0</v>
      </c>
      <c r="W121" s="609"/>
      <c r="X121" s="609"/>
      <c r="Y121" s="609">
        <v>0</v>
      </c>
      <c r="Z121" s="609"/>
      <c r="AA121" s="609"/>
      <c r="AB121" s="609">
        <v>0</v>
      </c>
      <c r="AC121" s="609"/>
      <c r="AD121" s="609"/>
      <c r="AE121" s="609">
        <f t="shared" si="24"/>
        <v>0</v>
      </c>
      <c r="AF121" s="609">
        <v>0</v>
      </c>
      <c r="AG121" s="609">
        <v>0</v>
      </c>
      <c r="AH121" s="612">
        <f t="shared" si="25"/>
        <v>0</v>
      </c>
    </row>
    <row r="122" spans="2:34" ht="12.75" customHeight="1">
      <c r="B122" s="748" t="s">
        <v>388</v>
      </c>
      <c r="C122" s="611">
        <v>1</v>
      </c>
      <c r="D122" s="609">
        <v>3</v>
      </c>
      <c r="E122" s="609">
        <v>6</v>
      </c>
      <c r="F122" s="609">
        <v>8</v>
      </c>
      <c r="G122" s="609"/>
      <c r="H122" s="609"/>
      <c r="I122" s="609">
        <v>10</v>
      </c>
      <c r="J122" s="609"/>
      <c r="K122" s="609"/>
      <c r="L122" s="609">
        <v>9</v>
      </c>
      <c r="M122" s="609"/>
      <c r="N122" s="609"/>
      <c r="O122" s="609">
        <f t="shared" si="26"/>
        <v>19</v>
      </c>
      <c r="P122" s="609">
        <v>198</v>
      </c>
      <c r="Q122" s="609">
        <v>191</v>
      </c>
      <c r="R122" s="609">
        <f t="shared" si="23"/>
        <v>389</v>
      </c>
      <c r="S122" s="609">
        <v>1</v>
      </c>
      <c r="T122" s="609">
        <v>0</v>
      </c>
      <c r="U122" s="609">
        <v>9</v>
      </c>
      <c r="V122" s="609">
        <v>0</v>
      </c>
      <c r="W122" s="609"/>
      <c r="X122" s="609"/>
      <c r="Y122" s="609">
        <v>11</v>
      </c>
      <c r="Z122" s="609"/>
      <c r="AA122" s="609"/>
      <c r="AB122" s="609">
        <v>4</v>
      </c>
      <c r="AC122" s="609"/>
      <c r="AD122" s="609"/>
      <c r="AE122" s="609">
        <f t="shared" si="24"/>
        <v>15</v>
      </c>
      <c r="AF122" s="609">
        <v>213</v>
      </c>
      <c r="AG122" s="609">
        <v>177</v>
      </c>
      <c r="AH122" s="612">
        <f t="shared" si="25"/>
        <v>390</v>
      </c>
    </row>
    <row r="123" spans="2:34" ht="12.75" customHeight="1">
      <c r="B123" s="748" t="s">
        <v>389</v>
      </c>
      <c r="C123" s="611">
        <v>1</v>
      </c>
      <c r="D123" s="609">
        <v>3</v>
      </c>
      <c r="E123" s="609">
        <v>17</v>
      </c>
      <c r="F123" s="609">
        <v>3</v>
      </c>
      <c r="G123" s="609"/>
      <c r="H123" s="609"/>
      <c r="I123" s="609">
        <v>10</v>
      </c>
      <c r="J123" s="609"/>
      <c r="K123" s="609"/>
      <c r="L123" s="609">
        <v>16</v>
      </c>
      <c r="M123" s="609"/>
      <c r="N123" s="609"/>
      <c r="O123" s="609">
        <f t="shared" si="26"/>
        <v>26</v>
      </c>
      <c r="P123" s="609">
        <v>483</v>
      </c>
      <c r="Q123" s="609">
        <v>447</v>
      </c>
      <c r="R123" s="609">
        <f t="shared" si="23"/>
        <v>930</v>
      </c>
      <c r="S123" s="609">
        <v>1</v>
      </c>
      <c r="T123" s="609">
        <v>0</v>
      </c>
      <c r="U123" s="609">
        <v>10</v>
      </c>
      <c r="V123" s="609">
        <v>0</v>
      </c>
      <c r="W123" s="609"/>
      <c r="X123" s="609"/>
      <c r="Y123" s="609">
        <v>9</v>
      </c>
      <c r="Z123" s="609"/>
      <c r="AA123" s="609"/>
      <c r="AB123" s="609">
        <v>6</v>
      </c>
      <c r="AC123" s="609"/>
      <c r="AD123" s="609"/>
      <c r="AE123" s="609">
        <f t="shared" si="24"/>
        <v>15</v>
      </c>
      <c r="AF123" s="609">
        <v>246</v>
      </c>
      <c r="AG123" s="609">
        <v>227</v>
      </c>
      <c r="AH123" s="612">
        <f t="shared" si="25"/>
        <v>473</v>
      </c>
    </row>
    <row r="124" spans="2:34" ht="12.75" customHeight="1">
      <c r="B124" s="748" t="s">
        <v>390</v>
      </c>
      <c r="C124" s="611">
        <v>1</v>
      </c>
      <c r="D124" s="609">
        <v>5</v>
      </c>
      <c r="E124" s="609">
        <v>11</v>
      </c>
      <c r="F124" s="609">
        <v>15</v>
      </c>
      <c r="G124" s="609"/>
      <c r="H124" s="609"/>
      <c r="I124" s="609">
        <v>19</v>
      </c>
      <c r="J124" s="609"/>
      <c r="K124" s="609"/>
      <c r="L124" s="609">
        <v>12</v>
      </c>
      <c r="M124" s="609"/>
      <c r="N124" s="609"/>
      <c r="O124" s="609">
        <f t="shared" si="26"/>
        <v>31</v>
      </c>
      <c r="P124" s="609">
        <v>344</v>
      </c>
      <c r="Q124" s="609">
        <v>400</v>
      </c>
      <c r="R124" s="609">
        <f t="shared" si="23"/>
        <v>744</v>
      </c>
      <c r="S124" s="609">
        <v>1</v>
      </c>
      <c r="T124" s="609">
        <v>2</v>
      </c>
      <c r="U124" s="609">
        <v>9</v>
      </c>
      <c r="V124" s="609">
        <v>2</v>
      </c>
      <c r="W124" s="609"/>
      <c r="X124" s="609"/>
      <c r="Y124" s="609">
        <v>13</v>
      </c>
      <c r="Z124" s="609"/>
      <c r="AA124" s="609"/>
      <c r="AB124" s="609">
        <v>4</v>
      </c>
      <c r="AC124" s="609"/>
      <c r="AD124" s="609"/>
      <c r="AE124" s="609">
        <f t="shared" si="24"/>
        <v>17</v>
      </c>
      <c r="AF124" s="609">
        <v>196</v>
      </c>
      <c r="AG124" s="609">
        <v>202</v>
      </c>
      <c r="AH124" s="612">
        <f t="shared" si="25"/>
        <v>398</v>
      </c>
    </row>
    <row r="125" spans="2:34" ht="12.75" customHeight="1">
      <c r="B125" s="748" t="s">
        <v>391</v>
      </c>
      <c r="C125" s="611">
        <v>3</v>
      </c>
      <c r="D125" s="609">
        <v>0</v>
      </c>
      <c r="E125" s="609">
        <v>19</v>
      </c>
      <c r="F125" s="609">
        <v>0</v>
      </c>
      <c r="G125" s="609"/>
      <c r="H125" s="609"/>
      <c r="I125" s="609">
        <v>15</v>
      </c>
      <c r="J125" s="609"/>
      <c r="K125" s="609"/>
      <c r="L125" s="609">
        <v>12</v>
      </c>
      <c r="M125" s="609"/>
      <c r="N125" s="609"/>
      <c r="O125" s="609">
        <f t="shared" si="26"/>
        <v>27</v>
      </c>
      <c r="P125" s="609">
        <v>346</v>
      </c>
      <c r="Q125" s="609">
        <v>329</v>
      </c>
      <c r="R125" s="609">
        <f t="shared" si="23"/>
        <v>675</v>
      </c>
      <c r="S125" s="609">
        <v>2</v>
      </c>
      <c r="T125" s="609">
        <v>0</v>
      </c>
      <c r="U125" s="609">
        <v>9</v>
      </c>
      <c r="V125" s="609">
        <v>0</v>
      </c>
      <c r="W125" s="609" t="s">
        <v>106</v>
      </c>
      <c r="X125" s="609">
        <v>1</v>
      </c>
      <c r="Y125" s="609">
        <v>12</v>
      </c>
      <c r="Z125" s="609"/>
      <c r="AA125" s="609"/>
      <c r="AB125" s="609">
        <v>5</v>
      </c>
      <c r="AC125" s="609" t="s">
        <v>106</v>
      </c>
      <c r="AD125" s="609">
        <v>1</v>
      </c>
      <c r="AE125" s="609">
        <v>17</v>
      </c>
      <c r="AF125" s="609">
        <v>168</v>
      </c>
      <c r="AG125" s="609">
        <v>160</v>
      </c>
      <c r="AH125" s="612">
        <f t="shared" si="25"/>
        <v>328</v>
      </c>
    </row>
    <row r="126" spans="2:34" ht="12.75" customHeight="1">
      <c r="B126" s="748" t="s">
        <v>392</v>
      </c>
      <c r="C126" s="611">
        <v>4</v>
      </c>
      <c r="D126" s="609">
        <v>5</v>
      </c>
      <c r="E126" s="609">
        <v>30</v>
      </c>
      <c r="F126" s="609">
        <v>10</v>
      </c>
      <c r="G126" s="609"/>
      <c r="H126" s="609"/>
      <c r="I126" s="609">
        <v>33</v>
      </c>
      <c r="J126" s="609"/>
      <c r="K126" s="609"/>
      <c r="L126" s="609">
        <v>17</v>
      </c>
      <c r="M126" s="609"/>
      <c r="N126" s="609"/>
      <c r="O126" s="609">
        <f t="shared" si="26"/>
        <v>50</v>
      </c>
      <c r="P126" s="609">
        <v>738</v>
      </c>
      <c r="Q126" s="609">
        <v>656</v>
      </c>
      <c r="R126" s="609">
        <f t="shared" si="23"/>
        <v>1394</v>
      </c>
      <c r="S126" s="609">
        <v>1</v>
      </c>
      <c r="T126" s="609">
        <v>0</v>
      </c>
      <c r="U126" s="609">
        <v>15</v>
      </c>
      <c r="V126" s="609">
        <v>0</v>
      </c>
      <c r="W126" s="609"/>
      <c r="X126" s="609"/>
      <c r="Y126" s="609">
        <v>17</v>
      </c>
      <c r="Z126" s="609"/>
      <c r="AA126" s="609"/>
      <c r="AB126" s="609">
        <v>5</v>
      </c>
      <c r="AC126" s="609"/>
      <c r="AD126" s="609"/>
      <c r="AE126" s="609">
        <f>SUM(Y126,AB126)</f>
        <v>22</v>
      </c>
      <c r="AF126" s="609">
        <v>385</v>
      </c>
      <c r="AG126" s="609">
        <v>360</v>
      </c>
      <c r="AH126" s="612">
        <f t="shared" si="25"/>
        <v>745</v>
      </c>
    </row>
    <row r="127" spans="2:34" ht="12.75" customHeight="1">
      <c r="B127" s="748" t="s">
        <v>199</v>
      </c>
      <c r="C127" s="611">
        <v>3</v>
      </c>
      <c r="D127" s="609">
        <v>1</v>
      </c>
      <c r="E127" s="609">
        <v>24</v>
      </c>
      <c r="F127" s="609">
        <v>1</v>
      </c>
      <c r="G127" s="609"/>
      <c r="H127" s="609"/>
      <c r="I127" s="609">
        <v>15</v>
      </c>
      <c r="J127" s="609"/>
      <c r="K127" s="609"/>
      <c r="L127" s="609">
        <v>18</v>
      </c>
      <c r="M127" s="609"/>
      <c r="N127" s="609"/>
      <c r="O127" s="609">
        <f t="shared" si="26"/>
        <v>33</v>
      </c>
      <c r="P127" s="609">
        <v>515</v>
      </c>
      <c r="Q127" s="609">
        <v>459</v>
      </c>
      <c r="R127" s="609">
        <f t="shared" si="23"/>
        <v>974</v>
      </c>
      <c r="S127" s="609">
        <v>1</v>
      </c>
      <c r="T127" s="609">
        <v>0</v>
      </c>
      <c r="U127" s="609">
        <v>11</v>
      </c>
      <c r="V127" s="609"/>
      <c r="W127" s="609"/>
      <c r="X127" s="609"/>
      <c r="Y127" s="609">
        <v>12</v>
      </c>
      <c r="Z127" s="609"/>
      <c r="AA127" s="609"/>
      <c r="AB127" s="609">
        <v>4</v>
      </c>
      <c r="AC127" s="609"/>
      <c r="AD127" s="609"/>
      <c r="AE127" s="609">
        <f>SUM(Y127,AB127)</f>
        <v>16</v>
      </c>
      <c r="AF127" s="609">
        <v>226</v>
      </c>
      <c r="AG127" s="609">
        <v>228</v>
      </c>
      <c r="AH127" s="612">
        <f t="shared" si="25"/>
        <v>454</v>
      </c>
    </row>
    <row r="128" spans="2:34" ht="12.75" customHeight="1">
      <c r="B128" s="748" t="s">
        <v>200</v>
      </c>
      <c r="C128" s="611">
        <v>3</v>
      </c>
      <c r="D128" s="609">
        <v>2</v>
      </c>
      <c r="E128" s="609">
        <v>24</v>
      </c>
      <c r="F128" s="609">
        <v>2</v>
      </c>
      <c r="G128" s="609"/>
      <c r="H128" s="609"/>
      <c r="I128" s="609">
        <v>18</v>
      </c>
      <c r="J128" s="609"/>
      <c r="K128" s="609"/>
      <c r="L128" s="609">
        <v>16</v>
      </c>
      <c r="M128" s="609"/>
      <c r="N128" s="609"/>
      <c r="O128" s="609">
        <f t="shared" si="26"/>
        <v>34</v>
      </c>
      <c r="P128" s="609">
        <v>478</v>
      </c>
      <c r="Q128" s="609">
        <v>430</v>
      </c>
      <c r="R128" s="609">
        <f t="shared" si="23"/>
        <v>908</v>
      </c>
      <c r="S128" s="609">
        <v>2</v>
      </c>
      <c r="T128" s="609">
        <v>0</v>
      </c>
      <c r="U128" s="609">
        <v>14</v>
      </c>
      <c r="V128" s="609">
        <v>0</v>
      </c>
      <c r="W128" s="609" t="s">
        <v>106</v>
      </c>
      <c r="X128" s="609">
        <v>1</v>
      </c>
      <c r="Y128" s="609">
        <v>16</v>
      </c>
      <c r="Z128" s="609"/>
      <c r="AA128" s="609"/>
      <c r="AB128" s="609">
        <v>5</v>
      </c>
      <c r="AC128" s="609" t="s">
        <v>106</v>
      </c>
      <c r="AD128" s="609">
        <v>1</v>
      </c>
      <c r="AE128" s="609">
        <f>SUM(Y128,AB128)</f>
        <v>21</v>
      </c>
      <c r="AF128" s="609">
        <v>261</v>
      </c>
      <c r="AG128" s="609">
        <v>253</v>
      </c>
      <c r="AH128" s="612">
        <f t="shared" si="25"/>
        <v>514</v>
      </c>
    </row>
    <row r="129" spans="2:34" ht="12.75" customHeight="1">
      <c r="B129" s="748" t="s">
        <v>201</v>
      </c>
      <c r="C129" s="611">
        <v>3</v>
      </c>
      <c r="D129" s="609">
        <v>5</v>
      </c>
      <c r="E129" s="609">
        <v>29</v>
      </c>
      <c r="F129" s="609">
        <v>13</v>
      </c>
      <c r="G129" s="609"/>
      <c r="H129" s="609"/>
      <c r="I129" s="609">
        <v>32</v>
      </c>
      <c r="J129" s="609"/>
      <c r="K129" s="609"/>
      <c r="L129" s="609">
        <v>22</v>
      </c>
      <c r="M129" s="609"/>
      <c r="N129" s="609"/>
      <c r="O129" s="609">
        <f t="shared" si="26"/>
        <v>54</v>
      </c>
      <c r="P129" s="609">
        <v>781</v>
      </c>
      <c r="Q129" s="609">
        <v>744</v>
      </c>
      <c r="R129" s="609">
        <f t="shared" si="23"/>
        <v>1525</v>
      </c>
      <c r="S129" s="609">
        <v>1</v>
      </c>
      <c r="T129" s="609">
        <v>1</v>
      </c>
      <c r="U129" s="609">
        <v>13</v>
      </c>
      <c r="V129" s="609">
        <v>5</v>
      </c>
      <c r="W129" s="609"/>
      <c r="X129" s="609"/>
      <c r="Y129" s="609">
        <v>19</v>
      </c>
      <c r="Z129" s="609"/>
      <c r="AA129" s="609"/>
      <c r="AB129" s="609">
        <v>7</v>
      </c>
      <c r="AC129" s="609"/>
      <c r="AD129" s="609"/>
      <c r="AE129" s="609">
        <f>SUM(Y129,AB129)</f>
        <v>26</v>
      </c>
      <c r="AF129" s="609">
        <v>384</v>
      </c>
      <c r="AG129" s="609">
        <v>394</v>
      </c>
      <c r="AH129" s="612">
        <f t="shared" si="25"/>
        <v>778</v>
      </c>
    </row>
    <row r="130" spans="2:34" ht="12.75" customHeight="1">
      <c r="B130" s="748"/>
      <c r="C130" s="611"/>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92"/>
    </row>
    <row r="131" spans="2:34" s="702" customFormat="1" ht="12.75" customHeight="1">
      <c r="B131" s="751" t="s">
        <v>202</v>
      </c>
      <c r="C131" s="705">
        <f>SUM(C133:C143)</f>
        <v>17</v>
      </c>
      <c r="D131" s="689">
        <f>SUM(D133:D143)</f>
        <v>22</v>
      </c>
      <c r="E131" s="689">
        <v>112</v>
      </c>
      <c r="F131" s="689">
        <f>SUM(F133:F143)</f>
        <v>37</v>
      </c>
      <c r="G131" s="689"/>
      <c r="H131" s="689"/>
      <c r="I131" s="689">
        <f>SUM(I133:I143)</f>
        <v>114</v>
      </c>
      <c r="J131" s="689"/>
      <c r="K131" s="689"/>
      <c r="L131" s="689">
        <f>SUM(L133:L143)</f>
        <v>96</v>
      </c>
      <c r="M131" s="689"/>
      <c r="N131" s="689"/>
      <c r="O131" s="689">
        <f>SUM(I131,L131)</f>
        <v>210</v>
      </c>
      <c r="P131" s="689">
        <f>SUM(P133:P143)</f>
        <v>2699</v>
      </c>
      <c r="Q131" s="689">
        <f>SUM(Q133:Q143)</f>
        <v>2602</v>
      </c>
      <c r="R131" s="689">
        <f>SUM(R133:R143)</f>
        <v>5301</v>
      </c>
      <c r="S131" s="689">
        <v>11</v>
      </c>
      <c r="T131" s="689">
        <v>6</v>
      </c>
      <c r="U131" s="689">
        <f>SUM(U133:U143)</f>
        <v>67</v>
      </c>
      <c r="V131" s="689">
        <f>SUM(V133:V143)</f>
        <v>10</v>
      </c>
      <c r="W131" s="689" t="s">
        <v>1130</v>
      </c>
      <c r="X131" s="689">
        <v>1</v>
      </c>
      <c r="Y131" s="689">
        <f>SUM(Y133:Y143)</f>
        <v>98</v>
      </c>
      <c r="Z131" s="689"/>
      <c r="AA131" s="689"/>
      <c r="AB131" s="689">
        <f>SUM(AB133:AB143)</f>
        <v>32</v>
      </c>
      <c r="AC131" s="689" t="s">
        <v>1130</v>
      </c>
      <c r="AD131" s="689">
        <v>1</v>
      </c>
      <c r="AE131" s="689">
        <f>SUM(Y131,AB131)</f>
        <v>130</v>
      </c>
      <c r="AF131" s="689">
        <f>SUM(AF133:AF143)</f>
        <v>1379</v>
      </c>
      <c r="AG131" s="689">
        <f>SUM(AG133:AG143)</f>
        <v>1358</v>
      </c>
      <c r="AH131" s="692">
        <f>SUM(AF131,AG131)</f>
        <v>2737</v>
      </c>
    </row>
    <row r="132" spans="2:34" ht="12.75" customHeight="1">
      <c r="B132" s="748"/>
      <c r="C132" s="611"/>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92"/>
    </row>
    <row r="133" spans="2:34" ht="12.75" customHeight="1">
      <c r="B133" s="748" t="s">
        <v>393</v>
      </c>
      <c r="C133" s="611">
        <v>1</v>
      </c>
      <c r="D133" s="609">
        <v>1</v>
      </c>
      <c r="E133" s="609">
        <v>10</v>
      </c>
      <c r="F133" s="609">
        <v>1</v>
      </c>
      <c r="G133" s="609"/>
      <c r="H133" s="609"/>
      <c r="I133" s="609">
        <v>7</v>
      </c>
      <c r="J133" s="609"/>
      <c r="K133" s="609"/>
      <c r="L133" s="609">
        <v>7</v>
      </c>
      <c r="M133" s="609"/>
      <c r="N133" s="609"/>
      <c r="O133" s="609">
        <f aca="true" t="shared" si="27" ref="O133:O143">SUM(I133,L133)</f>
        <v>14</v>
      </c>
      <c r="P133" s="609">
        <v>205</v>
      </c>
      <c r="Q133" s="609">
        <v>187</v>
      </c>
      <c r="R133" s="609">
        <f aca="true" t="shared" si="28" ref="R133:R143">SUM(P133:Q133)</f>
        <v>392</v>
      </c>
      <c r="S133" s="609">
        <v>1</v>
      </c>
      <c r="T133" s="609">
        <v>0</v>
      </c>
      <c r="U133" s="609">
        <v>6</v>
      </c>
      <c r="V133" s="609">
        <v>0</v>
      </c>
      <c r="W133" s="609"/>
      <c r="X133" s="609"/>
      <c r="Y133" s="609">
        <v>11</v>
      </c>
      <c r="Z133" s="609"/>
      <c r="AA133" s="609"/>
      <c r="AB133" s="609">
        <v>2</v>
      </c>
      <c r="AC133" s="609"/>
      <c r="AD133" s="609"/>
      <c r="AE133" s="609">
        <v>10</v>
      </c>
      <c r="AF133" s="609">
        <v>71</v>
      </c>
      <c r="AG133" s="609">
        <v>102</v>
      </c>
      <c r="AH133" s="612">
        <f aca="true" t="shared" si="29" ref="AH133:AH143">SUM(AF133,AG133)</f>
        <v>173</v>
      </c>
    </row>
    <row r="134" spans="2:34" ht="12.75" customHeight="1">
      <c r="B134" s="748" t="s">
        <v>394</v>
      </c>
      <c r="C134" s="611">
        <v>3</v>
      </c>
      <c r="D134" s="609">
        <v>1</v>
      </c>
      <c r="E134" s="609">
        <v>19</v>
      </c>
      <c r="F134" s="609">
        <v>1</v>
      </c>
      <c r="G134" s="609"/>
      <c r="H134" s="609"/>
      <c r="I134" s="609">
        <v>15</v>
      </c>
      <c r="J134" s="609"/>
      <c r="K134" s="609"/>
      <c r="L134" s="609">
        <v>12</v>
      </c>
      <c r="M134" s="609"/>
      <c r="N134" s="609"/>
      <c r="O134" s="609">
        <f t="shared" si="27"/>
        <v>27</v>
      </c>
      <c r="P134" s="609">
        <v>352</v>
      </c>
      <c r="Q134" s="609">
        <v>302</v>
      </c>
      <c r="R134" s="609">
        <f t="shared" si="28"/>
        <v>654</v>
      </c>
      <c r="S134" s="609">
        <v>1</v>
      </c>
      <c r="T134" s="609">
        <v>0</v>
      </c>
      <c r="U134" s="609">
        <v>8</v>
      </c>
      <c r="V134" s="609">
        <v>0</v>
      </c>
      <c r="W134" s="609"/>
      <c r="X134" s="609"/>
      <c r="Y134" s="609">
        <v>8</v>
      </c>
      <c r="Z134" s="609"/>
      <c r="AA134" s="609"/>
      <c r="AB134" s="609">
        <v>2</v>
      </c>
      <c r="AC134" s="609"/>
      <c r="AD134" s="609"/>
      <c r="AE134" s="609">
        <v>13</v>
      </c>
      <c r="AF134" s="609">
        <v>150</v>
      </c>
      <c r="AG134" s="609">
        <v>157</v>
      </c>
      <c r="AH134" s="612">
        <f t="shared" si="29"/>
        <v>307</v>
      </c>
    </row>
    <row r="135" spans="2:34" ht="12.75" customHeight="1">
      <c r="B135" s="748" t="s">
        <v>205</v>
      </c>
      <c r="C135" s="611">
        <v>2</v>
      </c>
      <c r="D135" s="609">
        <v>5</v>
      </c>
      <c r="E135" s="609">
        <v>16</v>
      </c>
      <c r="F135" s="609">
        <v>12</v>
      </c>
      <c r="G135" s="609"/>
      <c r="H135" s="609"/>
      <c r="I135" s="609">
        <v>18</v>
      </c>
      <c r="J135" s="609"/>
      <c r="K135" s="609"/>
      <c r="L135" s="609">
        <v>17</v>
      </c>
      <c r="M135" s="609"/>
      <c r="N135" s="609"/>
      <c r="O135" s="609">
        <f t="shared" si="27"/>
        <v>35</v>
      </c>
      <c r="P135" s="609">
        <v>445</v>
      </c>
      <c r="Q135" s="609">
        <v>419</v>
      </c>
      <c r="R135" s="609">
        <f t="shared" si="28"/>
        <v>864</v>
      </c>
      <c r="S135" s="609">
        <v>2</v>
      </c>
      <c r="T135" s="609">
        <v>3</v>
      </c>
      <c r="U135" s="609">
        <v>11</v>
      </c>
      <c r="V135" s="609">
        <v>4</v>
      </c>
      <c r="W135" s="609"/>
      <c r="X135" s="609"/>
      <c r="Y135" s="609">
        <v>20</v>
      </c>
      <c r="Z135" s="609"/>
      <c r="AA135" s="609"/>
      <c r="AB135" s="609">
        <v>7</v>
      </c>
      <c r="AC135" s="609"/>
      <c r="AD135" s="609"/>
      <c r="AE135" s="609">
        <f aca="true" t="shared" si="30" ref="AE135:AE143">SUM(Y135,AB135)</f>
        <v>27</v>
      </c>
      <c r="AF135" s="609">
        <v>251</v>
      </c>
      <c r="AG135" s="609">
        <v>238</v>
      </c>
      <c r="AH135" s="612">
        <f t="shared" si="29"/>
        <v>489</v>
      </c>
    </row>
    <row r="136" spans="2:34" ht="12.75" customHeight="1">
      <c r="B136" s="748" t="s">
        <v>1473</v>
      </c>
      <c r="C136" s="611">
        <v>1</v>
      </c>
      <c r="D136" s="609">
        <v>0</v>
      </c>
      <c r="E136" s="609">
        <v>6</v>
      </c>
      <c r="F136" s="609">
        <v>0</v>
      </c>
      <c r="G136" s="609"/>
      <c r="H136" s="609"/>
      <c r="I136" s="609">
        <v>3</v>
      </c>
      <c r="J136" s="609"/>
      <c r="K136" s="609"/>
      <c r="L136" s="609">
        <v>5</v>
      </c>
      <c r="M136" s="609"/>
      <c r="N136" s="609"/>
      <c r="O136" s="609">
        <f t="shared" si="27"/>
        <v>8</v>
      </c>
      <c r="P136" s="609">
        <v>136</v>
      </c>
      <c r="Q136" s="609">
        <v>134</v>
      </c>
      <c r="R136" s="609">
        <f t="shared" si="28"/>
        <v>270</v>
      </c>
      <c r="S136" s="609">
        <v>1</v>
      </c>
      <c r="T136" s="609">
        <v>0</v>
      </c>
      <c r="U136" s="609">
        <v>3</v>
      </c>
      <c r="V136" s="609">
        <v>0</v>
      </c>
      <c r="W136" s="609" t="s">
        <v>106</v>
      </c>
      <c r="X136" s="609">
        <v>1</v>
      </c>
      <c r="Y136" s="609">
        <v>3</v>
      </c>
      <c r="Z136" s="609"/>
      <c r="AA136" s="609"/>
      <c r="AB136" s="609">
        <v>2</v>
      </c>
      <c r="AC136" s="609" t="s">
        <v>106</v>
      </c>
      <c r="AD136" s="609">
        <v>1</v>
      </c>
      <c r="AE136" s="609">
        <f t="shared" si="30"/>
        <v>5</v>
      </c>
      <c r="AF136" s="609">
        <v>67</v>
      </c>
      <c r="AG136" s="609">
        <v>65</v>
      </c>
      <c r="AH136" s="612">
        <f t="shared" si="29"/>
        <v>132</v>
      </c>
    </row>
    <row r="137" spans="2:34" ht="12.75" customHeight="1">
      <c r="B137" s="748" t="s">
        <v>206</v>
      </c>
      <c r="C137" s="611">
        <v>2</v>
      </c>
      <c r="D137" s="609">
        <v>5</v>
      </c>
      <c r="E137" s="609">
        <v>15</v>
      </c>
      <c r="F137" s="609">
        <v>7</v>
      </c>
      <c r="G137" s="609"/>
      <c r="H137" s="609"/>
      <c r="I137" s="609">
        <v>18</v>
      </c>
      <c r="J137" s="609"/>
      <c r="K137" s="609"/>
      <c r="L137" s="609">
        <v>11</v>
      </c>
      <c r="M137" s="609"/>
      <c r="N137" s="609"/>
      <c r="O137" s="609">
        <f t="shared" si="27"/>
        <v>29</v>
      </c>
      <c r="P137" s="609">
        <v>344</v>
      </c>
      <c r="Q137" s="609">
        <v>388</v>
      </c>
      <c r="R137" s="609">
        <f t="shared" si="28"/>
        <v>732</v>
      </c>
      <c r="S137" s="609">
        <v>2</v>
      </c>
      <c r="T137" s="609">
        <v>1</v>
      </c>
      <c r="U137" s="609">
        <v>9</v>
      </c>
      <c r="V137" s="609">
        <v>2</v>
      </c>
      <c r="W137" s="609"/>
      <c r="X137" s="609"/>
      <c r="Y137" s="609">
        <v>16</v>
      </c>
      <c r="Z137" s="609"/>
      <c r="AA137" s="609"/>
      <c r="AB137" s="609">
        <v>3</v>
      </c>
      <c r="AC137" s="609"/>
      <c r="AD137" s="609"/>
      <c r="AE137" s="609">
        <f t="shared" si="30"/>
        <v>19</v>
      </c>
      <c r="AF137" s="609">
        <v>192</v>
      </c>
      <c r="AG137" s="609">
        <v>181</v>
      </c>
      <c r="AH137" s="612">
        <f t="shared" si="29"/>
        <v>373</v>
      </c>
    </row>
    <row r="138" spans="2:34" ht="12.75" customHeight="1">
      <c r="B138" s="748" t="s">
        <v>207</v>
      </c>
      <c r="C138" s="611">
        <v>3</v>
      </c>
      <c r="D138" s="609">
        <v>4</v>
      </c>
      <c r="E138" s="609">
        <v>16</v>
      </c>
      <c r="F138" s="609">
        <v>6</v>
      </c>
      <c r="G138" s="609"/>
      <c r="H138" s="609"/>
      <c r="I138" s="609">
        <v>20</v>
      </c>
      <c r="J138" s="609"/>
      <c r="K138" s="609"/>
      <c r="L138" s="609">
        <v>11</v>
      </c>
      <c r="M138" s="609"/>
      <c r="N138" s="609"/>
      <c r="O138" s="609">
        <f t="shared" si="27"/>
        <v>31</v>
      </c>
      <c r="P138" s="609">
        <v>288</v>
      </c>
      <c r="Q138" s="609">
        <v>265</v>
      </c>
      <c r="R138" s="609">
        <f t="shared" si="28"/>
        <v>553</v>
      </c>
      <c r="S138" s="609">
        <v>1</v>
      </c>
      <c r="T138" s="609">
        <v>1</v>
      </c>
      <c r="U138" s="609">
        <v>6</v>
      </c>
      <c r="V138" s="609">
        <v>3</v>
      </c>
      <c r="W138" s="609"/>
      <c r="X138" s="609"/>
      <c r="Y138" s="609">
        <v>11</v>
      </c>
      <c r="Z138" s="609"/>
      <c r="AA138" s="609"/>
      <c r="AB138" s="609">
        <v>4</v>
      </c>
      <c r="AC138" s="609"/>
      <c r="AD138" s="609"/>
      <c r="AE138" s="609">
        <f t="shared" si="30"/>
        <v>15</v>
      </c>
      <c r="AF138" s="609">
        <v>166</v>
      </c>
      <c r="AG138" s="609">
        <v>135</v>
      </c>
      <c r="AH138" s="612">
        <f t="shared" si="29"/>
        <v>301</v>
      </c>
    </row>
    <row r="139" spans="2:34" ht="12.75" customHeight="1">
      <c r="B139" s="748" t="s">
        <v>395</v>
      </c>
      <c r="C139" s="611">
        <v>1</v>
      </c>
      <c r="D139" s="609">
        <v>6</v>
      </c>
      <c r="E139" s="609">
        <v>6</v>
      </c>
      <c r="F139" s="609">
        <v>10</v>
      </c>
      <c r="G139" s="609"/>
      <c r="H139" s="609"/>
      <c r="I139" s="609">
        <v>10</v>
      </c>
      <c r="J139" s="609"/>
      <c r="K139" s="609"/>
      <c r="L139" s="609">
        <v>11</v>
      </c>
      <c r="M139" s="609"/>
      <c r="N139" s="609"/>
      <c r="O139" s="609">
        <f t="shared" si="27"/>
        <v>21</v>
      </c>
      <c r="P139" s="609">
        <v>218</v>
      </c>
      <c r="Q139" s="609">
        <v>213</v>
      </c>
      <c r="R139" s="609">
        <f t="shared" si="28"/>
        <v>431</v>
      </c>
      <c r="S139" s="609">
        <v>1</v>
      </c>
      <c r="T139" s="609">
        <v>1</v>
      </c>
      <c r="U139" s="609">
        <v>6</v>
      </c>
      <c r="V139" s="609">
        <v>1</v>
      </c>
      <c r="W139" s="609"/>
      <c r="X139" s="609"/>
      <c r="Y139" s="609">
        <v>8</v>
      </c>
      <c r="Z139" s="609"/>
      <c r="AA139" s="609"/>
      <c r="AB139" s="609">
        <v>4</v>
      </c>
      <c r="AC139" s="609"/>
      <c r="AD139" s="609"/>
      <c r="AE139" s="609">
        <f t="shared" si="30"/>
        <v>12</v>
      </c>
      <c r="AF139" s="609">
        <v>117</v>
      </c>
      <c r="AG139" s="609">
        <v>124</v>
      </c>
      <c r="AH139" s="612">
        <f t="shared" si="29"/>
        <v>241</v>
      </c>
    </row>
    <row r="140" spans="2:34" ht="12.75" customHeight="1">
      <c r="B140" s="748" t="s">
        <v>209</v>
      </c>
      <c r="C140" s="611">
        <v>1</v>
      </c>
      <c r="D140" s="609">
        <v>0</v>
      </c>
      <c r="E140" s="609">
        <v>8</v>
      </c>
      <c r="F140" s="609">
        <v>0</v>
      </c>
      <c r="G140" s="609"/>
      <c r="H140" s="609"/>
      <c r="I140" s="609">
        <v>6</v>
      </c>
      <c r="J140" s="609"/>
      <c r="K140" s="609"/>
      <c r="L140" s="609">
        <v>5</v>
      </c>
      <c r="M140" s="609"/>
      <c r="N140" s="609"/>
      <c r="O140" s="609">
        <f t="shared" si="27"/>
        <v>11</v>
      </c>
      <c r="P140" s="609">
        <v>161</v>
      </c>
      <c r="Q140" s="609">
        <v>150</v>
      </c>
      <c r="R140" s="609">
        <f t="shared" si="28"/>
        <v>311</v>
      </c>
      <c r="S140" s="609">
        <v>0</v>
      </c>
      <c r="T140" s="609">
        <v>1</v>
      </c>
      <c r="U140" s="609">
        <v>0</v>
      </c>
      <c r="V140" s="609">
        <v>0</v>
      </c>
      <c r="W140" s="609"/>
      <c r="X140" s="609"/>
      <c r="Y140" s="609">
        <v>0</v>
      </c>
      <c r="Z140" s="609"/>
      <c r="AA140" s="609"/>
      <c r="AB140" s="609">
        <v>0</v>
      </c>
      <c r="AC140" s="609"/>
      <c r="AD140" s="609"/>
      <c r="AE140" s="609">
        <f t="shared" si="30"/>
        <v>0</v>
      </c>
      <c r="AF140" s="609">
        <v>0</v>
      </c>
      <c r="AG140" s="609">
        <v>0</v>
      </c>
      <c r="AH140" s="612">
        <f t="shared" si="29"/>
        <v>0</v>
      </c>
    </row>
    <row r="141" spans="2:34" ht="12.75" customHeight="1">
      <c r="B141" s="748" t="s">
        <v>210</v>
      </c>
      <c r="C141" s="611">
        <v>1</v>
      </c>
      <c r="D141" s="609">
        <v>0</v>
      </c>
      <c r="E141" s="609">
        <v>8</v>
      </c>
      <c r="F141" s="609">
        <v>0</v>
      </c>
      <c r="G141" s="609"/>
      <c r="H141" s="609"/>
      <c r="I141" s="609">
        <v>6</v>
      </c>
      <c r="J141" s="609"/>
      <c r="K141" s="609"/>
      <c r="L141" s="609">
        <v>5</v>
      </c>
      <c r="M141" s="609"/>
      <c r="N141" s="609"/>
      <c r="O141" s="609">
        <f t="shared" si="27"/>
        <v>11</v>
      </c>
      <c r="P141" s="609">
        <v>149</v>
      </c>
      <c r="Q141" s="609">
        <v>131</v>
      </c>
      <c r="R141" s="609">
        <f t="shared" si="28"/>
        <v>280</v>
      </c>
      <c r="S141" s="609">
        <v>0</v>
      </c>
      <c r="T141" s="609">
        <v>0</v>
      </c>
      <c r="U141" s="609">
        <v>10</v>
      </c>
      <c r="V141" s="609">
        <v>0</v>
      </c>
      <c r="W141" s="609"/>
      <c r="X141" s="609"/>
      <c r="Y141" s="609">
        <v>12</v>
      </c>
      <c r="Z141" s="609"/>
      <c r="AA141" s="609"/>
      <c r="AB141" s="609">
        <v>5</v>
      </c>
      <c r="AC141" s="609"/>
      <c r="AD141" s="609"/>
      <c r="AE141" s="609">
        <f t="shared" si="30"/>
        <v>17</v>
      </c>
      <c r="AF141" s="609">
        <v>218</v>
      </c>
      <c r="AG141" s="609">
        <v>189</v>
      </c>
      <c r="AH141" s="612">
        <f t="shared" si="29"/>
        <v>407</v>
      </c>
    </row>
    <row r="142" spans="2:34" ht="12.75" customHeight="1">
      <c r="B142" s="748" t="s">
        <v>211</v>
      </c>
      <c r="C142" s="611">
        <v>1</v>
      </c>
      <c r="D142" s="609">
        <v>0</v>
      </c>
      <c r="E142" s="609">
        <v>6</v>
      </c>
      <c r="F142" s="609">
        <v>0</v>
      </c>
      <c r="G142" s="609"/>
      <c r="H142" s="609"/>
      <c r="I142" s="609">
        <v>4</v>
      </c>
      <c r="J142" s="609"/>
      <c r="K142" s="609"/>
      <c r="L142" s="609">
        <v>4</v>
      </c>
      <c r="M142" s="609"/>
      <c r="N142" s="609"/>
      <c r="O142" s="609">
        <f t="shared" si="27"/>
        <v>8</v>
      </c>
      <c r="P142" s="609">
        <v>94</v>
      </c>
      <c r="Q142" s="609">
        <v>102</v>
      </c>
      <c r="R142" s="609">
        <f t="shared" si="28"/>
        <v>196</v>
      </c>
      <c r="S142" s="609">
        <v>0</v>
      </c>
      <c r="T142" s="609">
        <v>0</v>
      </c>
      <c r="U142" s="609">
        <v>0</v>
      </c>
      <c r="V142" s="609">
        <v>0</v>
      </c>
      <c r="W142" s="609"/>
      <c r="X142" s="609"/>
      <c r="Y142" s="609">
        <v>0</v>
      </c>
      <c r="Z142" s="609"/>
      <c r="AA142" s="609"/>
      <c r="AB142" s="609">
        <v>0</v>
      </c>
      <c r="AC142" s="609"/>
      <c r="AD142" s="609"/>
      <c r="AE142" s="609">
        <f t="shared" si="30"/>
        <v>0</v>
      </c>
      <c r="AF142" s="609">
        <v>0</v>
      </c>
      <c r="AG142" s="609">
        <v>0</v>
      </c>
      <c r="AH142" s="612">
        <f t="shared" si="29"/>
        <v>0</v>
      </c>
    </row>
    <row r="143" spans="2:34" ht="13.5" customHeight="1">
      <c r="B143" s="748" t="s">
        <v>212</v>
      </c>
      <c r="C143" s="611">
        <v>1</v>
      </c>
      <c r="D143" s="609">
        <v>0</v>
      </c>
      <c r="E143" s="609">
        <v>12</v>
      </c>
      <c r="F143" s="609">
        <v>0</v>
      </c>
      <c r="G143" s="609"/>
      <c r="H143" s="609"/>
      <c r="I143" s="609">
        <v>7</v>
      </c>
      <c r="J143" s="609"/>
      <c r="K143" s="609"/>
      <c r="L143" s="609">
        <v>8</v>
      </c>
      <c r="M143" s="609"/>
      <c r="N143" s="609"/>
      <c r="O143" s="609">
        <f t="shared" si="27"/>
        <v>15</v>
      </c>
      <c r="P143" s="609">
        <v>307</v>
      </c>
      <c r="Q143" s="609">
        <v>311</v>
      </c>
      <c r="R143" s="609">
        <f t="shared" si="28"/>
        <v>618</v>
      </c>
      <c r="S143" s="609">
        <v>1</v>
      </c>
      <c r="T143" s="609">
        <v>0</v>
      </c>
      <c r="U143" s="609">
        <v>8</v>
      </c>
      <c r="V143" s="609">
        <v>0</v>
      </c>
      <c r="W143" s="609"/>
      <c r="X143" s="609"/>
      <c r="Y143" s="609">
        <v>9</v>
      </c>
      <c r="Z143" s="609"/>
      <c r="AA143" s="609"/>
      <c r="AB143" s="609">
        <v>3</v>
      </c>
      <c r="AC143" s="609"/>
      <c r="AD143" s="609"/>
      <c r="AE143" s="609">
        <f t="shared" si="30"/>
        <v>12</v>
      </c>
      <c r="AF143" s="609">
        <v>147</v>
      </c>
      <c r="AG143" s="609">
        <v>167</v>
      </c>
      <c r="AH143" s="612">
        <f t="shared" si="29"/>
        <v>314</v>
      </c>
    </row>
    <row r="144" spans="2:34" ht="12.75" customHeight="1">
      <c r="B144" s="748"/>
      <c r="C144" s="611"/>
      <c r="D144" s="609"/>
      <c r="E144" s="609"/>
      <c r="F144" s="609"/>
      <c r="G144" s="609"/>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c r="AG144" s="609"/>
      <c r="AH144" s="612"/>
    </row>
    <row r="145" spans="2:34" s="702" customFormat="1" ht="12.75" customHeight="1">
      <c r="B145" s="751" t="s">
        <v>213</v>
      </c>
      <c r="C145" s="705">
        <f>SUM(C147:C166)</f>
        <v>21</v>
      </c>
      <c r="D145" s="689">
        <f>SUM(D147:D166)</f>
        <v>9</v>
      </c>
      <c r="E145" s="689">
        <f>SUM(E147:E166)</f>
        <v>318</v>
      </c>
      <c r="F145" s="689">
        <f>SUM(F147:F166)</f>
        <v>22</v>
      </c>
      <c r="G145" s="689"/>
      <c r="H145" s="689"/>
      <c r="I145" s="689">
        <f>SUM(I147:I166)</f>
        <v>165</v>
      </c>
      <c r="J145" s="689"/>
      <c r="K145" s="689"/>
      <c r="L145" s="689">
        <v>247</v>
      </c>
      <c r="M145" s="689">
        <f>SUM(M147:M166)</f>
        <v>0</v>
      </c>
      <c r="N145" s="689"/>
      <c r="O145" s="689">
        <f>SUM(I145,L145)</f>
        <v>412</v>
      </c>
      <c r="P145" s="689">
        <f>SUM(P147:P166)</f>
        <v>7445</v>
      </c>
      <c r="Q145" s="689">
        <v>7360</v>
      </c>
      <c r="R145" s="689">
        <f>SUM(R147:R166)</f>
        <v>14805</v>
      </c>
      <c r="S145" s="689">
        <v>19</v>
      </c>
      <c r="T145" s="689">
        <v>0</v>
      </c>
      <c r="U145" s="689">
        <f>SUM(U147:U166)</f>
        <v>182</v>
      </c>
      <c r="V145" s="689">
        <v>0</v>
      </c>
      <c r="W145" s="689" t="s">
        <v>1130</v>
      </c>
      <c r="X145" s="689">
        <v>1</v>
      </c>
      <c r="Y145" s="689">
        <f>SUM(Y147:Y166)</f>
        <v>200</v>
      </c>
      <c r="Z145" s="689">
        <f>SUM(Z147:Z166)</f>
        <v>0</v>
      </c>
      <c r="AA145" s="689"/>
      <c r="AB145" s="689">
        <v>80</v>
      </c>
      <c r="AC145" s="689" t="s">
        <v>1130</v>
      </c>
      <c r="AD145" s="689">
        <v>1</v>
      </c>
      <c r="AE145" s="689">
        <f>SUM(Y145,AB145)</f>
        <v>280</v>
      </c>
      <c r="AF145" s="689">
        <f>SUM(AF147:AF166)</f>
        <v>3991</v>
      </c>
      <c r="AG145" s="689">
        <f>SUM(AG147:AG166)</f>
        <v>3912</v>
      </c>
      <c r="AH145" s="692">
        <f>SUM(AH147:AH166)</f>
        <v>7903</v>
      </c>
    </row>
    <row r="146" spans="2:34" ht="12.75" customHeight="1">
      <c r="B146" s="748"/>
      <c r="C146" s="611"/>
      <c r="D146" s="609"/>
      <c r="E146" s="609"/>
      <c r="F146" s="609"/>
      <c r="G146" s="609"/>
      <c r="H146" s="609"/>
      <c r="I146" s="609"/>
      <c r="J146" s="609"/>
      <c r="K146" s="609"/>
      <c r="L146" s="609"/>
      <c r="M146" s="609"/>
      <c r="N146" s="609"/>
      <c r="O146" s="609"/>
      <c r="P146" s="609"/>
      <c r="Q146" s="609"/>
      <c r="R146" s="609"/>
      <c r="S146" s="609"/>
      <c r="T146" s="609"/>
      <c r="U146" s="609"/>
      <c r="V146" s="609"/>
      <c r="W146" s="609"/>
      <c r="X146" s="609"/>
      <c r="Y146" s="609"/>
      <c r="Z146" s="609"/>
      <c r="AA146" s="609"/>
      <c r="AB146" s="609"/>
      <c r="AC146" s="609"/>
      <c r="AD146" s="609"/>
      <c r="AE146" s="609"/>
      <c r="AF146" s="609"/>
      <c r="AG146" s="609"/>
      <c r="AH146" s="612"/>
    </row>
    <row r="147" spans="2:34" ht="12.75" customHeight="1">
      <c r="B147" s="748" t="s">
        <v>214</v>
      </c>
      <c r="C147" s="611">
        <v>1</v>
      </c>
      <c r="D147" s="609">
        <v>0</v>
      </c>
      <c r="E147" s="609">
        <v>29</v>
      </c>
      <c r="F147" s="609">
        <v>0</v>
      </c>
      <c r="G147" s="609"/>
      <c r="H147" s="609"/>
      <c r="I147" s="609">
        <v>8</v>
      </c>
      <c r="J147" s="609"/>
      <c r="K147" s="609"/>
      <c r="L147" s="609">
        <v>26</v>
      </c>
      <c r="M147" s="609"/>
      <c r="N147" s="609"/>
      <c r="O147" s="609">
        <f>SUM(I147,L147)</f>
        <v>34</v>
      </c>
      <c r="P147" s="609">
        <v>743</v>
      </c>
      <c r="Q147" s="609">
        <v>716</v>
      </c>
      <c r="R147" s="609">
        <f aca="true" t="shared" si="31" ref="R147:R154">SUM(P147:Q147)</f>
        <v>1459</v>
      </c>
      <c r="S147" s="609">
        <v>1</v>
      </c>
      <c r="T147" s="609">
        <v>0</v>
      </c>
      <c r="U147" s="609">
        <v>15</v>
      </c>
      <c r="V147" s="609">
        <v>0</v>
      </c>
      <c r="W147" s="609"/>
      <c r="X147" s="609"/>
      <c r="Y147" s="609">
        <v>14</v>
      </c>
      <c r="Z147" s="609"/>
      <c r="AA147" s="609"/>
      <c r="AB147" s="609">
        <v>7</v>
      </c>
      <c r="AC147" s="609"/>
      <c r="AD147" s="609"/>
      <c r="AE147" s="609">
        <f aca="true" t="shared" si="32" ref="AE147:AE158">SUM(Y147,AB147)</f>
        <v>21</v>
      </c>
      <c r="AF147" s="609">
        <v>354</v>
      </c>
      <c r="AG147" s="609">
        <v>353</v>
      </c>
      <c r="AH147" s="612">
        <f aca="true" t="shared" si="33" ref="AH147:AH166">SUM(AF147,AG147)</f>
        <v>707</v>
      </c>
    </row>
    <row r="148" spans="2:34" ht="12.75" customHeight="1">
      <c r="B148" s="748" t="s">
        <v>396</v>
      </c>
      <c r="C148" s="611">
        <v>1</v>
      </c>
      <c r="D148" s="609">
        <v>0</v>
      </c>
      <c r="E148" s="609">
        <v>11</v>
      </c>
      <c r="F148" s="609">
        <v>0</v>
      </c>
      <c r="G148" s="609"/>
      <c r="H148" s="609"/>
      <c r="I148" s="609">
        <v>8</v>
      </c>
      <c r="J148" s="609"/>
      <c r="K148" s="609"/>
      <c r="L148" s="609">
        <v>6</v>
      </c>
      <c r="M148" s="609"/>
      <c r="N148" s="609"/>
      <c r="O148" s="609">
        <v>14</v>
      </c>
      <c r="P148" s="609">
        <v>221</v>
      </c>
      <c r="Q148" s="609">
        <v>214</v>
      </c>
      <c r="R148" s="609">
        <f t="shared" si="31"/>
        <v>435</v>
      </c>
      <c r="S148" s="609">
        <v>1</v>
      </c>
      <c r="T148" s="609">
        <v>0</v>
      </c>
      <c r="U148" s="609">
        <v>6</v>
      </c>
      <c r="V148" s="609">
        <v>0</v>
      </c>
      <c r="W148" s="609"/>
      <c r="X148" s="609"/>
      <c r="Y148" s="609">
        <v>9</v>
      </c>
      <c r="Z148" s="609"/>
      <c r="AA148" s="609"/>
      <c r="AB148" s="609">
        <v>3</v>
      </c>
      <c r="AC148" s="609"/>
      <c r="AD148" s="609"/>
      <c r="AE148" s="609">
        <f t="shared" si="32"/>
        <v>12</v>
      </c>
      <c r="AF148" s="609">
        <v>100</v>
      </c>
      <c r="AG148" s="609">
        <v>119</v>
      </c>
      <c r="AH148" s="612">
        <f t="shared" si="33"/>
        <v>219</v>
      </c>
    </row>
    <row r="149" spans="2:34" ht="12.75" customHeight="1">
      <c r="B149" s="748" t="s">
        <v>216</v>
      </c>
      <c r="C149" s="611">
        <v>1</v>
      </c>
      <c r="D149" s="609">
        <v>1</v>
      </c>
      <c r="E149" s="609">
        <v>17</v>
      </c>
      <c r="F149" s="609">
        <v>4</v>
      </c>
      <c r="G149" s="609"/>
      <c r="H149" s="609"/>
      <c r="I149" s="609">
        <v>10</v>
      </c>
      <c r="J149" s="609"/>
      <c r="K149" s="609"/>
      <c r="L149" s="609">
        <v>15</v>
      </c>
      <c r="M149" s="609"/>
      <c r="N149" s="609"/>
      <c r="O149" s="609">
        <f aca="true" t="shared" si="34" ref="O149:O166">SUM(I149,L149)</f>
        <v>25</v>
      </c>
      <c r="P149" s="609">
        <v>474</v>
      </c>
      <c r="Q149" s="609">
        <v>430</v>
      </c>
      <c r="R149" s="609">
        <f t="shared" si="31"/>
        <v>904</v>
      </c>
      <c r="S149" s="609">
        <v>1</v>
      </c>
      <c r="T149" s="609">
        <v>0</v>
      </c>
      <c r="U149" s="609">
        <v>10</v>
      </c>
      <c r="V149" s="609">
        <v>0</v>
      </c>
      <c r="W149" s="609"/>
      <c r="X149" s="609"/>
      <c r="Y149" s="609">
        <v>11</v>
      </c>
      <c r="Z149" s="609"/>
      <c r="AA149" s="609"/>
      <c r="AB149" s="609">
        <v>5</v>
      </c>
      <c r="AC149" s="609"/>
      <c r="AD149" s="609"/>
      <c r="AE149" s="609">
        <f t="shared" si="32"/>
        <v>16</v>
      </c>
      <c r="AF149" s="609">
        <v>210</v>
      </c>
      <c r="AG149" s="609">
        <v>222</v>
      </c>
      <c r="AH149" s="612">
        <f t="shared" si="33"/>
        <v>432</v>
      </c>
    </row>
    <row r="150" spans="2:34" ht="12.75" customHeight="1">
      <c r="B150" s="748" t="s">
        <v>217</v>
      </c>
      <c r="C150" s="611">
        <v>1</v>
      </c>
      <c r="D150" s="609">
        <v>0</v>
      </c>
      <c r="E150" s="609">
        <v>11</v>
      </c>
      <c r="F150" s="609">
        <v>0</v>
      </c>
      <c r="G150" s="609"/>
      <c r="H150" s="609"/>
      <c r="I150" s="609">
        <v>7</v>
      </c>
      <c r="J150" s="609"/>
      <c r="K150" s="609"/>
      <c r="L150" s="609">
        <v>7</v>
      </c>
      <c r="M150" s="609"/>
      <c r="N150" s="609"/>
      <c r="O150" s="609">
        <f t="shared" si="34"/>
        <v>14</v>
      </c>
      <c r="P150" s="609">
        <v>219</v>
      </c>
      <c r="Q150" s="609">
        <v>203</v>
      </c>
      <c r="R150" s="609">
        <f t="shared" si="31"/>
        <v>422</v>
      </c>
      <c r="S150" s="609">
        <v>1</v>
      </c>
      <c r="T150" s="609">
        <v>0</v>
      </c>
      <c r="U150" s="609">
        <v>6</v>
      </c>
      <c r="V150" s="609">
        <v>0</v>
      </c>
      <c r="W150" s="609"/>
      <c r="X150" s="609"/>
      <c r="Y150" s="609">
        <v>9</v>
      </c>
      <c r="Z150" s="609"/>
      <c r="AA150" s="609"/>
      <c r="AB150" s="609">
        <v>1</v>
      </c>
      <c r="AC150" s="609"/>
      <c r="AD150" s="609"/>
      <c r="AE150" s="609">
        <f t="shared" si="32"/>
        <v>10</v>
      </c>
      <c r="AF150" s="609">
        <v>123</v>
      </c>
      <c r="AG150" s="609">
        <v>122</v>
      </c>
      <c r="AH150" s="612">
        <f t="shared" si="33"/>
        <v>245</v>
      </c>
    </row>
    <row r="151" spans="2:34" ht="12.75" customHeight="1">
      <c r="B151" s="748" t="s">
        <v>397</v>
      </c>
      <c r="C151" s="611">
        <v>1</v>
      </c>
      <c r="D151" s="609">
        <v>1</v>
      </c>
      <c r="E151" s="609">
        <v>15</v>
      </c>
      <c r="F151" s="609">
        <v>2</v>
      </c>
      <c r="G151" s="609"/>
      <c r="H151" s="609"/>
      <c r="I151" s="609">
        <v>8</v>
      </c>
      <c r="J151" s="609"/>
      <c r="K151" s="609"/>
      <c r="L151" s="609">
        <v>13</v>
      </c>
      <c r="M151" s="609"/>
      <c r="N151" s="609"/>
      <c r="O151" s="609">
        <f t="shared" si="34"/>
        <v>21</v>
      </c>
      <c r="P151" s="609">
        <v>404</v>
      </c>
      <c r="Q151" s="609">
        <v>392</v>
      </c>
      <c r="R151" s="609">
        <f t="shared" si="31"/>
        <v>796</v>
      </c>
      <c r="S151" s="609">
        <v>1</v>
      </c>
      <c r="T151" s="609">
        <v>0</v>
      </c>
      <c r="U151" s="609">
        <v>9</v>
      </c>
      <c r="V151" s="609">
        <v>0</v>
      </c>
      <c r="W151" s="609"/>
      <c r="X151" s="609"/>
      <c r="Y151" s="609">
        <v>10</v>
      </c>
      <c r="Z151" s="609"/>
      <c r="AA151" s="609"/>
      <c r="AB151" s="609">
        <v>4</v>
      </c>
      <c r="AC151" s="609"/>
      <c r="AD151" s="609"/>
      <c r="AE151" s="609">
        <f t="shared" si="32"/>
        <v>14</v>
      </c>
      <c r="AF151" s="609">
        <v>218</v>
      </c>
      <c r="AG151" s="609">
        <v>193</v>
      </c>
      <c r="AH151" s="612">
        <f t="shared" si="33"/>
        <v>411</v>
      </c>
    </row>
    <row r="152" spans="2:34" ht="12.75" customHeight="1">
      <c r="B152" s="748" t="s">
        <v>398</v>
      </c>
      <c r="C152" s="611">
        <v>1</v>
      </c>
      <c r="D152" s="609">
        <v>1</v>
      </c>
      <c r="E152" s="609">
        <v>16</v>
      </c>
      <c r="F152" s="609">
        <v>2</v>
      </c>
      <c r="G152" s="609"/>
      <c r="H152" s="609"/>
      <c r="I152" s="609">
        <v>6</v>
      </c>
      <c r="J152" s="609"/>
      <c r="K152" s="609"/>
      <c r="L152" s="609">
        <v>16</v>
      </c>
      <c r="M152" s="609"/>
      <c r="N152" s="609"/>
      <c r="O152" s="609">
        <f t="shared" si="34"/>
        <v>22</v>
      </c>
      <c r="P152" s="609">
        <v>385</v>
      </c>
      <c r="Q152" s="609">
        <v>404</v>
      </c>
      <c r="R152" s="609">
        <f t="shared" si="31"/>
        <v>789</v>
      </c>
      <c r="S152" s="609">
        <v>1</v>
      </c>
      <c r="T152" s="609">
        <v>0</v>
      </c>
      <c r="U152" s="609">
        <v>9</v>
      </c>
      <c r="V152" s="609">
        <v>0</v>
      </c>
      <c r="W152" s="609"/>
      <c r="X152" s="609"/>
      <c r="Y152" s="609">
        <v>12</v>
      </c>
      <c r="Z152" s="609"/>
      <c r="AA152" s="609"/>
      <c r="AB152" s="609">
        <v>3</v>
      </c>
      <c r="AC152" s="609"/>
      <c r="AD152" s="609"/>
      <c r="AE152" s="609">
        <f t="shared" si="32"/>
        <v>15</v>
      </c>
      <c r="AF152" s="609">
        <v>205</v>
      </c>
      <c r="AG152" s="609">
        <v>175</v>
      </c>
      <c r="AH152" s="612">
        <f t="shared" si="33"/>
        <v>380</v>
      </c>
    </row>
    <row r="153" spans="2:34" ht="12.75" customHeight="1">
      <c r="B153" s="748" t="s">
        <v>220</v>
      </c>
      <c r="C153" s="611">
        <v>1</v>
      </c>
      <c r="D153" s="609">
        <v>0</v>
      </c>
      <c r="E153" s="609">
        <v>17</v>
      </c>
      <c r="F153" s="609">
        <v>0</v>
      </c>
      <c r="G153" s="609"/>
      <c r="H153" s="609"/>
      <c r="I153" s="609">
        <v>6</v>
      </c>
      <c r="J153" s="609"/>
      <c r="K153" s="609"/>
      <c r="L153" s="609">
        <v>14</v>
      </c>
      <c r="M153" s="609"/>
      <c r="N153" s="609"/>
      <c r="O153" s="609">
        <f t="shared" si="34"/>
        <v>20</v>
      </c>
      <c r="P153" s="609">
        <v>396</v>
      </c>
      <c r="Q153" s="609">
        <v>418</v>
      </c>
      <c r="R153" s="609">
        <f t="shared" si="31"/>
        <v>814</v>
      </c>
      <c r="S153" s="609">
        <v>1</v>
      </c>
      <c r="T153" s="609">
        <v>0</v>
      </c>
      <c r="U153" s="609">
        <v>9</v>
      </c>
      <c r="V153" s="609">
        <v>0</v>
      </c>
      <c r="W153" s="609"/>
      <c r="X153" s="609"/>
      <c r="Y153" s="609">
        <v>9</v>
      </c>
      <c r="Z153" s="609"/>
      <c r="AA153" s="609"/>
      <c r="AB153" s="609">
        <v>5</v>
      </c>
      <c r="AC153" s="609"/>
      <c r="AD153" s="609"/>
      <c r="AE153" s="609">
        <f t="shared" si="32"/>
        <v>14</v>
      </c>
      <c r="AF153" s="609">
        <v>229</v>
      </c>
      <c r="AG153" s="609">
        <v>219</v>
      </c>
      <c r="AH153" s="612">
        <f t="shared" si="33"/>
        <v>448</v>
      </c>
    </row>
    <row r="154" spans="2:34" ht="12.75" customHeight="1">
      <c r="B154" s="748" t="s">
        <v>221</v>
      </c>
      <c r="C154" s="611">
        <v>1</v>
      </c>
      <c r="D154" s="609">
        <v>0</v>
      </c>
      <c r="E154" s="609">
        <v>17</v>
      </c>
      <c r="F154" s="609">
        <v>0</v>
      </c>
      <c r="G154" s="609"/>
      <c r="H154" s="609"/>
      <c r="I154" s="609">
        <v>9</v>
      </c>
      <c r="J154" s="609"/>
      <c r="K154" s="609"/>
      <c r="L154" s="609">
        <v>11</v>
      </c>
      <c r="M154" s="609"/>
      <c r="N154" s="609"/>
      <c r="O154" s="609">
        <f t="shared" si="34"/>
        <v>20</v>
      </c>
      <c r="P154" s="609">
        <v>374</v>
      </c>
      <c r="Q154" s="609">
        <v>390</v>
      </c>
      <c r="R154" s="609">
        <f t="shared" si="31"/>
        <v>764</v>
      </c>
      <c r="S154" s="609">
        <v>1</v>
      </c>
      <c r="T154" s="609">
        <v>0</v>
      </c>
      <c r="U154" s="609">
        <v>11</v>
      </c>
      <c r="V154" s="609">
        <v>0</v>
      </c>
      <c r="W154" s="609"/>
      <c r="X154" s="609"/>
      <c r="Y154" s="609">
        <v>11</v>
      </c>
      <c r="Z154" s="609"/>
      <c r="AA154" s="609"/>
      <c r="AB154" s="609">
        <v>6</v>
      </c>
      <c r="AC154" s="609"/>
      <c r="AD154" s="609"/>
      <c r="AE154" s="609">
        <f t="shared" si="32"/>
        <v>17</v>
      </c>
      <c r="AF154" s="609">
        <v>219</v>
      </c>
      <c r="AG154" s="609">
        <v>244</v>
      </c>
      <c r="AH154" s="612">
        <f t="shared" si="33"/>
        <v>463</v>
      </c>
    </row>
    <row r="155" spans="2:34" ht="12.75" customHeight="1">
      <c r="B155" s="748" t="s">
        <v>222</v>
      </c>
      <c r="C155" s="611">
        <v>1</v>
      </c>
      <c r="D155" s="609">
        <v>0</v>
      </c>
      <c r="E155" s="609">
        <v>27</v>
      </c>
      <c r="F155" s="609">
        <v>0</v>
      </c>
      <c r="G155" s="609"/>
      <c r="H155" s="609"/>
      <c r="I155" s="609">
        <v>11</v>
      </c>
      <c r="J155" s="609"/>
      <c r="K155" s="609"/>
      <c r="L155" s="609">
        <v>20</v>
      </c>
      <c r="M155" s="609"/>
      <c r="N155" s="609"/>
      <c r="O155" s="609">
        <f t="shared" si="34"/>
        <v>31</v>
      </c>
      <c r="P155" s="609">
        <v>591</v>
      </c>
      <c r="Q155" s="609">
        <v>737</v>
      </c>
      <c r="R155" s="609">
        <v>1228</v>
      </c>
      <c r="S155" s="609">
        <v>1</v>
      </c>
      <c r="T155" s="609">
        <v>0</v>
      </c>
      <c r="U155" s="609">
        <v>14</v>
      </c>
      <c r="V155" s="609">
        <v>0</v>
      </c>
      <c r="W155" s="609"/>
      <c r="X155" s="609"/>
      <c r="Y155" s="609">
        <v>12</v>
      </c>
      <c r="Z155" s="609"/>
      <c r="AA155" s="609"/>
      <c r="AB155" s="609">
        <v>8</v>
      </c>
      <c r="AC155" s="609"/>
      <c r="AD155" s="609"/>
      <c r="AE155" s="609">
        <f t="shared" si="32"/>
        <v>20</v>
      </c>
      <c r="AF155" s="609">
        <v>318</v>
      </c>
      <c r="AG155" s="609">
        <v>307</v>
      </c>
      <c r="AH155" s="612">
        <f t="shared" si="33"/>
        <v>625</v>
      </c>
    </row>
    <row r="156" spans="2:34" ht="12.75" customHeight="1">
      <c r="B156" s="748" t="s">
        <v>223</v>
      </c>
      <c r="C156" s="611">
        <v>1</v>
      </c>
      <c r="D156" s="609">
        <v>0</v>
      </c>
      <c r="E156" s="609">
        <v>12</v>
      </c>
      <c r="F156" s="609">
        <v>0</v>
      </c>
      <c r="G156" s="609"/>
      <c r="H156" s="609"/>
      <c r="I156" s="609">
        <v>5</v>
      </c>
      <c r="J156" s="609"/>
      <c r="K156" s="609"/>
      <c r="L156" s="609">
        <v>10</v>
      </c>
      <c r="M156" s="609"/>
      <c r="N156" s="609"/>
      <c r="O156" s="609">
        <f t="shared" si="34"/>
        <v>15</v>
      </c>
      <c r="P156" s="609">
        <v>339</v>
      </c>
      <c r="Q156" s="609">
        <v>290</v>
      </c>
      <c r="R156" s="609">
        <f aca="true" t="shared" si="35" ref="R156:R166">SUM(P156:Q156)</f>
        <v>629</v>
      </c>
      <c r="S156" s="609">
        <v>1</v>
      </c>
      <c r="T156" s="609">
        <v>0</v>
      </c>
      <c r="U156" s="609">
        <v>7</v>
      </c>
      <c r="V156" s="609">
        <v>0</v>
      </c>
      <c r="W156" s="609"/>
      <c r="X156" s="609"/>
      <c r="Y156" s="609">
        <v>9</v>
      </c>
      <c r="Z156" s="609"/>
      <c r="AA156" s="609"/>
      <c r="AB156" s="609">
        <v>2</v>
      </c>
      <c r="AC156" s="609"/>
      <c r="AD156" s="609"/>
      <c r="AE156" s="609">
        <f t="shared" si="32"/>
        <v>11</v>
      </c>
      <c r="AF156" s="609">
        <v>164</v>
      </c>
      <c r="AG156" s="609">
        <v>140</v>
      </c>
      <c r="AH156" s="612">
        <f t="shared" si="33"/>
        <v>304</v>
      </c>
    </row>
    <row r="157" spans="2:34" ht="12.75" customHeight="1">
      <c r="B157" s="748" t="s">
        <v>224</v>
      </c>
      <c r="C157" s="611">
        <v>2</v>
      </c>
      <c r="D157" s="609">
        <v>1</v>
      </c>
      <c r="E157" s="609">
        <v>15</v>
      </c>
      <c r="F157" s="609">
        <v>2</v>
      </c>
      <c r="G157" s="609"/>
      <c r="H157" s="609"/>
      <c r="I157" s="609">
        <v>10</v>
      </c>
      <c r="J157" s="609"/>
      <c r="K157" s="609"/>
      <c r="L157" s="609">
        <v>12</v>
      </c>
      <c r="M157" s="609"/>
      <c r="N157" s="609"/>
      <c r="O157" s="609">
        <f t="shared" si="34"/>
        <v>22</v>
      </c>
      <c r="P157" s="609">
        <v>247</v>
      </c>
      <c r="Q157" s="609">
        <v>260</v>
      </c>
      <c r="R157" s="609">
        <f t="shared" si="35"/>
        <v>507</v>
      </c>
      <c r="S157" s="609">
        <v>1</v>
      </c>
      <c r="T157" s="609">
        <v>0</v>
      </c>
      <c r="U157" s="609">
        <v>7</v>
      </c>
      <c r="V157" s="609">
        <v>0</v>
      </c>
      <c r="W157" s="609"/>
      <c r="X157" s="609"/>
      <c r="Y157" s="609">
        <v>8</v>
      </c>
      <c r="Z157" s="609"/>
      <c r="AA157" s="609"/>
      <c r="AB157" s="609">
        <v>3</v>
      </c>
      <c r="AC157" s="609"/>
      <c r="AD157" s="609"/>
      <c r="AE157" s="609">
        <f t="shared" si="32"/>
        <v>11</v>
      </c>
      <c r="AF157" s="609">
        <v>157</v>
      </c>
      <c r="AG157" s="609">
        <v>155</v>
      </c>
      <c r="AH157" s="612">
        <f t="shared" si="33"/>
        <v>312</v>
      </c>
    </row>
    <row r="158" spans="2:34" ht="12.75" customHeight="1">
      <c r="B158" s="748" t="s">
        <v>399</v>
      </c>
      <c r="C158" s="611">
        <v>1</v>
      </c>
      <c r="D158" s="609">
        <v>0</v>
      </c>
      <c r="E158" s="609">
        <v>6</v>
      </c>
      <c r="F158" s="609">
        <v>0</v>
      </c>
      <c r="G158" s="609"/>
      <c r="H158" s="609"/>
      <c r="I158" s="609">
        <v>4</v>
      </c>
      <c r="J158" s="609"/>
      <c r="K158" s="609"/>
      <c r="L158" s="609">
        <v>4</v>
      </c>
      <c r="M158" s="609"/>
      <c r="N158" s="609"/>
      <c r="O158" s="609">
        <f t="shared" si="34"/>
        <v>8</v>
      </c>
      <c r="P158" s="609">
        <v>76</v>
      </c>
      <c r="Q158" s="609">
        <v>97</v>
      </c>
      <c r="R158" s="609">
        <f t="shared" si="35"/>
        <v>173</v>
      </c>
      <c r="S158" s="609">
        <v>1</v>
      </c>
      <c r="T158" s="609">
        <v>0</v>
      </c>
      <c r="U158" s="609">
        <v>3</v>
      </c>
      <c r="V158" s="609">
        <v>0</v>
      </c>
      <c r="W158" s="609" t="s">
        <v>99</v>
      </c>
      <c r="X158" s="609">
        <v>1</v>
      </c>
      <c r="Y158" s="609">
        <v>3</v>
      </c>
      <c r="Z158" s="609"/>
      <c r="AA158" s="609"/>
      <c r="AB158" s="609">
        <v>2</v>
      </c>
      <c r="AC158" s="609" t="s">
        <v>99</v>
      </c>
      <c r="AD158" s="609">
        <v>1</v>
      </c>
      <c r="AE158" s="609">
        <f t="shared" si="32"/>
        <v>5</v>
      </c>
      <c r="AF158" s="609">
        <v>50</v>
      </c>
      <c r="AG158" s="609">
        <v>39</v>
      </c>
      <c r="AH158" s="612">
        <f t="shared" si="33"/>
        <v>89</v>
      </c>
    </row>
    <row r="159" spans="2:34" ht="12.75" customHeight="1">
      <c r="B159" s="748" t="s">
        <v>400</v>
      </c>
      <c r="C159" s="611">
        <v>1</v>
      </c>
      <c r="D159" s="609">
        <v>0</v>
      </c>
      <c r="E159" s="609">
        <v>31</v>
      </c>
      <c r="F159" s="609">
        <v>0</v>
      </c>
      <c r="G159" s="609"/>
      <c r="H159" s="609"/>
      <c r="I159" s="609">
        <v>16</v>
      </c>
      <c r="J159" s="609"/>
      <c r="K159" s="609"/>
      <c r="L159" s="609">
        <v>21</v>
      </c>
      <c r="M159" s="609"/>
      <c r="N159" s="609"/>
      <c r="O159" s="609">
        <f t="shared" si="34"/>
        <v>37</v>
      </c>
      <c r="P159" s="609">
        <v>737</v>
      </c>
      <c r="Q159" s="609">
        <v>728</v>
      </c>
      <c r="R159" s="609">
        <f t="shared" si="35"/>
        <v>1465</v>
      </c>
      <c r="S159" s="609">
        <v>1</v>
      </c>
      <c r="T159" s="609">
        <v>0</v>
      </c>
      <c r="U159" s="609">
        <v>17</v>
      </c>
      <c r="V159" s="609">
        <v>0</v>
      </c>
      <c r="W159" s="609"/>
      <c r="X159" s="609"/>
      <c r="Y159" s="609">
        <v>15</v>
      </c>
      <c r="Z159" s="609"/>
      <c r="AA159" s="609"/>
      <c r="AB159" s="609">
        <v>9</v>
      </c>
      <c r="AC159" s="609"/>
      <c r="AD159" s="609"/>
      <c r="AE159" s="609">
        <v>23</v>
      </c>
      <c r="AF159" s="609">
        <v>402</v>
      </c>
      <c r="AG159" s="609">
        <v>388</v>
      </c>
      <c r="AH159" s="612">
        <f t="shared" si="33"/>
        <v>790</v>
      </c>
    </row>
    <row r="160" spans="2:34" ht="12.75" customHeight="1">
      <c r="B160" s="748" t="s">
        <v>227</v>
      </c>
      <c r="C160" s="611">
        <v>1</v>
      </c>
      <c r="D160" s="609">
        <v>2</v>
      </c>
      <c r="E160" s="609">
        <v>13</v>
      </c>
      <c r="F160" s="609">
        <v>3</v>
      </c>
      <c r="G160" s="609"/>
      <c r="H160" s="609"/>
      <c r="I160" s="609">
        <v>8</v>
      </c>
      <c r="J160" s="609"/>
      <c r="K160" s="609"/>
      <c r="L160" s="609">
        <v>11</v>
      </c>
      <c r="M160" s="609"/>
      <c r="N160" s="609"/>
      <c r="O160" s="609">
        <f t="shared" si="34"/>
        <v>19</v>
      </c>
      <c r="P160" s="609">
        <v>304</v>
      </c>
      <c r="Q160" s="609">
        <v>314</v>
      </c>
      <c r="R160" s="609">
        <f t="shared" si="35"/>
        <v>618</v>
      </c>
      <c r="S160" s="609">
        <v>1</v>
      </c>
      <c r="T160" s="609">
        <v>0</v>
      </c>
      <c r="U160" s="609">
        <v>9</v>
      </c>
      <c r="V160" s="609">
        <v>0</v>
      </c>
      <c r="W160" s="609"/>
      <c r="X160" s="609"/>
      <c r="Y160" s="609">
        <v>10</v>
      </c>
      <c r="Z160" s="609"/>
      <c r="AA160" s="609"/>
      <c r="AB160" s="609">
        <v>4</v>
      </c>
      <c r="AC160" s="609"/>
      <c r="AD160" s="609"/>
      <c r="AE160" s="609">
        <f aca="true" t="shared" si="36" ref="AE160:AE166">SUM(Y160,AB160)</f>
        <v>14</v>
      </c>
      <c r="AF160" s="609">
        <v>174</v>
      </c>
      <c r="AG160" s="609">
        <v>166</v>
      </c>
      <c r="AH160" s="612">
        <f t="shared" si="33"/>
        <v>340</v>
      </c>
    </row>
    <row r="161" spans="2:34" ht="12.75" customHeight="1">
      <c r="B161" s="748" t="s">
        <v>228</v>
      </c>
      <c r="C161" s="611">
        <v>1</v>
      </c>
      <c r="D161" s="609">
        <v>1</v>
      </c>
      <c r="E161" s="609">
        <v>11</v>
      </c>
      <c r="F161" s="609">
        <v>1</v>
      </c>
      <c r="G161" s="609"/>
      <c r="H161" s="609"/>
      <c r="I161" s="609">
        <v>8</v>
      </c>
      <c r="J161" s="609"/>
      <c r="K161" s="609"/>
      <c r="L161" s="609">
        <v>7</v>
      </c>
      <c r="M161" s="609"/>
      <c r="N161" s="609"/>
      <c r="O161" s="609">
        <f t="shared" si="34"/>
        <v>15</v>
      </c>
      <c r="P161" s="609">
        <v>237</v>
      </c>
      <c r="Q161" s="609">
        <v>205</v>
      </c>
      <c r="R161" s="609">
        <f t="shared" si="35"/>
        <v>442</v>
      </c>
      <c r="S161" s="609">
        <v>1</v>
      </c>
      <c r="T161" s="609">
        <v>0</v>
      </c>
      <c r="U161" s="609">
        <v>6</v>
      </c>
      <c r="V161" s="609">
        <v>0</v>
      </c>
      <c r="W161" s="609"/>
      <c r="X161" s="609"/>
      <c r="Y161" s="609">
        <v>7</v>
      </c>
      <c r="Z161" s="609"/>
      <c r="AA161" s="609"/>
      <c r="AB161" s="609">
        <v>3</v>
      </c>
      <c r="AC161" s="609"/>
      <c r="AD161" s="609"/>
      <c r="AE161" s="609">
        <f t="shared" si="36"/>
        <v>10</v>
      </c>
      <c r="AF161" s="609">
        <v>116</v>
      </c>
      <c r="AG161" s="609">
        <v>125</v>
      </c>
      <c r="AH161" s="612">
        <f t="shared" si="33"/>
        <v>241</v>
      </c>
    </row>
    <row r="162" spans="2:34" ht="12.75" customHeight="1">
      <c r="B162" s="748" t="s">
        <v>229</v>
      </c>
      <c r="C162" s="611">
        <v>1</v>
      </c>
      <c r="D162" s="609">
        <v>0</v>
      </c>
      <c r="E162" s="609">
        <v>13</v>
      </c>
      <c r="F162" s="609">
        <v>0</v>
      </c>
      <c r="G162" s="609"/>
      <c r="H162" s="609"/>
      <c r="I162" s="609">
        <v>7</v>
      </c>
      <c r="J162" s="609"/>
      <c r="K162" s="609"/>
      <c r="L162" s="609">
        <v>9</v>
      </c>
      <c r="M162" s="609"/>
      <c r="N162" s="609"/>
      <c r="O162" s="609">
        <f t="shared" si="34"/>
        <v>16</v>
      </c>
      <c r="P162" s="609">
        <v>321</v>
      </c>
      <c r="Q162" s="609">
        <v>291</v>
      </c>
      <c r="R162" s="609">
        <f t="shared" si="35"/>
        <v>612</v>
      </c>
      <c r="S162" s="609">
        <v>1</v>
      </c>
      <c r="T162" s="609">
        <v>0</v>
      </c>
      <c r="U162" s="609">
        <v>8</v>
      </c>
      <c r="V162" s="609">
        <v>0</v>
      </c>
      <c r="W162" s="609"/>
      <c r="X162" s="609"/>
      <c r="Y162" s="609">
        <v>7</v>
      </c>
      <c r="Z162" s="609"/>
      <c r="AA162" s="609"/>
      <c r="AB162" s="609">
        <v>5</v>
      </c>
      <c r="AC162" s="609"/>
      <c r="AD162" s="609"/>
      <c r="AE162" s="609">
        <f t="shared" si="36"/>
        <v>12</v>
      </c>
      <c r="AF162" s="609">
        <v>177</v>
      </c>
      <c r="AG162" s="609">
        <v>172</v>
      </c>
      <c r="AH162" s="612">
        <f t="shared" si="33"/>
        <v>349</v>
      </c>
    </row>
    <row r="163" spans="2:34" ht="12.75" customHeight="1">
      <c r="B163" s="748" t="s">
        <v>230</v>
      </c>
      <c r="C163" s="611">
        <v>1</v>
      </c>
      <c r="D163" s="609">
        <v>0</v>
      </c>
      <c r="E163" s="609">
        <v>10</v>
      </c>
      <c r="F163" s="609">
        <v>0</v>
      </c>
      <c r="G163" s="609"/>
      <c r="H163" s="609"/>
      <c r="I163" s="609">
        <v>6</v>
      </c>
      <c r="J163" s="609"/>
      <c r="K163" s="609"/>
      <c r="L163" s="609">
        <v>7</v>
      </c>
      <c r="M163" s="609"/>
      <c r="N163" s="609"/>
      <c r="O163" s="609">
        <f t="shared" si="34"/>
        <v>13</v>
      </c>
      <c r="P163" s="609">
        <v>180</v>
      </c>
      <c r="Q163" s="609">
        <v>200</v>
      </c>
      <c r="R163" s="609">
        <f t="shared" si="35"/>
        <v>380</v>
      </c>
      <c r="S163" s="609">
        <v>0</v>
      </c>
      <c r="T163" s="609">
        <v>0</v>
      </c>
      <c r="U163" s="609">
        <v>0</v>
      </c>
      <c r="V163" s="609">
        <v>0</v>
      </c>
      <c r="W163" s="609"/>
      <c r="X163" s="609"/>
      <c r="Y163" s="609">
        <v>0</v>
      </c>
      <c r="Z163" s="609"/>
      <c r="AA163" s="609"/>
      <c r="AB163" s="609">
        <v>0</v>
      </c>
      <c r="AC163" s="609"/>
      <c r="AD163" s="609"/>
      <c r="AE163" s="609">
        <f t="shared" si="36"/>
        <v>0</v>
      </c>
      <c r="AF163" s="609">
        <v>0</v>
      </c>
      <c r="AG163" s="609">
        <v>0</v>
      </c>
      <c r="AH163" s="612">
        <f t="shared" si="33"/>
        <v>0</v>
      </c>
    </row>
    <row r="164" spans="2:34" ht="12.75" customHeight="1">
      <c r="B164" s="748" t="s">
        <v>401</v>
      </c>
      <c r="C164" s="611">
        <v>1</v>
      </c>
      <c r="D164" s="609">
        <v>0</v>
      </c>
      <c r="E164" s="609">
        <v>21</v>
      </c>
      <c r="F164" s="609">
        <v>0</v>
      </c>
      <c r="G164" s="609"/>
      <c r="H164" s="609"/>
      <c r="I164" s="609">
        <v>10</v>
      </c>
      <c r="J164" s="609"/>
      <c r="K164" s="609"/>
      <c r="L164" s="609">
        <v>15</v>
      </c>
      <c r="M164" s="609"/>
      <c r="N164" s="609"/>
      <c r="O164" s="609">
        <f t="shared" si="34"/>
        <v>25</v>
      </c>
      <c r="P164" s="609">
        <v>477</v>
      </c>
      <c r="Q164" s="609">
        <v>482</v>
      </c>
      <c r="R164" s="609">
        <f t="shared" si="35"/>
        <v>959</v>
      </c>
      <c r="S164" s="609">
        <v>1</v>
      </c>
      <c r="T164" s="609">
        <v>0</v>
      </c>
      <c r="U164" s="609">
        <v>18</v>
      </c>
      <c r="V164" s="609">
        <v>0</v>
      </c>
      <c r="W164" s="609"/>
      <c r="X164" s="609"/>
      <c r="Y164" s="609">
        <v>22</v>
      </c>
      <c r="Z164" s="609"/>
      <c r="AA164" s="609"/>
      <c r="AB164" s="609">
        <v>5</v>
      </c>
      <c r="AC164" s="609"/>
      <c r="AD164" s="609"/>
      <c r="AE164" s="609">
        <f t="shared" si="36"/>
        <v>27</v>
      </c>
      <c r="AF164" s="609">
        <v>399</v>
      </c>
      <c r="AG164" s="609">
        <v>384</v>
      </c>
      <c r="AH164" s="612">
        <f t="shared" si="33"/>
        <v>783</v>
      </c>
    </row>
    <row r="165" spans="2:34" ht="12.75" customHeight="1">
      <c r="B165" s="748" t="s">
        <v>232</v>
      </c>
      <c r="C165" s="611">
        <v>1</v>
      </c>
      <c r="D165" s="609">
        <v>1</v>
      </c>
      <c r="E165" s="609">
        <v>12</v>
      </c>
      <c r="F165" s="609">
        <v>6</v>
      </c>
      <c r="G165" s="609"/>
      <c r="H165" s="609"/>
      <c r="I165" s="609">
        <v>11</v>
      </c>
      <c r="J165" s="609"/>
      <c r="K165" s="609"/>
      <c r="L165" s="609">
        <v>11</v>
      </c>
      <c r="M165" s="609"/>
      <c r="N165" s="609"/>
      <c r="O165" s="609">
        <f t="shared" si="34"/>
        <v>22</v>
      </c>
      <c r="P165" s="609">
        <v>380</v>
      </c>
      <c r="Q165" s="609">
        <v>345</v>
      </c>
      <c r="R165" s="609">
        <f t="shared" si="35"/>
        <v>725</v>
      </c>
      <c r="S165" s="609">
        <v>1</v>
      </c>
      <c r="T165" s="609">
        <v>0</v>
      </c>
      <c r="U165" s="609">
        <v>9</v>
      </c>
      <c r="V165" s="609">
        <v>0</v>
      </c>
      <c r="W165" s="609"/>
      <c r="X165" s="609"/>
      <c r="Y165" s="609">
        <v>11</v>
      </c>
      <c r="Z165" s="609"/>
      <c r="AA165" s="609"/>
      <c r="AB165" s="609">
        <v>3</v>
      </c>
      <c r="AC165" s="609"/>
      <c r="AD165" s="609"/>
      <c r="AE165" s="609">
        <f t="shared" si="36"/>
        <v>14</v>
      </c>
      <c r="AF165" s="609">
        <v>181</v>
      </c>
      <c r="AG165" s="609">
        <v>202</v>
      </c>
      <c r="AH165" s="612">
        <f t="shared" si="33"/>
        <v>383</v>
      </c>
    </row>
    <row r="166" spans="2:34" ht="12.75" customHeight="1">
      <c r="B166" s="748" t="s">
        <v>402</v>
      </c>
      <c r="C166" s="611">
        <v>1</v>
      </c>
      <c r="D166" s="609">
        <v>1</v>
      </c>
      <c r="E166" s="609">
        <v>14</v>
      </c>
      <c r="F166" s="609">
        <v>2</v>
      </c>
      <c r="G166" s="609"/>
      <c r="H166" s="609"/>
      <c r="I166" s="609">
        <v>7</v>
      </c>
      <c r="J166" s="609"/>
      <c r="K166" s="609"/>
      <c r="L166" s="609">
        <v>12</v>
      </c>
      <c r="M166" s="609"/>
      <c r="N166" s="609"/>
      <c r="O166" s="609">
        <f t="shared" si="34"/>
        <v>19</v>
      </c>
      <c r="P166" s="609">
        <v>340</v>
      </c>
      <c r="Q166" s="609">
        <v>344</v>
      </c>
      <c r="R166" s="609">
        <f t="shared" si="35"/>
        <v>684</v>
      </c>
      <c r="S166" s="609">
        <v>1</v>
      </c>
      <c r="T166" s="609">
        <v>0</v>
      </c>
      <c r="U166" s="609">
        <v>9</v>
      </c>
      <c r="V166" s="609">
        <v>0</v>
      </c>
      <c r="W166" s="609"/>
      <c r="X166" s="609"/>
      <c r="Y166" s="609">
        <v>11</v>
      </c>
      <c r="Z166" s="609"/>
      <c r="AA166" s="609"/>
      <c r="AB166" s="609">
        <v>3</v>
      </c>
      <c r="AC166" s="609"/>
      <c r="AD166" s="609"/>
      <c r="AE166" s="609">
        <f t="shared" si="36"/>
        <v>14</v>
      </c>
      <c r="AF166" s="609">
        <v>195</v>
      </c>
      <c r="AG166" s="609">
        <v>187</v>
      </c>
      <c r="AH166" s="612">
        <f t="shared" si="33"/>
        <v>382</v>
      </c>
    </row>
    <row r="167" spans="2:34" ht="12.75" customHeight="1">
      <c r="B167" s="748"/>
      <c r="C167" s="611"/>
      <c r="D167" s="609"/>
      <c r="E167" s="609"/>
      <c r="F167" s="609"/>
      <c r="G167" s="609"/>
      <c r="H167" s="609"/>
      <c r="I167" s="609"/>
      <c r="J167" s="609"/>
      <c r="K167" s="609"/>
      <c r="L167" s="609"/>
      <c r="M167" s="609"/>
      <c r="N167" s="609"/>
      <c r="O167" s="609"/>
      <c r="P167" s="609"/>
      <c r="Q167" s="609"/>
      <c r="R167" s="609"/>
      <c r="S167" s="609"/>
      <c r="T167" s="609"/>
      <c r="U167" s="609"/>
      <c r="V167" s="609"/>
      <c r="W167" s="609"/>
      <c r="X167" s="609"/>
      <c r="Y167" s="609"/>
      <c r="Z167" s="609"/>
      <c r="AA167" s="609"/>
      <c r="AB167" s="609"/>
      <c r="AC167" s="609"/>
      <c r="AD167" s="609"/>
      <c r="AE167" s="609"/>
      <c r="AF167" s="609"/>
      <c r="AG167" s="609"/>
      <c r="AH167" s="612"/>
    </row>
    <row r="168" spans="2:34" s="702" customFormat="1" ht="12.75" customHeight="1">
      <c r="B168" s="751" t="s">
        <v>234</v>
      </c>
      <c r="C168" s="705">
        <f>SUM(C170:C188)</f>
        <v>27</v>
      </c>
      <c r="D168" s="689">
        <f>SUM(D170:D188)</f>
        <v>27</v>
      </c>
      <c r="E168" s="689">
        <f>SUM(E170:E188)</f>
        <v>276</v>
      </c>
      <c r="F168" s="689">
        <f>SUM(F170:F188)</f>
        <v>64</v>
      </c>
      <c r="G168" s="689"/>
      <c r="H168" s="689"/>
      <c r="I168" s="689">
        <f>SUM(I170:I188)</f>
        <v>202</v>
      </c>
      <c r="J168" s="689"/>
      <c r="K168" s="689"/>
      <c r="L168" s="689">
        <f>SUM(L170:L188)</f>
        <v>224</v>
      </c>
      <c r="M168" s="689"/>
      <c r="N168" s="689"/>
      <c r="O168" s="689">
        <f>SUM(I168,L168)</f>
        <v>426</v>
      </c>
      <c r="P168" s="689">
        <f>SUM(P170:P188)</f>
        <v>6549</v>
      </c>
      <c r="Q168" s="689">
        <f>SUM(Q170:Q188)</f>
        <v>6350</v>
      </c>
      <c r="R168" s="689">
        <f>SUM(R170:R188)</f>
        <v>12899</v>
      </c>
      <c r="S168" s="689">
        <v>19</v>
      </c>
      <c r="T168" s="689">
        <f>SUM(T170:T188)</f>
        <v>4</v>
      </c>
      <c r="U168" s="689">
        <f>SUM(U170:U188)</f>
        <v>151</v>
      </c>
      <c r="V168" s="689">
        <f>SUM(V170:V188)</f>
        <v>8</v>
      </c>
      <c r="W168" s="689" t="s">
        <v>1143</v>
      </c>
      <c r="X168" s="689">
        <v>3</v>
      </c>
      <c r="Y168" s="689">
        <f>SUM(Y170:Y188)</f>
        <v>181</v>
      </c>
      <c r="Z168" s="689" t="s">
        <v>1143</v>
      </c>
      <c r="AA168" s="689">
        <v>1</v>
      </c>
      <c r="AB168" s="689">
        <v>73</v>
      </c>
      <c r="AC168" s="689" t="s">
        <v>1143</v>
      </c>
      <c r="AD168" s="689">
        <v>4</v>
      </c>
      <c r="AE168" s="689">
        <f>SUM(AE170:AE188)</f>
        <v>254</v>
      </c>
      <c r="AF168" s="689">
        <f>SUM(AF170:AF188)</f>
        <v>3324</v>
      </c>
      <c r="AG168" s="689">
        <f>SUM(AG170:AG188)</f>
        <v>3328</v>
      </c>
      <c r="AH168" s="692">
        <f>SUM(AF168,AG168)</f>
        <v>6652</v>
      </c>
    </row>
    <row r="169" spans="2:34" ht="12.75" customHeight="1">
      <c r="B169" s="748"/>
      <c r="C169" s="611"/>
      <c r="D169" s="609"/>
      <c r="E169" s="609"/>
      <c r="F169" s="609"/>
      <c r="G169" s="609"/>
      <c r="H169" s="609"/>
      <c r="I169" s="609"/>
      <c r="J169" s="609"/>
      <c r="K169" s="609"/>
      <c r="L169" s="609"/>
      <c r="M169" s="609"/>
      <c r="N169" s="609"/>
      <c r="O169" s="609"/>
      <c r="P169" s="609"/>
      <c r="Q169" s="609"/>
      <c r="R169" s="609"/>
      <c r="S169" s="609"/>
      <c r="T169" s="609"/>
      <c r="U169" s="609"/>
      <c r="V169" s="609"/>
      <c r="W169" s="609"/>
      <c r="X169" s="609"/>
      <c r="Y169" s="609"/>
      <c r="Z169" s="609"/>
      <c r="AA169" s="609"/>
      <c r="AB169" s="609"/>
      <c r="AC169" s="609"/>
      <c r="AD169" s="609"/>
      <c r="AE169" s="609"/>
      <c r="AF169" s="609"/>
      <c r="AG169" s="609"/>
      <c r="AH169" s="612"/>
    </row>
    <row r="170" spans="2:34" ht="12.75" customHeight="1">
      <c r="B170" s="748" t="s">
        <v>235</v>
      </c>
      <c r="C170" s="611">
        <v>1</v>
      </c>
      <c r="D170" s="609">
        <v>0</v>
      </c>
      <c r="E170" s="609">
        <v>37</v>
      </c>
      <c r="F170" s="609">
        <v>0</v>
      </c>
      <c r="G170" s="609"/>
      <c r="H170" s="609"/>
      <c r="I170" s="609">
        <v>15</v>
      </c>
      <c r="J170" s="609"/>
      <c r="K170" s="609"/>
      <c r="L170" s="609">
        <v>29</v>
      </c>
      <c r="M170" s="609"/>
      <c r="N170" s="609"/>
      <c r="O170" s="609">
        <f aca="true" t="shared" si="37" ref="O170:O188">SUM(I170,L170)</f>
        <v>44</v>
      </c>
      <c r="P170" s="609">
        <v>893</v>
      </c>
      <c r="Q170" s="609">
        <v>870</v>
      </c>
      <c r="R170" s="609">
        <f aca="true" t="shared" si="38" ref="R170:R188">SUM(P170:Q170)</f>
        <v>1763</v>
      </c>
      <c r="S170" s="609">
        <v>1</v>
      </c>
      <c r="T170" s="609">
        <v>0</v>
      </c>
      <c r="U170" s="609">
        <v>19</v>
      </c>
      <c r="V170" s="609">
        <v>0</v>
      </c>
      <c r="W170" s="609"/>
      <c r="X170" s="609"/>
      <c r="Y170" s="609">
        <v>19</v>
      </c>
      <c r="Z170" s="609"/>
      <c r="AA170" s="609"/>
      <c r="AB170" s="609">
        <v>10</v>
      </c>
      <c r="AC170" s="609"/>
      <c r="AD170" s="609"/>
      <c r="AE170" s="609">
        <f aca="true" t="shared" si="39" ref="AE170:AE183">SUM(Y170,AB170)</f>
        <v>29</v>
      </c>
      <c r="AF170" s="609">
        <v>419</v>
      </c>
      <c r="AG170" s="609">
        <v>429</v>
      </c>
      <c r="AH170" s="612">
        <f aca="true" t="shared" si="40" ref="AH170:AH188">SUM(AF170,AG170)</f>
        <v>848</v>
      </c>
    </row>
    <row r="171" spans="2:34" ht="12.75" customHeight="1">
      <c r="B171" s="748" t="s">
        <v>236</v>
      </c>
      <c r="C171" s="611">
        <v>1</v>
      </c>
      <c r="D171" s="609">
        <v>1</v>
      </c>
      <c r="E171" s="609">
        <v>15</v>
      </c>
      <c r="F171" s="609">
        <v>4</v>
      </c>
      <c r="G171" s="609"/>
      <c r="H171" s="609"/>
      <c r="I171" s="609">
        <v>8</v>
      </c>
      <c r="J171" s="609"/>
      <c r="K171" s="609"/>
      <c r="L171" s="609">
        <v>15</v>
      </c>
      <c r="M171" s="609"/>
      <c r="N171" s="609"/>
      <c r="O171" s="609">
        <f t="shared" si="37"/>
        <v>23</v>
      </c>
      <c r="P171" s="609">
        <v>367</v>
      </c>
      <c r="Q171" s="609">
        <v>353</v>
      </c>
      <c r="R171" s="609">
        <f t="shared" si="38"/>
        <v>720</v>
      </c>
      <c r="S171" s="609">
        <v>1</v>
      </c>
      <c r="T171" s="609">
        <v>0</v>
      </c>
      <c r="U171" s="609">
        <v>9</v>
      </c>
      <c r="V171" s="609">
        <v>0</v>
      </c>
      <c r="W171" s="609"/>
      <c r="X171" s="609"/>
      <c r="Y171" s="609">
        <v>11</v>
      </c>
      <c r="Z171" s="609"/>
      <c r="AA171" s="609"/>
      <c r="AB171" s="609">
        <v>4</v>
      </c>
      <c r="AC171" s="609"/>
      <c r="AD171" s="609"/>
      <c r="AE171" s="609">
        <f t="shared" si="39"/>
        <v>15</v>
      </c>
      <c r="AF171" s="609">
        <v>215</v>
      </c>
      <c r="AG171" s="609">
        <v>215</v>
      </c>
      <c r="AH171" s="612">
        <f t="shared" si="40"/>
        <v>430</v>
      </c>
    </row>
    <row r="172" spans="2:34" ht="12.75" customHeight="1">
      <c r="B172" s="748" t="s">
        <v>1145</v>
      </c>
      <c r="C172" s="611">
        <v>1</v>
      </c>
      <c r="D172" s="609">
        <v>2</v>
      </c>
      <c r="E172" s="609">
        <v>16</v>
      </c>
      <c r="F172" s="609">
        <v>6</v>
      </c>
      <c r="G172" s="609"/>
      <c r="H172" s="609"/>
      <c r="I172" s="609">
        <v>12</v>
      </c>
      <c r="J172" s="609"/>
      <c r="K172" s="609"/>
      <c r="L172" s="609">
        <v>13</v>
      </c>
      <c r="M172" s="609"/>
      <c r="N172" s="609"/>
      <c r="O172" s="609">
        <f t="shared" si="37"/>
        <v>25</v>
      </c>
      <c r="P172" s="609">
        <v>458</v>
      </c>
      <c r="Q172" s="609">
        <v>429</v>
      </c>
      <c r="R172" s="609">
        <f t="shared" si="38"/>
        <v>887</v>
      </c>
      <c r="S172" s="609">
        <v>1</v>
      </c>
      <c r="T172" s="609">
        <v>0</v>
      </c>
      <c r="U172" s="609">
        <v>9</v>
      </c>
      <c r="V172" s="609">
        <v>0</v>
      </c>
      <c r="W172" s="609"/>
      <c r="X172" s="609"/>
      <c r="Y172" s="609">
        <v>10</v>
      </c>
      <c r="Z172" s="609"/>
      <c r="AA172" s="609"/>
      <c r="AB172" s="609">
        <v>4</v>
      </c>
      <c r="AC172" s="609"/>
      <c r="AD172" s="609"/>
      <c r="AE172" s="609">
        <f t="shared" si="39"/>
        <v>14</v>
      </c>
      <c r="AF172" s="609">
        <v>222</v>
      </c>
      <c r="AG172" s="609">
        <v>210</v>
      </c>
      <c r="AH172" s="612">
        <f t="shared" si="40"/>
        <v>432</v>
      </c>
    </row>
    <row r="173" spans="2:34" ht="12.75" customHeight="1">
      <c r="B173" s="748" t="s">
        <v>237</v>
      </c>
      <c r="C173" s="611">
        <v>1</v>
      </c>
      <c r="D173" s="609">
        <v>0</v>
      </c>
      <c r="E173" s="609">
        <v>17</v>
      </c>
      <c r="F173" s="609">
        <v>0</v>
      </c>
      <c r="G173" s="609"/>
      <c r="H173" s="609"/>
      <c r="I173" s="609">
        <v>7</v>
      </c>
      <c r="J173" s="609"/>
      <c r="K173" s="609"/>
      <c r="L173" s="609">
        <v>13</v>
      </c>
      <c r="M173" s="609"/>
      <c r="N173" s="609"/>
      <c r="O173" s="609">
        <f t="shared" si="37"/>
        <v>20</v>
      </c>
      <c r="P173" s="609">
        <v>400</v>
      </c>
      <c r="Q173" s="609">
        <v>401</v>
      </c>
      <c r="R173" s="609">
        <f t="shared" si="38"/>
        <v>801</v>
      </c>
      <c r="S173" s="609">
        <v>1</v>
      </c>
      <c r="T173" s="609">
        <v>0</v>
      </c>
      <c r="U173" s="609">
        <v>9</v>
      </c>
      <c r="V173" s="609">
        <v>0</v>
      </c>
      <c r="W173" s="609"/>
      <c r="X173" s="609"/>
      <c r="Y173" s="609">
        <v>10</v>
      </c>
      <c r="Z173" s="609"/>
      <c r="AA173" s="609"/>
      <c r="AB173" s="609">
        <v>5</v>
      </c>
      <c r="AC173" s="609"/>
      <c r="AD173" s="609"/>
      <c r="AE173" s="609">
        <f t="shared" si="39"/>
        <v>15</v>
      </c>
      <c r="AF173" s="609">
        <v>215</v>
      </c>
      <c r="AG173" s="609">
        <v>218</v>
      </c>
      <c r="AH173" s="612">
        <f t="shared" si="40"/>
        <v>433</v>
      </c>
    </row>
    <row r="174" spans="2:34" ht="12.75" customHeight="1">
      <c r="B174" s="748" t="s">
        <v>403</v>
      </c>
      <c r="C174" s="611">
        <v>1</v>
      </c>
      <c r="D174" s="609">
        <v>2</v>
      </c>
      <c r="E174" s="609">
        <v>16</v>
      </c>
      <c r="F174" s="609">
        <v>2</v>
      </c>
      <c r="G174" s="609"/>
      <c r="H174" s="609"/>
      <c r="I174" s="609">
        <v>9</v>
      </c>
      <c r="J174" s="609"/>
      <c r="K174" s="609"/>
      <c r="L174" s="609">
        <v>13</v>
      </c>
      <c r="M174" s="609"/>
      <c r="N174" s="609"/>
      <c r="O174" s="609">
        <f t="shared" si="37"/>
        <v>22</v>
      </c>
      <c r="P174" s="609">
        <v>381</v>
      </c>
      <c r="Q174" s="609">
        <v>373</v>
      </c>
      <c r="R174" s="609">
        <f t="shared" si="38"/>
        <v>754</v>
      </c>
      <c r="S174" s="609">
        <v>1</v>
      </c>
      <c r="T174" s="609">
        <v>0</v>
      </c>
      <c r="U174" s="609">
        <v>9</v>
      </c>
      <c r="V174" s="609">
        <v>0</v>
      </c>
      <c r="W174" s="609"/>
      <c r="X174" s="609"/>
      <c r="Y174" s="609">
        <v>10</v>
      </c>
      <c r="Z174" s="609"/>
      <c r="AA174" s="609"/>
      <c r="AB174" s="609">
        <v>4</v>
      </c>
      <c r="AC174" s="609"/>
      <c r="AD174" s="609"/>
      <c r="AE174" s="609">
        <f t="shared" si="39"/>
        <v>14</v>
      </c>
      <c r="AF174" s="609">
        <v>209</v>
      </c>
      <c r="AG174" s="609">
        <v>207</v>
      </c>
      <c r="AH174" s="612">
        <f t="shared" si="40"/>
        <v>416</v>
      </c>
    </row>
    <row r="175" spans="2:34" ht="12.75" customHeight="1">
      <c r="B175" s="748" t="s">
        <v>404</v>
      </c>
      <c r="C175" s="611">
        <v>1</v>
      </c>
      <c r="D175" s="609">
        <v>2</v>
      </c>
      <c r="E175" s="609">
        <v>15</v>
      </c>
      <c r="F175" s="609">
        <v>6</v>
      </c>
      <c r="G175" s="609"/>
      <c r="H175" s="609"/>
      <c r="I175" s="609">
        <v>12</v>
      </c>
      <c r="J175" s="609"/>
      <c r="K175" s="609"/>
      <c r="L175" s="609">
        <v>13</v>
      </c>
      <c r="M175" s="609"/>
      <c r="N175" s="609"/>
      <c r="O175" s="609">
        <f t="shared" si="37"/>
        <v>25</v>
      </c>
      <c r="P175" s="609">
        <v>390</v>
      </c>
      <c r="Q175" s="609">
        <v>422</v>
      </c>
      <c r="R175" s="609">
        <f t="shared" si="38"/>
        <v>812</v>
      </c>
      <c r="S175" s="609">
        <v>1</v>
      </c>
      <c r="T175" s="609">
        <v>0</v>
      </c>
      <c r="U175" s="609">
        <v>12</v>
      </c>
      <c r="V175" s="609">
        <v>0</v>
      </c>
      <c r="W175" s="609"/>
      <c r="X175" s="609"/>
      <c r="Y175" s="609">
        <v>12</v>
      </c>
      <c r="Z175" s="609"/>
      <c r="AA175" s="609"/>
      <c r="AB175" s="609">
        <v>6</v>
      </c>
      <c r="AC175" s="609"/>
      <c r="AD175" s="609"/>
      <c r="AE175" s="609">
        <f t="shared" si="39"/>
        <v>18</v>
      </c>
      <c r="AF175" s="609">
        <v>272</v>
      </c>
      <c r="AG175" s="609">
        <v>278</v>
      </c>
      <c r="AH175" s="612">
        <f t="shared" si="40"/>
        <v>550</v>
      </c>
    </row>
    <row r="176" spans="2:34" ht="12.75" customHeight="1">
      <c r="B176" s="748" t="s">
        <v>240</v>
      </c>
      <c r="C176" s="611">
        <v>1</v>
      </c>
      <c r="D176" s="609">
        <v>0</v>
      </c>
      <c r="E176" s="609">
        <v>6</v>
      </c>
      <c r="F176" s="609">
        <v>0</v>
      </c>
      <c r="G176" s="609"/>
      <c r="H176" s="609"/>
      <c r="I176" s="609">
        <v>5</v>
      </c>
      <c r="J176" s="609"/>
      <c r="K176" s="609"/>
      <c r="L176" s="609">
        <v>3</v>
      </c>
      <c r="M176" s="609"/>
      <c r="N176" s="609"/>
      <c r="O176" s="609">
        <f t="shared" si="37"/>
        <v>8</v>
      </c>
      <c r="P176" s="609">
        <v>130</v>
      </c>
      <c r="Q176" s="609">
        <v>106</v>
      </c>
      <c r="R176" s="609">
        <f t="shared" si="38"/>
        <v>236</v>
      </c>
      <c r="S176" s="609">
        <v>0</v>
      </c>
      <c r="T176" s="609">
        <v>0</v>
      </c>
      <c r="U176" s="609">
        <v>0</v>
      </c>
      <c r="V176" s="609">
        <v>0</v>
      </c>
      <c r="W176" s="609"/>
      <c r="X176" s="609"/>
      <c r="Y176" s="609">
        <v>0</v>
      </c>
      <c r="Z176" s="609"/>
      <c r="AA176" s="609"/>
      <c r="AB176" s="609">
        <v>0</v>
      </c>
      <c r="AC176" s="609"/>
      <c r="AD176" s="609"/>
      <c r="AE176" s="609">
        <f t="shared" si="39"/>
        <v>0</v>
      </c>
      <c r="AF176" s="609">
        <v>0</v>
      </c>
      <c r="AG176" s="609">
        <v>0</v>
      </c>
      <c r="AH176" s="612">
        <f t="shared" si="40"/>
        <v>0</v>
      </c>
    </row>
    <row r="177" spans="2:34" ht="12.75" customHeight="1">
      <c r="B177" s="748" t="s">
        <v>405</v>
      </c>
      <c r="C177" s="611">
        <v>3</v>
      </c>
      <c r="D177" s="609">
        <v>0</v>
      </c>
      <c r="E177" s="609">
        <v>17</v>
      </c>
      <c r="F177" s="609">
        <v>0</v>
      </c>
      <c r="G177" s="609"/>
      <c r="H177" s="609"/>
      <c r="I177" s="609">
        <v>12</v>
      </c>
      <c r="J177" s="609"/>
      <c r="K177" s="609"/>
      <c r="L177" s="609">
        <v>11</v>
      </c>
      <c r="M177" s="609"/>
      <c r="N177" s="609"/>
      <c r="O177" s="609">
        <f t="shared" si="37"/>
        <v>23</v>
      </c>
      <c r="P177" s="609">
        <v>241</v>
      </c>
      <c r="Q177" s="609">
        <v>222</v>
      </c>
      <c r="R177" s="609">
        <f t="shared" si="38"/>
        <v>463</v>
      </c>
      <c r="S177" s="609">
        <v>1</v>
      </c>
      <c r="T177" s="609">
        <v>0</v>
      </c>
      <c r="U177" s="609">
        <v>6</v>
      </c>
      <c r="V177" s="609">
        <v>0</v>
      </c>
      <c r="W177" s="609"/>
      <c r="X177" s="609"/>
      <c r="Y177" s="609">
        <v>7</v>
      </c>
      <c r="Z177" s="609"/>
      <c r="AA177" s="609"/>
      <c r="AB177" s="609">
        <v>3</v>
      </c>
      <c r="AC177" s="609"/>
      <c r="AD177" s="609"/>
      <c r="AE177" s="609">
        <f t="shared" si="39"/>
        <v>10</v>
      </c>
      <c r="AF177" s="609">
        <v>124</v>
      </c>
      <c r="AG177" s="609">
        <v>123</v>
      </c>
      <c r="AH177" s="612">
        <f t="shared" si="40"/>
        <v>247</v>
      </c>
    </row>
    <row r="178" spans="2:34" ht="12.75" customHeight="1">
      <c r="B178" s="748" t="s">
        <v>406</v>
      </c>
      <c r="C178" s="611">
        <v>1</v>
      </c>
      <c r="D178" s="609">
        <v>1</v>
      </c>
      <c r="E178" s="609">
        <v>12</v>
      </c>
      <c r="F178" s="609">
        <v>4</v>
      </c>
      <c r="G178" s="609"/>
      <c r="H178" s="609"/>
      <c r="I178" s="609">
        <v>10</v>
      </c>
      <c r="J178" s="609"/>
      <c r="K178" s="609"/>
      <c r="L178" s="609">
        <v>9</v>
      </c>
      <c r="M178" s="609"/>
      <c r="N178" s="609"/>
      <c r="O178" s="609">
        <f t="shared" si="37"/>
        <v>19</v>
      </c>
      <c r="P178" s="609">
        <v>347</v>
      </c>
      <c r="Q178" s="609">
        <v>329</v>
      </c>
      <c r="R178" s="609">
        <f t="shared" si="38"/>
        <v>676</v>
      </c>
      <c r="S178" s="609">
        <v>1</v>
      </c>
      <c r="T178" s="609">
        <v>0</v>
      </c>
      <c r="U178" s="609">
        <v>8</v>
      </c>
      <c r="V178" s="609">
        <v>0</v>
      </c>
      <c r="W178" s="609"/>
      <c r="X178" s="609"/>
      <c r="Y178" s="609">
        <v>9</v>
      </c>
      <c r="Z178" s="609"/>
      <c r="AA178" s="609"/>
      <c r="AB178" s="609">
        <v>3</v>
      </c>
      <c r="AC178" s="609"/>
      <c r="AD178" s="609"/>
      <c r="AE178" s="609">
        <f t="shared" si="39"/>
        <v>12</v>
      </c>
      <c r="AF178" s="609">
        <v>178</v>
      </c>
      <c r="AG178" s="609">
        <v>172</v>
      </c>
      <c r="AH178" s="612">
        <f t="shared" si="40"/>
        <v>350</v>
      </c>
    </row>
    <row r="179" spans="2:34" ht="12.75" customHeight="1">
      <c r="B179" s="748" t="s">
        <v>243</v>
      </c>
      <c r="C179" s="611">
        <v>1</v>
      </c>
      <c r="D179" s="609">
        <v>1</v>
      </c>
      <c r="E179" s="609">
        <v>11</v>
      </c>
      <c r="F179" s="609">
        <v>1</v>
      </c>
      <c r="G179" s="609"/>
      <c r="H179" s="609"/>
      <c r="I179" s="609">
        <v>5</v>
      </c>
      <c r="J179" s="609"/>
      <c r="K179" s="609"/>
      <c r="L179" s="609">
        <v>10</v>
      </c>
      <c r="M179" s="609"/>
      <c r="N179" s="609"/>
      <c r="O179" s="609">
        <f t="shared" si="37"/>
        <v>15</v>
      </c>
      <c r="P179" s="609">
        <v>266</v>
      </c>
      <c r="Q179" s="609">
        <v>251</v>
      </c>
      <c r="R179" s="609">
        <f t="shared" si="38"/>
        <v>517</v>
      </c>
      <c r="S179" s="609">
        <v>1</v>
      </c>
      <c r="T179" s="609">
        <v>0</v>
      </c>
      <c r="U179" s="609">
        <v>6</v>
      </c>
      <c r="V179" s="609">
        <v>0</v>
      </c>
      <c r="W179" s="609"/>
      <c r="X179" s="609"/>
      <c r="Y179" s="609">
        <v>7</v>
      </c>
      <c r="Z179" s="609"/>
      <c r="AA179" s="609"/>
      <c r="AB179" s="609">
        <v>3</v>
      </c>
      <c r="AC179" s="609"/>
      <c r="AD179" s="609"/>
      <c r="AE179" s="609">
        <f t="shared" si="39"/>
        <v>10</v>
      </c>
      <c r="AF179" s="609">
        <v>130</v>
      </c>
      <c r="AG179" s="609">
        <v>146</v>
      </c>
      <c r="AH179" s="612">
        <f t="shared" si="40"/>
        <v>276</v>
      </c>
    </row>
    <row r="180" spans="2:34" ht="12.75" customHeight="1">
      <c r="B180" s="748" t="s">
        <v>407</v>
      </c>
      <c r="C180" s="611">
        <v>1</v>
      </c>
      <c r="D180" s="609">
        <v>1</v>
      </c>
      <c r="E180" s="609">
        <v>9</v>
      </c>
      <c r="F180" s="609">
        <v>2</v>
      </c>
      <c r="G180" s="609"/>
      <c r="H180" s="609"/>
      <c r="I180" s="609">
        <v>7</v>
      </c>
      <c r="J180" s="609"/>
      <c r="K180" s="609"/>
      <c r="L180" s="609">
        <v>7</v>
      </c>
      <c r="M180" s="609"/>
      <c r="N180" s="609"/>
      <c r="O180" s="609">
        <f t="shared" si="37"/>
        <v>14</v>
      </c>
      <c r="P180" s="609">
        <v>201</v>
      </c>
      <c r="Q180" s="609">
        <v>197</v>
      </c>
      <c r="R180" s="609">
        <f t="shared" si="38"/>
        <v>398</v>
      </c>
      <c r="S180" s="609">
        <v>1</v>
      </c>
      <c r="T180" s="609">
        <v>0</v>
      </c>
      <c r="U180" s="609">
        <v>6</v>
      </c>
      <c r="V180" s="609">
        <v>0</v>
      </c>
      <c r="W180" s="609"/>
      <c r="X180" s="609"/>
      <c r="Y180" s="609">
        <v>7</v>
      </c>
      <c r="Z180" s="609"/>
      <c r="AA180" s="609"/>
      <c r="AB180" s="609">
        <v>4</v>
      </c>
      <c r="AC180" s="609"/>
      <c r="AD180" s="609"/>
      <c r="AE180" s="609">
        <f t="shared" si="39"/>
        <v>11</v>
      </c>
      <c r="AF180" s="609">
        <v>122</v>
      </c>
      <c r="AG180" s="609">
        <v>119</v>
      </c>
      <c r="AH180" s="612">
        <f t="shared" si="40"/>
        <v>241</v>
      </c>
    </row>
    <row r="181" spans="2:34" ht="12.75" customHeight="1">
      <c r="B181" s="748" t="s">
        <v>388</v>
      </c>
      <c r="C181" s="611">
        <v>1</v>
      </c>
      <c r="D181" s="609">
        <v>0</v>
      </c>
      <c r="E181" s="609">
        <v>12</v>
      </c>
      <c r="F181" s="609">
        <v>0</v>
      </c>
      <c r="G181" s="609"/>
      <c r="H181" s="609"/>
      <c r="I181" s="609">
        <v>7</v>
      </c>
      <c r="J181" s="609"/>
      <c r="K181" s="609"/>
      <c r="L181" s="609">
        <v>9</v>
      </c>
      <c r="M181" s="609"/>
      <c r="N181" s="609"/>
      <c r="O181" s="609">
        <f t="shared" si="37"/>
        <v>16</v>
      </c>
      <c r="P181" s="609">
        <v>281</v>
      </c>
      <c r="Q181" s="609">
        <v>280</v>
      </c>
      <c r="R181" s="609">
        <f t="shared" si="38"/>
        <v>561</v>
      </c>
      <c r="S181" s="609">
        <v>1</v>
      </c>
      <c r="T181" s="609">
        <v>0</v>
      </c>
      <c r="U181" s="609">
        <v>8</v>
      </c>
      <c r="V181" s="609">
        <v>0</v>
      </c>
      <c r="W181" s="609"/>
      <c r="X181" s="609"/>
      <c r="Y181" s="609">
        <v>9</v>
      </c>
      <c r="Z181" s="609"/>
      <c r="AA181" s="609"/>
      <c r="AB181" s="609">
        <v>3</v>
      </c>
      <c r="AC181" s="609"/>
      <c r="AD181" s="609"/>
      <c r="AE181" s="609">
        <f t="shared" si="39"/>
        <v>12</v>
      </c>
      <c r="AF181" s="609">
        <v>170</v>
      </c>
      <c r="AG181" s="609">
        <v>163</v>
      </c>
      <c r="AH181" s="612">
        <f t="shared" si="40"/>
        <v>333</v>
      </c>
    </row>
    <row r="182" spans="2:34" ht="12.75" customHeight="1">
      <c r="B182" s="748" t="s">
        <v>245</v>
      </c>
      <c r="C182" s="611">
        <v>4</v>
      </c>
      <c r="D182" s="609">
        <v>2</v>
      </c>
      <c r="E182" s="609">
        <v>26</v>
      </c>
      <c r="F182" s="609">
        <v>2</v>
      </c>
      <c r="G182" s="609"/>
      <c r="H182" s="609"/>
      <c r="I182" s="609">
        <v>20</v>
      </c>
      <c r="J182" s="609"/>
      <c r="K182" s="609"/>
      <c r="L182" s="609">
        <v>19</v>
      </c>
      <c r="M182" s="609"/>
      <c r="N182" s="609"/>
      <c r="O182" s="609">
        <f t="shared" si="37"/>
        <v>39</v>
      </c>
      <c r="P182" s="609">
        <v>433</v>
      </c>
      <c r="Q182" s="609">
        <v>423</v>
      </c>
      <c r="R182" s="609">
        <f t="shared" si="38"/>
        <v>856</v>
      </c>
      <c r="S182" s="609">
        <v>1</v>
      </c>
      <c r="T182" s="609">
        <v>0</v>
      </c>
      <c r="U182" s="609">
        <v>12</v>
      </c>
      <c r="V182" s="609">
        <v>0</v>
      </c>
      <c r="W182" s="609"/>
      <c r="X182" s="609"/>
      <c r="Y182" s="609">
        <v>12</v>
      </c>
      <c r="Z182" s="609"/>
      <c r="AA182" s="609"/>
      <c r="AB182" s="609">
        <v>6</v>
      </c>
      <c r="AC182" s="609"/>
      <c r="AD182" s="609"/>
      <c r="AE182" s="609">
        <f t="shared" si="39"/>
        <v>18</v>
      </c>
      <c r="AF182" s="609">
        <v>238</v>
      </c>
      <c r="AG182" s="609">
        <v>238</v>
      </c>
      <c r="AH182" s="612">
        <f t="shared" si="40"/>
        <v>476</v>
      </c>
    </row>
    <row r="183" spans="2:34" ht="12.75" customHeight="1">
      <c r="B183" s="748" t="s">
        <v>246</v>
      </c>
      <c r="C183" s="611">
        <v>1</v>
      </c>
      <c r="D183" s="609">
        <v>0</v>
      </c>
      <c r="E183" s="609">
        <v>6</v>
      </c>
      <c r="F183" s="609">
        <v>0</v>
      </c>
      <c r="G183" s="609"/>
      <c r="H183" s="609"/>
      <c r="I183" s="609">
        <v>4</v>
      </c>
      <c r="J183" s="609"/>
      <c r="K183" s="609"/>
      <c r="L183" s="609">
        <v>4</v>
      </c>
      <c r="M183" s="609"/>
      <c r="N183" s="609"/>
      <c r="O183" s="609">
        <f t="shared" si="37"/>
        <v>8</v>
      </c>
      <c r="P183" s="609">
        <v>135</v>
      </c>
      <c r="Q183" s="609">
        <v>137</v>
      </c>
      <c r="R183" s="609">
        <f t="shared" si="38"/>
        <v>272</v>
      </c>
      <c r="S183" s="609">
        <v>1</v>
      </c>
      <c r="T183" s="609">
        <v>0</v>
      </c>
      <c r="U183" s="609">
        <v>5</v>
      </c>
      <c r="V183" s="609">
        <v>0</v>
      </c>
      <c r="W183" s="609"/>
      <c r="X183" s="609"/>
      <c r="Y183" s="609">
        <v>6</v>
      </c>
      <c r="Z183" s="609"/>
      <c r="AA183" s="609"/>
      <c r="AB183" s="609">
        <v>2</v>
      </c>
      <c r="AC183" s="609"/>
      <c r="AD183" s="609"/>
      <c r="AE183" s="609">
        <f t="shared" si="39"/>
        <v>8</v>
      </c>
      <c r="AF183" s="609">
        <v>82</v>
      </c>
      <c r="AG183" s="609">
        <v>72</v>
      </c>
      <c r="AH183" s="612">
        <f t="shared" si="40"/>
        <v>154</v>
      </c>
    </row>
    <row r="184" spans="2:34" ht="12.75" customHeight="1">
      <c r="B184" s="748" t="s">
        <v>247</v>
      </c>
      <c r="C184" s="611">
        <v>1</v>
      </c>
      <c r="D184" s="609">
        <v>4</v>
      </c>
      <c r="E184" s="609">
        <v>7</v>
      </c>
      <c r="F184" s="609">
        <v>10</v>
      </c>
      <c r="G184" s="609"/>
      <c r="H184" s="609"/>
      <c r="I184" s="609">
        <v>9</v>
      </c>
      <c r="J184" s="609"/>
      <c r="K184" s="609"/>
      <c r="L184" s="609">
        <v>11</v>
      </c>
      <c r="M184" s="609"/>
      <c r="N184" s="609"/>
      <c r="O184" s="609">
        <f t="shared" si="37"/>
        <v>20</v>
      </c>
      <c r="P184" s="609">
        <v>291</v>
      </c>
      <c r="Q184" s="609">
        <v>249</v>
      </c>
      <c r="R184" s="609">
        <f t="shared" si="38"/>
        <v>540</v>
      </c>
      <c r="S184" s="609">
        <v>1</v>
      </c>
      <c r="T184" s="609">
        <v>0</v>
      </c>
      <c r="U184" s="609">
        <v>7</v>
      </c>
      <c r="V184" s="609">
        <v>0</v>
      </c>
      <c r="W184" s="609"/>
      <c r="X184" s="609"/>
      <c r="Y184" s="609">
        <v>10</v>
      </c>
      <c r="Z184" s="609" t="s">
        <v>99</v>
      </c>
      <c r="AA184" s="609">
        <v>1</v>
      </c>
      <c r="AB184" s="609">
        <v>23</v>
      </c>
      <c r="AC184" s="609" t="s">
        <v>99</v>
      </c>
      <c r="AD184" s="609">
        <v>1</v>
      </c>
      <c r="AE184" s="609">
        <v>12</v>
      </c>
      <c r="AF184" s="609">
        <v>146</v>
      </c>
      <c r="AG184" s="609">
        <v>144</v>
      </c>
      <c r="AH184" s="612">
        <f t="shared" si="40"/>
        <v>290</v>
      </c>
    </row>
    <row r="185" spans="2:34" ht="12.75" customHeight="1">
      <c r="B185" s="748" t="s">
        <v>408</v>
      </c>
      <c r="C185" s="611">
        <v>2</v>
      </c>
      <c r="D185" s="609">
        <v>4</v>
      </c>
      <c r="E185" s="609">
        <v>11</v>
      </c>
      <c r="F185" s="609">
        <v>6</v>
      </c>
      <c r="G185" s="609"/>
      <c r="H185" s="609"/>
      <c r="I185" s="609">
        <v>15</v>
      </c>
      <c r="J185" s="609"/>
      <c r="K185" s="609"/>
      <c r="L185" s="609">
        <v>9</v>
      </c>
      <c r="M185" s="609"/>
      <c r="N185" s="609"/>
      <c r="O185" s="609">
        <f t="shared" si="37"/>
        <v>24</v>
      </c>
      <c r="P185" s="609">
        <v>208</v>
      </c>
      <c r="Q185" s="609">
        <v>226</v>
      </c>
      <c r="R185" s="609">
        <f t="shared" si="38"/>
        <v>434</v>
      </c>
      <c r="S185" s="609">
        <v>2</v>
      </c>
      <c r="T185" s="609">
        <v>1</v>
      </c>
      <c r="U185" s="609">
        <v>6</v>
      </c>
      <c r="V185" s="609">
        <v>1</v>
      </c>
      <c r="W185" s="609" t="s">
        <v>99</v>
      </c>
      <c r="X185" s="609">
        <v>2</v>
      </c>
      <c r="Y185" s="609">
        <v>10</v>
      </c>
      <c r="Z185" s="609"/>
      <c r="AA185" s="609"/>
      <c r="AB185" s="609">
        <v>3</v>
      </c>
      <c r="AC185" s="609" t="s">
        <v>99</v>
      </c>
      <c r="AD185" s="609">
        <v>2</v>
      </c>
      <c r="AE185" s="609">
        <f>SUM(Y185,AB185)</f>
        <v>13</v>
      </c>
      <c r="AF185" s="609">
        <v>123</v>
      </c>
      <c r="AG185" s="609">
        <v>114</v>
      </c>
      <c r="AH185" s="612">
        <f t="shared" si="40"/>
        <v>237</v>
      </c>
    </row>
    <row r="186" spans="2:34" ht="12.75" customHeight="1">
      <c r="B186" s="748" t="s">
        <v>249</v>
      </c>
      <c r="C186" s="611">
        <v>1</v>
      </c>
      <c r="D186" s="609">
        <v>5</v>
      </c>
      <c r="E186" s="609">
        <v>23</v>
      </c>
      <c r="F186" s="609">
        <v>15</v>
      </c>
      <c r="G186" s="609"/>
      <c r="H186" s="609"/>
      <c r="I186" s="609">
        <v>22</v>
      </c>
      <c r="J186" s="609"/>
      <c r="K186" s="609"/>
      <c r="L186" s="609">
        <v>24</v>
      </c>
      <c r="M186" s="609"/>
      <c r="N186" s="609"/>
      <c r="O186" s="609">
        <f t="shared" si="37"/>
        <v>46</v>
      </c>
      <c r="P186" s="609">
        <v>819</v>
      </c>
      <c r="Q186" s="609">
        <v>754</v>
      </c>
      <c r="R186" s="609">
        <f t="shared" si="38"/>
        <v>1573</v>
      </c>
      <c r="S186" s="609">
        <v>1</v>
      </c>
      <c r="T186" s="609">
        <v>0</v>
      </c>
      <c r="U186" s="609">
        <v>13</v>
      </c>
      <c r="V186" s="609">
        <v>0</v>
      </c>
      <c r="W186" s="609"/>
      <c r="X186" s="609"/>
      <c r="Y186" s="609">
        <v>12</v>
      </c>
      <c r="Z186" s="609"/>
      <c r="AA186" s="609"/>
      <c r="AB186" s="609">
        <v>7</v>
      </c>
      <c r="AC186" s="609"/>
      <c r="AD186" s="609"/>
      <c r="AE186" s="609">
        <f>SUM(Y186,AB186)</f>
        <v>19</v>
      </c>
      <c r="AF186" s="609">
        <v>310</v>
      </c>
      <c r="AG186" s="609">
        <v>319</v>
      </c>
      <c r="AH186" s="612">
        <f t="shared" si="40"/>
        <v>629</v>
      </c>
    </row>
    <row r="187" spans="2:34" ht="12.75" customHeight="1">
      <c r="B187" s="748" t="s">
        <v>409</v>
      </c>
      <c r="C187" s="611">
        <v>1</v>
      </c>
      <c r="D187" s="609">
        <v>2</v>
      </c>
      <c r="E187" s="609">
        <v>4</v>
      </c>
      <c r="F187" s="609">
        <v>6</v>
      </c>
      <c r="G187" s="609"/>
      <c r="H187" s="609"/>
      <c r="I187" s="609">
        <v>8</v>
      </c>
      <c r="J187" s="609"/>
      <c r="K187" s="609"/>
      <c r="L187" s="609">
        <v>5</v>
      </c>
      <c r="M187" s="609"/>
      <c r="N187" s="609"/>
      <c r="O187" s="609">
        <f t="shared" si="37"/>
        <v>13</v>
      </c>
      <c r="P187" s="609">
        <v>135</v>
      </c>
      <c r="Q187" s="609">
        <v>120</v>
      </c>
      <c r="R187" s="609">
        <f t="shared" si="38"/>
        <v>255</v>
      </c>
      <c r="S187" s="609">
        <v>1</v>
      </c>
      <c r="T187" s="609">
        <v>2</v>
      </c>
      <c r="U187" s="609">
        <v>3</v>
      </c>
      <c r="V187" s="609">
        <v>4</v>
      </c>
      <c r="W187" s="609" t="s">
        <v>410</v>
      </c>
      <c r="X187" s="609">
        <v>1</v>
      </c>
      <c r="Y187" s="609">
        <v>10</v>
      </c>
      <c r="Z187" s="609"/>
      <c r="AA187" s="609"/>
      <c r="AB187" s="609">
        <v>2</v>
      </c>
      <c r="AC187" s="609" t="s">
        <v>410</v>
      </c>
      <c r="AD187" s="609">
        <v>1</v>
      </c>
      <c r="AE187" s="609">
        <f>SUM(Y187,AB187)</f>
        <v>12</v>
      </c>
      <c r="AF187" s="609">
        <v>64</v>
      </c>
      <c r="AG187" s="609">
        <v>65</v>
      </c>
      <c r="AH187" s="612">
        <f t="shared" si="40"/>
        <v>129</v>
      </c>
    </row>
    <row r="188" spans="2:34" ht="12.75" customHeight="1">
      <c r="B188" s="748" t="s">
        <v>411</v>
      </c>
      <c r="C188" s="611">
        <v>3</v>
      </c>
      <c r="D188" s="609">
        <v>0</v>
      </c>
      <c r="E188" s="609">
        <v>16</v>
      </c>
      <c r="F188" s="609">
        <v>0</v>
      </c>
      <c r="G188" s="609"/>
      <c r="H188" s="609"/>
      <c r="I188" s="609">
        <v>15</v>
      </c>
      <c r="J188" s="609"/>
      <c r="K188" s="609"/>
      <c r="L188" s="609">
        <v>7</v>
      </c>
      <c r="M188" s="609"/>
      <c r="N188" s="609"/>
      <c r="O188" s="609">
        <f t="shared" si="37"/>
        <v>22</v>
      </c>
      <c r="P188" s="609">
        <v>173</v>
      </c>
      <c r="Q188" s="609">
        <v>208</v>
      </c>
      <c r="R188" s="609">
        <f t="shared" si="38"/>
        <v>381</v>
      </c>
      <c r="S188" s="609">
        <v>1</v>
      </c>
      <c r="T188" s="609">
        <v>1</v>
      </c>
      <c r="U188" s="609">
        <v>4</v>
      </c>
      <c r="V188" s="609">
        <v>3</v>
      </c>
      <c r="W188" s="609"/>
      <c r="X188" s="609"/>
      <c r="Y188" s="609">
        <v>10</v>
      </c>
      <c r="Z188" s="609"/>
      <c r="AA188" s="609"/>
      <c r="AB188" s="609">
        <v>2</v>
      </c>
      <c r="AC188" s="609"/>
      <c r="AD188" s="609"/>
      <c r="AE188" s="609">
        <f>SUM(Y188,AB188)</f>
        <v>12</v>
      </c>
      <c r="AF188" s="609">
        <v>85</v>
      </c>
      <c r="AG188" s="609">
        <v>96</v>
      </c>
      <c r="AH188" s="612">
        <f t="shared" si="40"/>
        <v>181</v>
      </c>
    </row>
    <row r="189" spans="2:34" ht="12.75" customHeight="1">
      <c r="B189" s="748"/>
      <c r="C189" s="611"/>
      <c r="D189" s="609"/>
      <c r="E189" s="609"/>
      <c r="F189" s="609"/>
      <c r="G189" s="609"/>
      <c r="H189" s="609"/>
      <c r="I189" s="609"/>
      <c r="J189" s="609"/>
      <c r="K189" s="609"/>
      <c r="L189" s="609"/>
      <c r="M189" s="609"/>
      <c r="N189" s="609"/>
      <c r="O189" s="609"/>
      <c r="P189" s="609"/>
      <c r="Q189" s="609"/>
      <c r="R189" s="609"/>
      <c r="S189" s="609"/>
      <c r="T189" s="609"/>
      <c r="U189" s="609"/>
      <c r="V189" s="609"/>
      <c r="W189" s="609"/>
      <c r="X189" s="609"/>
      <c r="Y189" s="609"/>
      <c r="Z189" s="609"/>
      <c r="AA189" s="609"/>
      <c r="AB189" s="609"/>
      <c r="AC189" s="609"/>
      <c r="AD189" s="609"/>
      <c r="AE189" s="609"/>
      <c r="AF189" s="609"/>
      <c r="AG189" s="609"/>
      <c r="AH189" s="612"/>
    </row>
    <row r="190" spans="2:34" s="702" customFormat="1" ht="12.75" customHeight="1">
      <c r="B190" s="751" t="s">
        <v>252</v>
      </c>
      <c r="C190" s="705">
        <f>SUM(C192:C219)</f>
        <v>32</v>
      </c>
      <c r="D190" s="689">
        <f>SUM(D192:D219)</f>
        <v>32</v>
      </c>
      <c r="E190" s="689">
        <f>SUM(E192:E219)</f>
        <v>310</v>
      </c>
      <c r="F190" s="689">
        <f>SUM(F192:F219)</f>
        <v>72</v>
      </c>
      <c r="G190" s="689"/>
      <c r="H190" s="689"/>
      <c r="I190" s="689">
        <f>SUM(I192:I219)</f>
        <v>267</v>
      </c>
      <c r="J190" s="689"/>
      <c r="K190" s="689"/>
      <c r="L190" s="689">
        <v>230</v>
      </c>
      <c r="M190" s="689"/>
      <c r="N190" s="689"/>
      <c r="O190" s="689">
        <f>SUM(I190,L190)</f>
        <v>497</v>
      </c>
      <c r="P190" s="689">
        <f aca="true" t="shared" si="41" ref="P190:V190">SUM(P192:P219)</f>
        <v>7260</v>
      </c>
      <c r="Q190" s="689">
        <f t="shared" si="41"/>
        <v>7117</v>
      </c>
      <c r="R190" s="689">
        <f t="shared" si="41"/>
        <v>14377</v>
      </c>
      <c r="S190" s="689">
        <f t="shared" si="41"/>
        <v>25</v>
      </c>
      <c r="T190" s="689">
        <f t="shared" si="41"/>
        <v>3</v>
      </c>
      <c r="U190" s="689">
        <f t="shared" si="41"/>
        <v>182</v>
      </c>
      <c r="V190" s="689">
        <f t="shared" si="41"/>
        <v>4</v>
      </c>
      <c r="W190" s="689" t="s">
        <v>1143</v>
      </c>
      <c r="X190" s="689">
        <v>3</v>
      </c>
      <c r="Y190" s="689">
        <v>240</v>
      </c>
      <c r="Z190" s="689" t="s">
        <v>1143</v>
      </c>
      <c r="AA190" s="689">
        <v>4</v>
      </c>
      <c r="AB190" s="689">
        <f>SUM(AB192:AB219)</f>
        <v>65</v>
      </c>
      <c r="AC190" s="689" t="s">
        <v>1143</v>
      </c>
      <c r="AD190" s="689">
        <v>7</v>
      </c>
      <c r="AE190" s="689">
        <f>SUM(Y190,AB190)</f>
        <v>305</v>
      </c>
      <c r="AF190" s="689">
        <f>SUM(AF192:AF219)</f>
        <v>3691</v>
      </c>
      <c r="AG190" s="689">
        <f>SUM(AG192:AG219)</f>
        <v>3657</v>
      </c>
      <c r="AH190" s="692">
        <f>SUM(AF190,AG190)</f>
        <v>7348</v>
      </c>
    </row>
    <row r="191" spans="2:34" ht="12.75" customHeight="1">
      <c r="B191" s="748"/>
      <c r="C191" s="611"/>
      <c r="D191" s="609"/>
      <c r="E191" s="609"/>
      <c r="F191" s="609"/>
      <c r="G191" s="609"/>
      <c r="H191" s="609"/>
      <c r="I191" s="609"/>
      <c r="J191" s="609"/>
      <c r="K191" s="609"/>
      <c r="L191" s="609"/>
      <c r="M191" s="609"/>
      <c r="N191" s="609"/>
      <c r="O191" s="609"/>
      <c r="P191" s="609"/>
      <c r="Q191" s="609"/>
      <c r="R191" s="609"/>
      <c r="S191" s="609"/>
      <c r="T191" s="609"/>
      <c r="U191" s="609"/>
      <c r="V191" s="609"/>
      <c r="W191" s="609"/>
      <c r="X191" s="609"/>
      <c r="Y191" s="609"/>
      <c r="Z191" s="609"/>
      <c r="AA191" s="609"/>
      <c r="AB191" s="609"/>
      <c r="AC191" s="609"/>
      <c r="AD191" s="609"/>
      <c r="AE191" s="609"/>
      <c r="AF191" s="609"/>
      <c r="AG191" s="609"/>
      <c r="AH191" s="612"/>
    </row>
    <row r="192" spans="2:34" ht="12.75" customHeight="1">
      <c r="B192" s="748" t="s">
        <v>253</v>
      </c>
      <c r="C192" s="611">
        <v>2</v>
      </c>
      <c r="D192" s="609">
        <v>6</v>
      </c>
      <c r="E192" s="609">
        <v>12</v>
      </c>
      <c r="F192" s="609">
        <v>7</v>
      </c>
      <c r="G192" s="609"/>
      <c r="H192" s="609"/>
      <c r="I192" s="609">
        <v>17</v>
      </c>
      <c r="J192" s="609"/>
      <c r="K192" s="609"/>
      <c r="L192" s="609">
        <v>8</v>
      </c>
      <c r="M192" s="609"/>
      <c r="N192" s="609"/>
      <c r="O192" s="609">
        <f aca="true" t="shared" si="42" ref="O192:O202">SUM(I192,L192)</f>
        <v>25</v>
      </c>
      <c r="P192" s="609">
        <v>248</v>
      </c>
      <c r="Q192" s="609">
        <v>239</v>
      </c>
      <c r="R192" s="609">
        <f aca="true" t="shared" si="43" ref="R192:R219">SUM(P192:Q192)</f>
        <v>487</v>
      </c>
      <c r="S192" s="609">
        <v>2</v>
      </c>
      <c r="T192" s="609">
        <v>2</v>
      </c>
      <c r="U192" s="609">
        <v>7</v>
      </c>
      <c r="V192" s="609">
        <v>2</v>
      </c>
      <c r="W192" s="609" t="s">
        <v>106</v>
      </c>
      <c r="X192" s="609">
        <v>1</v>
      </c>
      <c r="Y192" s="609">
        <v>13</v>
      </c>
      <c r="Z192" s="609"/>
      <c r="AA192" s="609"/>
      <c r="AB192" s="609">
        <v>4</v>
      </c>
      <c r="AC192" s="609" t="s">
        <v>106</v>
      </c>
      <c r="AD192" s="609">
        <v>1</v>
      </c>
      <c r="AE192" s="609">
        <f aca="true" t="shared" si="44" ref="AE192:AE197">SUM(Y192,AB192)</f>
        <v>17</v>
      </c>
      <c r="AF192" s="609">
        <v>119</v>
      </c>
      <c r="AG192" s="609">
        <v>117</v>
      </c>
      <c r="AH192" s="612">
        <f aca="true" t="shared" si="45" ref="AH192:AH219">SUM(AF192,AG192)</f>
        <v>236</v>
      </c>
    </row>
    <row r="193" spans="2:34" ht="12.75" customHeight="1">
      <c r="B193" s="748" t="s">
        <v>412</v>
      </c>
      <c r="C193" s="611">
        <v>1</v>
      </c>
      <c r="D193" s="609">
        <v>3</v>
      </c>
      <c r="E193" s="609">
        <v>6</v>
      </c>
      <c r="F193" s="609">
        <v>15</v>
      </c>
      <c r="G193" s="609"/>
      <c r="H193" s="609"/>
      <c r="I193" s="609">
        <v>12</v>
      </c>
      <c r="J193" s="609"/>
      <c r="K193" s="609"/>
      <c r="L193" s="609">
        <v>14</v>
      </c>
      <c r="M193" s="609"/>
      <c r="N193" s="609"/>
      <c r="O193" s="609">
        <f t="shared" si="42"/>
        <v>26</v>
      </c>
      <c r="P193" s="609">
        <v>366</v>
      </c>
      <c r="Q193" s="609">
        <v>348</v>
      </c>
      <c r="R193" s="609">
        <f t="shared" si="43"/>
        <v>714</v>
      </c>
      <c r="S193" s="609">
        <v>1</v>
      </c>
      <c r="T193" s="609">
        <v>0</v>
      </c>
      <c r="U193" s="609">
        <v>8</v>
      </c>
      <c r="V193" s="609">
        <v>0</v>
      </c>
      <c r="W193" s="609"/>
      <c r="X193" s="609"/>
      <c r="Y193" s="609">
        <v>10</v>
      </c>
      <c r="Z193" s="609"/>
      <c r="AA193" s="609"/>
      <c r="AB193" s="609">
        <v>2</v>
      </c>
      <c r="AC193" s="609"/>
      <c r="AD193" s="609"/>
      <c r="AE193" s="609">
        <f t="shared" si="44"/>
        <v>12</v>
      </c>
      <c r="AF193" s="609">
        <v>154</v>
      </c>
      <c r="AG193" s="609">
        <v>166</v>
      </c>
      <c r="AH193" s="612">
        <f t="shared" si="45"/>
        <v>320</v>
      </c>
    </row>
    <row r="194" spans="2:34" ht="12.75" customHeight="1">
      <c r="B194" s="748" t="s">
        <v>413</v>
      </c>
      <c r="C194" s="611">
        <v>1</v>
      </c>
      <c r="D194" s="609">
        <v>1</v>
      </c>
      <c r="E194" s="609">
        <v>12</v>
      </c>
      <c r="F194" s="609">
        <v>6</v>
      </c>
      <c r="G194" s="609"/>
      <c r="H194" s="609"/>
      <c r="I194" s="609">
        <v>16</v>
      </c>
      <c r="J194" s="609"/>
      <c r="K194" s="609"/>
      <c r="L194" s="609">
        <v>15</v>
      </c>
      <c r="M194" s="609"/>
      <c r="N194" s="609"/>
      <c r="O194" s="609">
        <f t="shared" si="42"/>
        <v>31</v>
      </c>
      <c r="P194" s="609">
        <v>347</v>
      </c>
      <c r="Q194" s="609">
        <v>372</v>
      </c>
      <c r="R194" s="609">
        <f t="shared" si="43"/>
        <v>719</v>
      </c>
      <c r="S194" s="609">
        <v>1</v>
      </c>
      <c r="T194" s="609">
        <v>0</v>
      </c>
      <c r="U194" s="609">
        <v>9</v>
      </c>
      <c r="V194" s="609">
        <v>0</v>
      </c>
      <c r="W194" s="609"/>
      <c r="X194" s="609"/>
      <c r="Y194" s="609">
        <v>11</v>
      </c>
      <c r="Z194" s="609" t="s">
        <v>99</v>
      </c>
      <c r="AA194" s="609">
        <v>1</v>
      </c>
      <c r="AB194" s="609">
        <v>4</v>
      </c>
      <c r="AC194" s="609" t="s">
        <v>99</v>
      </c>
      <c r="AD194" s="609">
        <v>1</v>
      </c>
      <c r="AE194" s="609">
        <f t="shared" si="44"/>
        <v>15</v>
      </c>
      <c r="AF194" s="609">
        <v>190</v>
      </c>
      <c r="AG194" s="609">
        <v>180</v>
      </c>
      <c r="AH194" s="612">
        <f t="shared" si="45"/>
        <v>370</v>
      </c>
    </row>
    <row r="195" spans="2:34" ht="12.75" customHeight="1">
      <c r="B195" s="748" t="s">
        <v>414</v>
      </c>
      <c r="C195" s="611">
        <v>1</v>
      </c>
      <c r="D195" s="609">
        <v>1</v>
      </c>
      <c r="E195" s="609">
        <v>8</v>
      </c>
      <c r="F195" s="609">
        <v>3</v>
      </c>
      <c r="G195" s="609"/>
      <c r="H195" s="609"/>
      <c r="I195" s="609">
        <v>6</v>
      </c>
      <c r="J195" s="609"/>
      <c r="K195" s="609"/>
      <c r="L195" s="609">
        <v>8</v>
      </c>
      <c r="M195" s="609"/>
      <c r="N195" s="609"/>
      <c r="O195" s="609">
        <f t="shared" si="42"/>
        <v>14</v>
      </c>
      <c r="P195" s="609">
        <v>199</v>
      </c>
      <c r="Q195" s="609">
        <v>201</v>
      </c>
      <c r="R195" s="609">
        <f t="shared" si="43"/>
        <v>400</v>
      </c>
      <c r="S195" s="609">
        <v>1</v>
      </c>
      <c r="T195" s="609">
        <v>0</v>
      </c>
      <c r="U195" s="609">
        <v>6</v>
      </c>
      <c r="V195" s="609">
        <v>0</v>
      </c>
      <c r="W195" s="609"/>
      <c r="X195" s="609"/>
      <c r="Y195" s="609">
        <v>8</v>
      </c>
      <c r="Z195" s="609"/>
      <c r="AA195" s="609"/>
      <c r="AB195" s="609">
        <v>2</v>
      </c>
      <c r="AC195" s="609"/>
      <c r="AD195" s="609"/>
      <c r="AE195" s="609">
        <f t="shared" si="44"/>
        <v>10</v>
      </c>
      <c r="AF195" s="609">
        <v>98</v>
      </c>
      <c r="AG195" s="609">
        <v>102</v>
      </c>
      <c r="AH195" s="612">
        <f t="shared" si="45"/>
        <v>200</v>
      </c>
    </row>
    <row r="196" spans="2:34" ht="12.75" customHeight="1">
      <c r="B196" s="748" t="s">
        <v>415</v>
      </c>
      <c r="C196" s="611">
        <v>1</v>
      </c>
      <c r="D196" s="609">
        <v>0</v>
      </c>
      <c r="E196" s="609">
        <v>13</v>
      </c>
      <c r="F196" s="609">
        <v>0</v>
      </c>
      <c r="G196" s="609"/>
      <c r="H196" s="609"/>
      <c r="I196" s="609">
        <v>8</v>
      </c>
      <c r="J196" s="609"/>
      <c r="K196" s="609"/>
      <c r="L196" s="609">
        <v>8</v>
      </c>
      <c r="M196" s="609"/>
      <c r="N196" s="609"/>
      <c r="O196" s="609">
        <f t="shared" si="42"/>
        <v>16</v>
      </c>
      <c r="P196" s="609">
        <v>260</v>
      </c>
      <c r="Q196" s="609">
        <v>247</v>
      </c>
      <c r="R196" s="609">
        <f t="shared" si="43"/>
        <v>507</v>
      </c>
      <c r="S196" s="609">
        <v>1</v>
      </c>
      <c r="T196" s="609">
        <v>0</v>
      </c>
      <c r="U196" s="609">
        <v>6</v>
      </c>
      <c r="V196" s="609">
        <v>0</v>
      </c>
      <c r="W196" s="609"/>
      <c r="X196" s="609"/>
      <c r="Y196" s="609">
        <v>7</v>
      </c>
      <c r="Z196" s="609"/>
      <c r="AA196" s="609"/>
      <c r="AB196" s="609">
        <v>3</v>
      </c>
      <c r="AC196" s="609"/>
      <c r="AD196" s="609"/>
      <c r="AE196" s="609">
        <f t="shared" si="44"/>
        <v>10</v>
      </c>
      <c r="AF196" s="609">
        <v>141</v>
      </c>
      <c r="AG196" s="609">
        <v>123</v>
      </c>
      <c r="AH196" s="612">
        <f t="shared" si="45"/>
        <v>264</v>
      </c>
    </row>
    <row r="197" spans="2:34" ht="12.75" customHeight="1">
      <c r="B197" s="748" t="s">
        <v>100</v>
      </c>
      <c r="C197" s="611">
        <v>2</v>
      </c>
      <c r="D197" s="609">
        <v>1</v>
      </c>
      <c r="E197" s="609">
        <v>12</v>
      </c>
      <c r="F197" s="609">
        <v>3</v>
      </c>
      <c r="G197" s="609"/>
      <c r="H197" s="609"/>
      <c r="I197" s="609">
        <v>13</v>
      </c>
      <c r="J197" s="609"/>
      <c r="K197" s="609"/>
      <c r="L197" s="609">
        <v>7</v>
      </c>
      <c r="M197" s="609"/>
      <c r="N197" s="609"/>
      <c r="O197" s="609">
        <f t="shared" si="42"/>
        <v>20</v>
      </c>
      <c r="P197" s="609">
        <v>213</v>
      </c>
      <c r="Q197" s="609">
        <v>192</v>
      </c>
      <c r="R197" s="609">
        <f t="shared" si="43"/>
        <v>405</v>
      </c>
      <c r="S197" s="609">
        <v>2</v>
      </c>
      <c r="T197" s="609">
        <v>0</v>
      </c>
      <c r="U197" s="609">
        <v>6</v>
      </c>
      <c r="V197" s="609">
        <v>0</v>
      </c>
      <c r="W197" s="609" t="s">
        <v>1128</v>
      </c>
      <c r="X197" s="609">
        <v>2</v>
      </c>
      <c r="Y197" s="609">
        <v>8</v>
      </c>
      <c r="Z197" s="609" t="s">
        <v>1128</v>
      </c>
      <c r="AA197" s="609">
        <v>1</v>
      </c>
      <c r="AB197" s="609">
        <v>3</v>
      </c>
      <c r="AC197" s="609" t="s">
        <v>1128</v>
      </c>
      <c r="AD197" s="609">
        <v>3</v>
      </c>
      <c r="AE197" s="609">
        <f t="shared" si="44"/>
        <v>11</v>
      </c>
      <c r="AF197" s="609">
        <v>106</v>
      </c>
      <c r="AG197" s="609">
        <v>105</v>
      </c>
      <c r="AH197" s="612">
        <f t="shared" si="45"/>
        <v>211</v>
      </c>
    </row>
    <row r="198" spans="2:34" ht="12.75" customHeight="1">
      <c r="B198" s="748" t="s">
        <v>416</v>
      </c>
      <c r="C198" s="611">
        <v>1</v>
      </c>
      <c r="D198" s="609">
        <v>3</v>
      </c>
      <c r="E198" s="609">
        <v>13</v>
      </c>
      <c r="F198" s="609">
        <v>5</v>
      </c>
      <c r="G198" s="609"/>
      <c r="H198" s="609"/>
      <c r="I198" s="609">
        <v>12</v>
      </c>
      <c r="J198" s="609"/>
      <c r="K198" s="609"/>
      <c r="L198" s="609">
        <v>10</v>
      </c>
      <c r="M198" s="609"/>
      <c r="N198" s="609"/>
      <c r="O198" s="609">
        <f t="shared" si="42"/>
        <v>22</v>
      </c>
      <c r="P198" s="609">
        <v>327</v>
      </c>
      <c r="Q198" s="609">
        <v>363</v>
      </c>
      <c r="R198" s="609">
        <f t="shared" si="43"/>
        <v>690</v>
      </c>
      <c r="S198" s="609">
        <v>1</v>
      </c>
      <c r="T198" s="609">
        <v>0</v>
      </c>
      <c r="U198" s="609">
        <v>9</v>
      </c>
      <c r="V198" s="609">
        <v>0</v>
      </c>
      <c r="W198" s="609"/>
      <c r="X198" s="609"/>
      <c r="Y198" s="609">
        <v>16</v>
      </c>
      <c r="Z198" s="609"/>
      <c r="AA198" s="609"/>
      <c r="AB198" s="609">
        <v>3</v>
      </c>
      <c r="AC198" s="609"/>
      <c r="AD198" s="609"/>
      <c r="AE198" s="609">
        <v>13</v>
      </c>
      <c r="AF198" s="609">
        <v>160</v>
      </c>
      <c r="AG198" s="609">
        <v>178</v>
      </c>
      <c r="AH198" s="612">
        <f t="shared" si="45"/>
        <v>338</v>
      </c>
    </row>
    <row r="199" spans="2:34" ht="12.75" customHeight="1">
      <c r="B199" s="748" t="s">
        <v>258</v>
      </c>
      <c r="C199" s="611">
        <v>1</v>
      </c>
      <c r="D199" s="609">
        <v>1</v>
      </c>
      <c r="E199" s="609">
        <v>13</v>
      </c>
      <c r="F199" s="609">
        <v>2</v>
      </c>
      <c r="G199" s="609"/>
      <c r="H199" s="609"/>
      <c r="I199" s="609">
        <v>9</v>
      </c>
      <c r="J199" s="609"/>
      <c r="K199" s="609"/>
      <c r="L199" s="609">
        <v>9</v>
      </c>
      <c r="M199" s="609"/>
      <c r="N199" s="609"/>
      <c r="O199" s="609">
        <f t="shared" si="42"/>
        <v>18</v>
      </c>
      <c r="P199" s="609">
        <v>346</v>
      </c>
      <c r="Q199" s="609">
        <v>288</v>
      </c>
      <c r="R199" s="609">
        <f t="shared" si="43"/>
        <v>634</v>
      </c>
      <c r="S199" s="609">
        <v>1</v>
      </c>
      <c r="T199" s="609">
        <v>0</v>
      </c>
      <c r="U199" s="609">
        <v>8</v>
      </c>
      <c r="V199" s="609">
        <v>0</v>
      </c>
      <c r="W199" s="609"/>
      <c r="X199" s="609"/>
      <c r="Y199" s="609">
        <v>9</v>
      </c>
      <c r="Z199" s="609"/>
      <c r="AA199" s="609"/>
      <c r="AB199" s="609">
        <v>3</v>
      </c>
      <c r="AD199" s="609"/>
      <c r="AE199" s="609">
        <f aca="true" t="shared" si="46" ref="AE199:AE215">SUM(Y199,AB199)</f>
        <v>12</v>
      </c>
      <c r="AF199" s="609">
        <v>164</v>
      </c>
      <c r="AG199" s="609">
        <v>167</v>
      </c>
      <c r="AH199" s="612">
        <f t="shared" si="45"/>
        <v>331</v>
      </c>
    </row>
    <row r="200" spans="2:34" ht="12.75" customHeight="1">
      <c r="B200" s="748" t="s">
        <v>417</v>
      </c>
      <c r="C200" s="611">
        <v>1</v>
      </c>
      <c r="D200" s="609">
        <v>4</v>
      </c>
      <c r="E200" s="609">
        <v>14</v>
      </c>
      <c r="F200" s="609">
        <v>6</v>
      </c>
      <c r="G200" s="609"/>
      <c r="H200" s="609"/>
      <c r="I200" s="609">
        <v>14</v>
      </c>
      <c r="J200" s="609"/>
      <c r="K200" s="609"/>
      <c r="L200" s="609">
        <v>10</v>
      </c>
      <c r="M200" s="609"/>
      <c r="N200" s="609"/>
      <c r="O200" s="609">
        <f t="shared" si="42"/>
        <v>24</v>
      </c>
      <c r="P200" s="609">
        <v>382</v>
      </c>
      <c r="Q200" s="609">
        <v>386</v>
      </c>
      <c r="R200" s="609">
        <f t="shared" si="43"/>
        <v>768</v>
      </c>
      <c r="S200" s="609">
        <v>1</v>
      </c>
      <c r="T200" s="609">
        <v>0</v>
      </c>
      <c r="U200" s="609">
        <v>9</v>
      </c>
      <c r="V200" s="609">
        <v>0</v>
      </c>
      <c r="W200" s="609"/>
      <c r="X200" s="609"/>
      <c r="Y200" s="609">
        <v>12</v>
      </c>
      <c r="Z200" s="609"/>
      <c r="AA200" s="609"/>
      <c r="AB200" s="609">
        <v>2</v>
      </c>
      <c r="AC200" s="609"/>
      <c r="AD200" s="609"/>
      <c r="AE200" s="609">
        <f t="shared" si="46"/>
        <v>14</v>
      </c>
      <c r="AF200" s="609">
        <v>187</v>
      </c>
      <c r="AG200" s="609">
        <v>199</v>
      </c>
      <c r="AH200" s="612">
        <f t="shared" si="45"/>
        <v>386</v>
      </c>
    </row>
    <row r="201" spans="2:34" ht="12.75" customHeight="1">
      <c r="B201" s="748" t="s">
        <v>260</v>
      </c>
      <c r="C201" s="611">
        <v>1</v>
      </c>
      <c r="D201" s="609">
        <v>2</v>
      </c>
      <c r="E201" s="609">
        <v>11</v>
      </c>
      <c r="F201" s="609">
        <v>2</v>
      </c>
      <c r="G201" s="609"/>
      <c r="H201" s="609"/>
      <c r="I201" s="609">
        <v>9</v>
      </c>
      <c r="J201" s="609"/>
      <c r="K201" s="609"/>
      <c r="L201" s="609">
        <v>7</v>
      </c>
      <c r="M201" s="609"/>
      <c r="N201" s="609"/>
      <c r="O201" s="609">
        <f t="shared" si="42"/>
        <v>16</v>
      </c>
      <c r="P201" s="609">
        <v>274</v>
      </c>
      <c r="Q201" s="609">
        <v>251</v>
      </c>
      <c r="R201" s="609">
        <f t="shared" si="43"/>
        <v>525</v>
      </c>
      <c r="S201" s="609">
        <v>1</v>
      </c>
      <c r="T201" s="609">
        <v>0</v>
      </c>
      <c r="U201" s="609">
        <v>6</v>
      </c>
      <c r="V201" s="609">
        <v>0</v>
      </c>
      <c r="W201" s="609"/>
      <c r="X201" s="609"/>
      <c r="Y201" s="609">
        <v>8</v>
      </c>
      <c r="Z201" s="609" t="s">
        <v>99</v>
      </c>
      <c r="AA201" s="609">
        <v>1</v>
      </c>
      <c r="AB201" s="609">
        <v>2</v>
      </c>
      <c r="AC201" s="609" t="s">
        <v>99</v>
      </c>
      <c r="AD201" s="609">
        <v>1</v>
      </c>
      <c r="AE201" s="609">
        <f t="shared" si="46"/>
        <v>10</v>
      </c>
      <c r="AF201" s="609">
        <v>127</v>
      </c>
      <c r="AG201" s="609">
        <v>124</v>
      </c>
      <c r="AH201" s="612">
        <f t="shared" si="45"/>
        <v>251</v>
      </c>
    </row>
    <row r="202" spans="2:34" ht="12.75" customHeight="1">
      <c r="B202" s="748" t="s">
        <v>175</v>
      </c>
      <c r="C202" s="611">
        <v>2</v>
      </c>
      <c r="D202" s="609">
        <v>0</v>
      </c>
      <c r="E202" s="609">
        <v>13</v>
      </c>
      <c r="F202" s="609">
        <v>0</v>
      </c>
      <c r="G202" s="609"/>
      <c r="H202" s="609"/>
      <c r="I202" s="609">
        <v>9</v>
      </c>
      <c r="J202" s="609"/>
      <c r="K202" s="609"/>
      <c r="L202" s="609">
        <v>9</v>
      </c>
      <c r="M202" s="609"/>
      <c r="N202" s="609"/>
      <c r="O202" s="609">
        <f t="shared" si="42"/>
        <v>18</v>
      </c>
      <c r="P202" s="609">
        <v>224</v>
      </c>
      <c r="Q202" s="609">
        <v>247</v>
      </c>
      <c r="R202" s="609">
        <f t="shared" si="43"/>
        <v>471</v>
      </c>
      <c r="S202" s="609">
        <v>1</v>
      </c>
      <c r="T202" s="609">
        <v>0</v>
      </c>
      <c r="U202" s="609">
        <v>6</v>
      </c>
      <c r="V202" s="609">
        <v>0</v>
      </c>
      <c r="W202" s="609"/>
      <c r="X202" s="609"/>
      <c r="Y202" s="609">
        <v>8</v>
      </c>
      <c r="Z202" s="609"/>
      <c r="AA202" s="609"/>
      <c r="AB202" s="609">
        <v>2</v>
      </c>
      <c r="AC202" s="609"/>
      <c r="AD202" s="609"/>
      <c r="AE202" s="609">
        <f t="shared" si="46"/>
        <v>10</v>
      </c>
      <c r="AF202" s="609">
        <v>135</v>
      </c>
      <c r="AG202" s="609">
        <v>136</v>
      </c>
      <c r="AH202" s="612">
        <f t="shared" si="45"/>
        <v>271</v>
      </c>
    </row>
    <row r="203" spans="2:34" ht="12.75" customHeight="1">
      <c r="B203" s="748" t="s">
        <v>261</v>
      </c>
      <c r="C203" s="611">
        <v>1</v>
      </c>
      <c r="D203" s="609">
        <v>0</v>
      </c>
      <c r="E203" s="609">
        <v>11</v>
      </c>
      <c r="F203" s="609">
        <v>0</v>
      </c>
      <c r="G203" s="609"/>
      <c r="H203" s="609"/>
      <c r="I203" s="609">
        <v>7</v>
      </c>
      <c r="J203" s="609"/>
      <c r="K203" s="609"/>
      <c r="L203" s="609">
        <v>2</v>
      </c>
      <c r="M203" s="609"/>
      <c r="N203" s="609"/>
      <c r="O203" s="609">
        <v>14</v>
      </c>
      <c r="P203" s="609">
        <v>214</v>
      </c>
      <c r="Q203" s="609">
        <v>175</v>
      </c>
      <c r="R203" s="609">
        <f t="shared" si="43"/>
        <v>389</v>
      </c>
      <c r="S203" s="609">
        <v>1</v>
      </c>
      <c r="T203" s="609">
        <v>0</v>
      </c>
      <c r="U203" s="609">
        <v>6</v>
      </c>
      <c r="V203" s="609">
        <v>0</v>
      </c>
      <c r="W203" s="609"/>
      <c r="X203" s="609"/>
      <c r="Y203" s="609">
        <v>9</v>
      </c>
      <c r="Z203" s="609" t="s">
        <v>99</v>
      </c>
      <c r="AA203" s="609">
        <v>1</v>
      </c>
      <c r="AB203" s="609">
        <v>2</v>
      </c>
      <c r="AC203" s="609" t="s">
        <v>99</v>
      </c>
      <c r="AD203" s="609">
        <v>1</v>
      </c>
      <c r="AE203" s="609">
        <f t="shared" si="46"/>
        <v>11</v>
      </c>
      <c r="AF203" s="609">
        <v>83</v>
      </c>
      <c r="AG203" s="609">
        <v>110</v>
      </c>
      <c r="AH203" s="612">
        <f t="shared" si="45"/>
        <v>193</v>
      </c>
    </row>
    <row r="204" spans="2:34" ht="12.75" customHeight="1">
      <c r="B204" s="748" t="s">
        <v>262</v>
      </c>
      <c r="C204" s="611">
        <v>1</v>
      </c>
      <c r="D204" s="609">
        <v>0</v>
      </c>
      <c r="E204" s="609">
        <v>7</v>
      </c>
      <c r="F204" s="609">
        <v>0</v>
      </c>
      <c r="G204" s="609"/>
      <c r="H204" s="609"/>
      <c r="I204" s="609">
        <v>5</v>
      </c>
      <c r="J204" s="609"/>
      <c r="K204" s="609"/>
      <c r="L204" s="609">
        <v>4</v>
      </c>
      <c r="M204" s="609"/>
      <c r="N204" s="609"/>
      <c r="O204" s="609">
        <f aca="true" t="shared" si="47" ref="O204:O219">SUM(I204,L204)</f>
        <v>9</v>
      </c>
      <c r="P204" s="609">
        <v>137</v>
      </c>
      <c r="Q204" s="609">
        <v>147</v>
      </c>
      <c r="R204" s="609">
        <f t="shared" si="43"/>
        <v>284</v>
      </c>
      <c r="S204" s="609">
        <v>1</v>
      </c>
      <c r="T204" s="609">
        <v>0</v>
      </c>
      <c r="U204" s="609">
        <v>4</v>
      </c>
      <c r="V204" s="609">
        <v>0</v>
      </c>
      <c r="W204" s="609"/>
      <c r="X204" s="609"/>
      <c r="Y204" s="609">
        <v>6</v>
      </c>
      <c r="Z204" s="609"/>
      <c r="AA204" s="609"/>
      <c r="AB204" s="609">
        <v>1</v>
      </c>
      <c r="AC204" s="609"/>
      <c r="AD204" s="609"/>
      <c r="AE204" s="609">
        <f t="shared" si="46"/>
        <v>7</v>
      </c>
      <c r="AF204" s="609">
        <v>78</v>
      </c>
      <c r="AG204" s="609">
        <v>78</v>
      </c>
      <c r="AH204" s="612">
        <f t="shared" si="45"/>
        <v>156</v>
      </c>
    </row>
    <row r="205" spans="2:34" ht="12.75" customHeight="1">
      <c r="B205" s="748" t="s">
        <v>418</v>
      </c>
      <c r="C205" s="611">
        <v>1</v>
      </c>
      <c r="D205" s="609">
        <v>0</v>
      </c>
      <c r="E205" s="609">
        <v>6</v>
      </c>
      <c r="F205" s="609">
        <v>0</v>
      </c>
      <c r="G205" s="609"/>
      <c r="H205" s="609"/>
      <c r="I205" s="609">
        <v>5</v>
      </c>
      <c r="J205" s="609"/>
      <c r="K205" s="609"/>
      <c r="L205" s="609">
        <v>6</v>
      </c>
      <c r="M205" s="609"/>
      <c r="N205" s="609"/>
      <c r="O205" s="609">
        <f t="shared" si="47"/>
        <v>11</v>
      </c>
      <c r="P205" s="609">
        <v>120</v>
      </c>
      <c r="Q205" s="609">
        <v>118</v>
      </c>
      <c r="R205" s="609">
        <f t="shared" si="43"/>
        <v>238</v>
      </c>
      <c r="S205" s="609">
        <v>0</v>
      </c>
      <c r="T205" s="609">
        <v>0</v>
      </c>
      <c r="U205" s="609">
        <v>0</v>
      </c>
      <c r="V205" s="609">
        <v>0</v>
      </c>
      <c r="W205" s="609"/>
      <c r="X205" s="609"/>
      <c r="Y205" s="609">
        <v>0</v>
      </c>
      <c r="Z205" s="609"/>
      <c r="AA205" s="609"/>
      <c r="AB205" s="609">
        <v>0</v>
      </c>
      <c r="AC205" s="609"/>
      <c r="AD205" s="609"/>
      <c r="AE205" s="609">
        <f t="shared" si="46"/>
        <v>0</v>
      </c>
      <c r="AF205" s="609">
        <v>0</v>
      </c>
      <c r="AG205" s="609">
        <v>0</v>
      </c>
      <c r="AH205" s="612">
        <f t="shared" si="45"/>
        <v>0</v>
      </c>
    </row>
    <row r="206" spans="2:34" ht="12.75" customHeight="1">
      <c r="B206" s="748" t="s">
        <v>265</v>
      </c>
      <c r="C206" s="611">
        <v>1</v>
      </c>
      <c r="D206" s="609">
        <v>2</v>
      </c>
      <c r="E206" s="609">
        <v>16</v>
      </c>
      <c r="F206" s="609">
        <v>3</v>
      </c>
      <c r="G206" s="609"/>
      <c r="H206" s="609"/>
      <c r="I206" s="609">
        <v>13</v>
      </c>
      <c r="J206" s="609"/>
      <c r="K206" s="609"/>
      <c r="L206" s="609">
        <v>10</v>
      </c>
      <c r="M206" s="609"/>
      <c r="N206" s="609"/>
      <c r="O206" s="609">
        <f t="shared" si="47"/>
        <v>23</v>
      </c>
      <c r="P206" s="609">
        <v>406</v>
      </c>
      <c r="Q206" s="609">
        <v>355</v>
      </c>
      <c r="R206" s="609">
        <f t="shared" si="43"/>
        <v>761</v>
      </c>
      <c r="S206" s="609">
        <v>1</v>
      </c>
      <c r="T206" s="609">
        <v>0</v>
      </c>
      <c r="U206" s="609">
        <v>12</v>
      </c>
      <c r="V206" s="609">
        <v>0</v>
      </c>
      <c r="W206" s="609"/>
      <c r="X206" s="609"/>
      <c r="Y206" s="609">
        <v>16</v>
      </c>
      <c r="Z206" s="609"/>
      <c r="AA206" s="609"/>
      <c r="AB206" s="609">
        <v>3</v>
      </c>
      <c r="AC206" s="609"/>
      <c r="AD206" s="609"/>
      <c r="AE206" s="609">
        <f t="shared" si="46"/>
        <v>19</v>
      </c>
      <c r="AF206" s="609">
        <v>234</v>
      </c>
      <c r="AG206" s="609">
        <v>242</v>
      </c>
      <c r="AH206" s="612">
        <f t="shared" si="45"/>
        <v>476</v>
      </c>
    </row>
    <row r="207" spans="2:34" ht="12.75" customHeight="1">
      <c r="B207" s="748" t="s">
        <v>419</v>
      </c>
      <c r="C207" s="611">
        <v>2</v>
      </c>
      <c r="D207" s="609">
        <v>0</v>
      </c>
      <c r="E207" s="609">
        <v>15</v>
      </c>
      <c r="F207" s="609">
        <v>0</v>
      </c>
      <c r="G207" s="609"/>
      <c r="H207" s="609"/>
      <c r="I207" s="609">
        <v>12</v>
      </c>
      <c r="J207" s="609"/>
      <c r="K207" s="609"/>
      <c r="L207" s="609">
        <v>8</v>
      </c>
      <c r="M207" s="609"/>
      <c r="N207" s="609"/>
      <c r="O207" s="609">
        <f t="shared" si="47"/>
        <v>20</v>
      </c>
      <c r="P207" s="609">
        <v>263</v>
      </c>
      <c r="Q207" s="609">
        <v>261</v>
      </c>
      <c r="R207" s="609">
        <f t="shared" si="43"/>
        <v>524</v>
      </c>
      <c r="S207" s="609">
        <v>1</v>
      </c>
      <c r="T207" s="609">
        <v>0</v>
      </c>
      <c r="U207" s="609">
        <v>6</v>
      </c>
      <c r="V207" s="609">
        <v>0</v>
      </c>
      <c r="W207" s="609"/>
      <c r="X207" s="609"/>
      <c r="Y207" s="609">
        <v>8</v>
      </c>
      <c r="Z207" s="609"/>
      <c r="AA207" s="609"/>
      <c r="AB207" s="609">
        <v>2</v>
      </c>
      <c r="AC207" s="609"/>
      <c r="AD207" s="609"/>
      <c r="AE207" s="609">
        <f t="shared" si="46"/>
        <v>10</v>
      </c>
      <c r="AF207" s="609">
        <v>140</v>
      </c>
      <c r="AG207" s="609">
        <v>131</v>
      </c>
      <c r="AH207" s="612">
        <f t="shared" si="45"/>
        <v>271</v>
      </c>
    </row>
    <row r="208" spans="2:34" ht="12.75" customHeight="1">
      <c r="B208" s="748" t="s">
        <v>420</v>
      </c>
      <c r="C208" s="611">
        <v>1</v>
      </c>
      <c r="D208" s="609">
        <v>0</v>
      </c>
      <c r="E208" s="609">
        <v>10</v>
      </c>
      <c r="F208" s="609">
        <v>0</v>
      </c>
      <c r="G208" s="609"/>
      <c r="H208" s="609"/>
      <c r="I208" s="609">
        <v>8</v>
      </c>
      <c r="J208" s="609"/>
      <c r="K208" s="609"/>
      <c r="L208" s="609">
        <v>5</v>
      </c>
      <c r="M208" s="609"/>
      <c r="N208" s="609"/>
      <c r="O208" s="609">
        <f t="shared" si="47"/>
        <v>13</v>
      </c>
      <c r="P208" s="609">
        <v>173</v>
      </c>
      <c r="Q208" s="609">
        <v>213</v>
      </c>
      <c r="R208" s="609">
        <f t="shared" si="43"/>
        <v>386</v>
      </c>
      <c r="S208" s="609">
        <v>1</v>
      </c>
      <c r="T208" s="609">
        <v>0</v>
      </c>
      <c r="U208" s="609">
        <v>6</v>
      </c>
      <c r="V208" s="609">
        <v>0</v>
      </c>
      <c r="W208" s="609"/>
      <c r="X208" s="609"/>
      <c r="Y208" s="609">
        <v>8</v>
      </c>
      <c r="Z208" s="609"/>
      <c r="AA208" s="609"/>
      <c r="AB208" s="609">
        <v>2</v>
      </c>
      <c r="AC208" s="609"/>
      <c r="AD208" s="609"/>
      <c r="AE208" s="609">
        <f t="shared" si="46"/>
        <v>10</v>
      </c>
      <c r="AF208" s="609">
        <v>97</v>
      </c>
      <c r="AG208" s="609">
        <v>112</v>
      </c>
      <c r="AH208" s="612">
        <f t="shared" si="45"/>
        <v>209</v>
      </c>
    </row>
    <row r="209" spans="2:34" ht="12.75" customHeight="1">
      <c r="B209" s="748" t="s">
        <v>1482</v>
      </c>
      <c r="C209" s="611">
        <v>1</v>
      </c>
      <c r="D209" s="609">
        <v>4</v>
      </c>
      <c r="E209" s="609">
        <v>6</v>
      </c>
      <c r="F209" s="609">
        <v>12</v>
      </c>
      <c r="G209" s="609"/>
      <c r="H209" s="609"/>
      <c r="I209" s="609">
        <v>13</v>
      </c>
      <c r="J209" s="609"/>
      <c r="K209" s="609"/>
      <c r="L209" s="609">
        <v>10</v>
      </c>
      <c r="M209" s="609"/>
      <c r="N209" s="609"/>
      <c r="O209" s="609">
        <f t="shared" si="47"/>
        <v>23</v>
      </c>
      <c r="P209" s="609">
        <v>199</v>
      </c>
      <c r="Q209" s="609">
        <v>195</v>
      </c>
      <c r="R209" s="609">
        <f t="shared" si="43"/>
        <v>394</v>
      </c>
      <c r="S209" s="609">
        <v>1</v>
      </c>
      <c r="T209" s="609">
        <v>1</v>
      </c>
      <c r="U209" s="609">
        <v>5</v>
      </c>
      <c r="V209" s="609">
        <v>2</v>
      </c>
      <c r="W209" s="609"/>
      <c r="X209" s="609"/>
      <c r="Y209" s="609">
        <v>8</v>
      </c>
      <c r="Z209" s="609"/>
      <c r="AA209" s="609"/>
      <c r="AB209" s="609">
        <v>3</v>
      </c>
      <c r="AC209" s="609"/>
      <c r="AD209" s="609"/>
      <c r="AE209" s="609">
        <f t="shared" si="46"/>
        <v>11</v>
      </c>
      <c r="AF209" s="609">
        <v>108</v>
      </c>
      <c r="AG209" s="609">
        <v>81</v>
      </c>
      <c r="AH209" s="612">
        <f t="shared" si="45"/>
        <v>189</v>
      </c>
    </row>
    <row r="210" spans="2:34" ht="12.75" customHeight="1">
      <c r="B210" s="748" t="s">
        <v>421</v>
      </c>
      <c r="C210" s="611">
        <v>1</v>
      </c>
      <c r="D210" s="609">
        <v>0</v>
      </c>
      <c r="E210" s="609">
        <v>8</v>
      </c>
      <c r="F210" s="609">
        <v>0</v>
      </c>
      <c r="G210" s="609"/>
      <c r="H210" s="609"/>
      <c r="I210" s="609">
        <v>6</v>
      </c>
      <c r="J210" s="609"/>
      <c r="K210" s="609"/>
      <c r="L210" s="609">
        <v>5</v>
      </c>
      <c r="M210" s="609"/>
      <c r="N210" s="609"/>
      <c r="O210" s="609">
        <f t="shared" si="47"/>
        <v>11</v>
      </c>
      <c r="P210" s="609">
        <v>145</v>
      </c>
      <c r="Q210" s="609">
        <v>154</v>
      </c>
      <c r="R210" s="609">
        <f t="shared" si="43"/>
        <v>299</v>
      </c>
      <c r="S210" s="609">
        <v>1</v>
      </c>
      <c r="T210" s="609">
        <v>0</v>
      </c>
      <c r="U210" s="609">
        <v>6</v>
      </c>
      <c r="V210" s="609">
        <v>0</v>
      </c>
      <c r="W210" s="609"/>
      <c r="X210" s="609"/>
      <c r="Y210" s="609">
        <v>9</v>
      </c>
      <c r="Z210" s="609"/>
      <c r="AA210" s="609"/>
      <c r="AB210" s="609">
        <v>3</v>
      </c>
      <c r="AC210" s="609"/>
      <c r="AD210" s="609"/>
      <c r="AE210" s="609">
        <f t="shared" si="46"/>
        <v>12</v>
      </c>
      <c r="AF210" s="609">
        <v>96</v>
      </c>
      <c r="AG210" s="609">
        <v>81</v>
      </c>
      <c r="AH210" s="612">
        <f t="shared" si="45"/>
        <v>177</v>
      </c>
    </row>
    <row r="211" spans="2:34" ht="12.75" customHeight="1">
      <c r="B211" s="748" t="s">
        <v>422</v>
      </c>
      <c r="C211" s="611">
        <v>1</v>
      </c>
      <c r="D211" s="609">
        <v>2</v>
      </c>
      <c r="E211" s="609">
        <v>16</v>
      </c>
      <c r="F211" s="609">
        <v>6</v>
      </c>
      <c r="G211" s="609"/>
      <c r="H211" s="609"/>
      <c r="I211" s="609">
        <v>12</v>
      </c>
      <c r="J211" s="609"/>
      <c r="K211" s="609"/>
      <c r="L211" s="609">
        <v>14</v>
      </c>
      <c r="M211" s="609"/>
      <c r="N211" s="609"/>
      <c r="O211" s="609">
        <f t="shared" si="47"/>
        <v>26</v>
      </c>
      <c r="P211" s="609">
        <v>432</v>
      </c>
      <c r="Q211" s="609">
        <v>382</v>
      </c>
      <c r="R211" s="609">
        <f t="shared" si="43"/>
        <v>814</v>
      </c>
      <c r="S211" s="609">
        <v>1</v>
      </c>
      <c r="T211" s="609">
        <v>0</v>
      </c>
      <c r="U211" s="609">
        <v>10</v>
      </c>
      <c r="V211" s="609">
        <v>0</v>
      </c>
      <c r="W211" s="609"/>
      <c r="X211" s="609"/>
      <c r="Y211" s="609">
        <v>12</v>
      </c>
      <c r="Z211" s="609"/>
      <c r="AA211" s="609"/>
      <c r="AB211" s="609">
        <v>3</v>
      </c>
      <c r="AC211" s="609"/>
      <c r="AD211" s="609"/>
      <c r="AE211" s="609">
        <f t="shared" si="46"/>
        <v>15</v>
      </c>
      <c r="AF211" s="609">
        <v>224</v>
      </c>
      <c r="AG211" s="609">
        <v>216</v>
      </c>
      <c r="AH211" s="612">
        <f t="shared" si="45"/>
        <v>440</v>
      </c>
    </row>
    <row r="212" spans="2:34" ht="12.75" customHeight="1">
      <c r="B212" s="748" t="s">
        <v>423</v>
      </c>
      <c r="C212" s="611">
        <v>1</v>
      </c>
      <c r="D212" s="609">
        <v>0</v>
      </c>
      <c r="E212" s="609">
        <v>12</v>
      </c>
      <c r="F212" s="609">
        <v>0</v>
      </c>
      <c r="G212" s="609"/>
      <c r="H212" s="609"/>
      <c r="I212" s="609">
        <v>8</v>
      </c>
      <c r="J212" s="609"/>
      <c r="K212" s="609"/>
      <c r="L212" s="609">
        <v>8</v>
      </c>
      <c r="M212" s="609"/>
      <c r="N212" s="609"/>
      <c r="O212" s="609">
        <f t="shared" si="47"/>
        <v>16</v>
      </c>
      <c r="P212" s="609">
        <v>282</v>
      </c>
      <c r="Q212" s="609">
        <v>265</v>
      </c>
      <c r="R212" s="609">
        <f t="shared" si="43"/>
        <v>547</v>
      </c>
      <c r="S212" s="609">
        <v>0</v>
      </c>
      <c r="T212" s="609">
        <v>0</v>
      </c>
      <c r="U212" s="609">
        <v>0</v>
      </c>
      <c r="V212" s="609">
        <v>0</v>
      </c>
      <c r="W212" s="609"/>
      <c r="X212" s="609"/>
      <c r="Y212" s="609">
        <v>0</v>
      </c>
      <c r="Z212" s="609"/>
      <c r="AA212" s="609"/>
      <c r="AB212" s="609">
        <v>0</v>
      </c>
      <c r="AC212" s="609"/>
      <c r="AD212" s="609"/>
      <c r="AE212" s="609">
        <f t="shared" si="46"/>
        <v>0</v>
      </c>
      <c r="AF212" s="609">
        <v>0</v>
      </c>
      <c r="AG212" s="609">
        <v>0</v>
      </c>
      <c r="AH212" s="612">
        <f t="shared" si="45"/>
        <v>0</v>
      </c>
    </row>
    <row r="213" spans="2:34" ht="12.75" customHeight="1">
      <c r="B213" s="748" t="s">
        <v>424</v>
      </c>
      <c r="C213" s="611">
        <v>1</v>
      </c>
      <c r="D213" s="609">
        <v>0</v>
      </c>
      <c r="E213" s="609">
        <v>11</v>
      </c>
      <c r="F213" s="609">
        <v>0</v>
      </c>
      <c r="G213" s="609"/>
      <c r="H213" s="609"/>
      <c r="I213" s="609">
        <v>8</v>
      </c>
      <c r="J213" s="609"/>
      <c r="K213" s="609"/>
      <c r="L213" s="609">
        <v>6</v>
      </c>
      <c r="M213" s="609"/>
      <c r="N213" s="609"/>
      <c r="O213" s="609">
        <f t="shared" si="47"/>
        <v>14</v>
      </c>
      <c r="P213" s="609">
        <v>217</v>
      </c>
      <c r="Q213" s="609">
        <v>205</v>
      </c>
      <c r="R213" s="609">
        <f t="shared" si="43"/>
        <v>422</v>
      </c>
      <c r="S213" s="609">
        <v>1</v>
      </c>
      <c r="T213" s="609">
        <v>0</v>
      </c>
      <c r="U213" s="609">
        <v>12</v>
      </c>
      <c r="V213" s="609">
        <v>0</v>
      </c>
      <c r="W213" s="609"/>
      <c r="X213" s="609"/>
      <c r="Y213" s="609">
        <v>17</v>
      </c>
      <c r="Z213" s="609"/>
      <c r="AA213" s="609"/>
      <c r="AB213" s="609">
        <v>5</v>
      </c>
      <c r="AC213" s="609"/>
      <c r="AD213" s="609"/>
      <c r="AE213" s="609">
        <f t="shared" si="46"/>
        <v>22</v>
      </c>
      <c r="AF213" s="609">
        <v>247</v>
      </c>
      <c r="AG213" s="609">
        <v>237</v>
      </c>
      <c r="AH213" s="612">
        <f t="shared" si="45"/>
        <v>484</v>
      </c>
    </row>
    <row r="214" spans="2:34" ht="12.75" customHeight="1">
      <c r="B214" s="748" t="s">
        <v>425</v>
      </c>
      <c r="C214" s="611">
        <v>1</v>
      </c>
      <c r="D214" s="609">
        <v>0</v>
      </c>
      <c r="E214" s="609">
        <v>6</v>
      </c>
      <c r="F214" s="609">
        <v>0</v>
      </c>
      <c r="G214" s="609"/>
      <c r="H214" s="609"/>
      <c r="I214" s="609">
        <v>4</v>
      </c>
      <c r="J214" s="609"/>
      <c r="K214" s="609"/>
      <c r="L214" s="609">
        <v>4</v>
      </c>
      <c r="M214" s="609"/>
      <c r="N214" s="609"/>
      <c r="O214" s="609">
        <f t="shared" si="47"/>
        <v>8</v>
      </c>
      <c r="P214" s="609">
        <v>100</v>
      </c>
      <c r="Q214" s="609">
        <v>104</v>
      </c>
      <c r="R214" s="609">
        <f t="shared" si="43"/>
        <v>204</v>
      </c>
      <c r="S214" s="609">
        <v>0</v>
      </c>
      <c r="T214" s="609">
        <v>0</v>
      </c>
      <c r="U214" s="609">
        <v>0</v>
      </c>
      <c r="V214" s="609">
        <v>0</v>
      </c>
      <c r="W214" s="609"/>
      <c r="X214" s="609"/>
      <c r="Y214" s="609">
        <v>0</v>
      </c>
      <c r="Z214" s="609"/>
      <c r="AA214" s="609"/>
      <c r="AB214" s="609">
        <v>0</v>
      </c>
      <c r="AC214" s="609"/>
      <c r="AD214" s="609"/>
      <c r="AE214" s="609">
        <f t="shared" si="46"/>
        <v>0</v>
      </c>
      <c r="AF214" s="609">
        <v>0</v>
      </c>
      <c r="AG214" s="609">
        <v>0</v>
      </c>
      <c r="AH214" s="612">
        <f t="shared" si="45"/>
        <v>0</v>
      </c>
    </row>
    <row r="215" spans="2:34" ht="12.75" customHeight="1">
      <c r="B215" s="748" t="s">
        <v>426</v>
      </c>
      <c r="C215" s="611">
        <v>1</v>
      </c>
      <c r="D215" s="609">
        <v>0</v>
      </c>
      <c r="E215" s="609">
        <v>6</v>
      </c>
      <c r="F215" s="609">
        <v>0</v>
      </c>
      <c r="G215" s="609"/>
      <c r="H215" s="609"/>
      <c r="I215" s="609">
        <v>5</v>
      </c>
      <c r="J215" s="609"/>
      <c r="K215" s="609"/>
      <c r="L215" s="609">
        <v>4</v>
      </c>
      <c r="M215" s="609"/>
      <c r="N215" s="609"/>
      <c r="O215" s="609">
        <f t="shared" si="47"/>
        <v>9</v>
      </c>
      <c r="P215" s="609">
        <v>142</v>
      </c>
      <c r="Q215" s="609">
        <v>152</v>
      </c>
      <c r="R215" s="609">
        <f t="shared" si="43"/>
        <v>294</v>
      </c>
      <c r="S215" s="609">
        <v>0</v>
      </c>
      <c r="T215" s="609">
        <v>0</v>
      </c>
      <c r="U215" s="609">
        <v>0</v>
      </c>
      <c r="V215" s="609">
        <v>0</v>
      </c>
      <c r="W215" s="609"/>
      <c r="X215" s="609"/>
      <c r="Y215" s="609">
        <v>0</v>
      </c>
      <c r="Z215" s="609"/>
      <c r="AA215" s="609"/>
      <c r="AB215" s="609">
        <v>0</v>
      </c>
      <c r="AC215" s="609"/>
      <c r="AD215" s="609"/>
      <c r="AE215" s="609">
        <f t="shared" si="46"/>
        <v>0</v>
      </c>
      <c r="AF215" s="609">
        <v>0</v>
      </c>
      <c r="AG215" s="609">
        <v>0</v>
      </c>
      <c r="AH215" s="612">
        <f t="shared" si="45"/>
        <v>0</v>
      </c>
    </row>
    <row r="216" spans="2:34" ht="12.75" customHeight="1">
      <c r="B216" s="748" t="s">
        <v>427</v>
      </c>
      <c r="C216" s="611">
        <v>1</v>
      </c>
      <c r="D216" s="609">
        <v>1</v>
      </c>
      <c r="E216" s="609">
        <v>24</v>
      </c>
      <c r="F216" s="609">
        <v>1</v>
      </c>
      <c r="G216" s="609"/>
      <c r="H216" s="609"/>
      <c r="I216" s="609">
        <v>16</v>
      </c>
      <c r="J216" s="609"/>
      <c r="K216" s="609"/>
      <c r="L216" s="609">
        <v>14</v>
      </c>
      <c r="M216" s="609"/>
      <c r="N216" s="609"/>
      <c r="O216" s="609">
        <f t="shared" si="47"/>
        <v>30</v>
      </c>
      <c r="P216" s="609">
        <v>611</v>
      </c>
      <c r="Q216" s="609">
        <v>623</v>
      </c>
      <c r="R216" s="609">
        <f t="shared" si="43"/>
        <v>1234</v>
      </c>
      <c r="S216" s="609">
        <v>1</v>
      </c>
      <c r="T216" s="609">
        <v>0</v>
      </c>
      <c r="U216" s="609">
        <v>22</v>
      </c>
      <c r="V216" s="609">
        <v>0</v>
      </c>
      <c r="W216" s="609"/>
      <c r="X216" s="609"/>
      <c r="Y216" s="609">
        <v>21</v>
      </c>
      <c r="Z216" s="609"/>
      <c r="AA216" s="609"/>
      <c r="AB216" s="609">
        <v>7</v>
      </c>
      <c r="AC216" s="609"/>
      <c r="AD216" s="609"/>
      <c r="AE216" s="609">
        <v>33</v>
      </c>
      <c r="AF216" s="609">
        <v>538</v>
      </c>
      <c r="AG216" s="609">
        <v>525</v>
      </c>
      <c r="AH216" s="612">
        <f t="shared" si="45"/>
        <v>1063</v>
      </c>
    </row>
    <row r="217" spans="2:34" ht="12.75" customHeight="1">
      <c r="B217" s="748" t="s">
        <v>428</v>
      </c>
      <c r="C217" s="611">
        <v>1</v>
      </c>
      <c r="D217" s="609">
        <v>0</v>
      </c>
      <c r="E217" s="609">
        <v>12</v>
      </c>
      <c r="F217" s="609">
        <v>0</v>
      </c>
      <c r="G217" s="609"/>
      <c r="H217" s="609"/>
      <c r="I217" s="609">
        <v>7</v>
      </c>
      <c r="J217" s="609"/>
      <c r="K217" s="609"/>
      <c r="L217" s="609">
        <v>8</v>
      </c>
      <c r="M217" s="609"/>
      <c r="N217" s="609"/>
      <c r="O217" s="609">
        <f t="shared" si="47"/>
        <v>15</v>
      </c>
      <c r="P217" s="609">
        <v>298</v>
      </c>
      <c r="Q217" s="609">
        <v>294</v>
      </c>
      <c r="R217" s="609">
        <f t="shared" si="43"/>
        <v>592</v>
      </c>
      <c r="S217" s="609">
        <v>1</v>
      </c>
      <c r="T217" s="609">
        <v>0</v>
      </c>
      <c r="U217" s="609">
        <v>7</v>
      </c>
      <c r="V217" s="609">
        <v>0</v>
      </c>
      <c r="W217" s="609"/>
      <c r="X217" s="609"/>
      <c r="Y217" s="609">
        <v>9</v>
      </c>
      <c r="Z217" s="609"/>
      <c r="AA217" s="609"/>
      <c r="AB217" s="609">
        <v>2</v>
      </c>
      <c r="AC217" s="609"/>
      <c r="AD217" s="609"/>
      <c r="AE217" s="609">
        <f>SUM(Y217,AB217)</f>
        <v>11</v>
      </c>
      <c r="AF217" s="609">
        <v>163</v>
      </c>
      <c r="AG217" s="609">
        <v>144</v>
      </c>
      <c r="AH217" s="612">
        <f t="shared" si="45"/>
        <v>307</v>
      </c>
    </row>
    <row r="218" spans="2:34" ht="12.75" customHeight="1">
      <c r="B218" s="748" t="s">
        <v>429</v>
      </c>
      <c r="C218" s="611">
        <v>1</v>
      </c>
      <c r="D218" s="609">
        <v>0</v>
      </c>
      <c r="E218" s="609">
        <v>8</v>
      </c>
      <c r="F218" s="609">
        <v>0</v>
      </c>
      <c r="G218" s="609"/>
      <c r="H218" s="609"/>
      <c r="I218" s="609">
        <v>5</v>
      </c>
      <c r="J218" s="609"/>
      <c r="K218" s="609"/>
      <c r="L218" s="609">
        <v>6</v>
      </c>
      <c r="M218" s="609"/>
      <c r="N218" s="609"/>
      <c r="O218" s="609">
        <f t="shared" si="47"/>
        <v>11</v>
      </c>
      <c r="P218" s="609">
        <v>166</v>
      </c>
      <c r="Q218" s="609">
        <v>153</v>
      </c>
      <c r="R218" s="609">
        <f t="shared" si="43"/>
        <v>319</v>
      </c>
      <c r="S218" s="609">
        <v>0</v>
      </c>
      <c r="T218" s="609">
        <v>0</v>
      </c>
      <c r="U218" s="609">
        <v>0</v>
      </c>
      <c r="V218" s="609">
        <v>0</v>
      </c>
      <c r="W218" s="609"/>
      <c r="X218" s="609"/>
      <c r="Y218" s="609">
        <v>0</v>
      </c>
      <c r="Z218" s="609"/>
      <c r="AA218" s="609"/>
      <c r="AB218" s="609">
        <v>0</v>
      </c>
      <c r="AC218" s="609"/>
      <c r="AD218" s="609"/>
      <c r="AE218" s="609">
        <f>SUM(Y218,AB218)</f>
        <v>0</v>
      </c>
      <c r="AF218" s="609">
        <v>0</v>
      </c>
      <c r="AG218" s="609">
        <v>0</v>
      </c>
      <c r="AH218" s="612">
        <f t="shared" si="45"/>
        <v>0</v>
      </c>
    </row>
    <row r="219" spans="2:34" ht="12.75" customHeight="1">
      <c r="B219" s="748" t="s">
        <v>430</v>
      </c>
      <c r="C219" s="611">
        <v>1</v>
      </c>
      <c r="D219" s="609">
        <v>1</v>
      </c>
      <c r="E219" s="609">
        <v>9</v>
      </c>
      <c r="F219" s="609">
        <v>1</v>
      </c>
      <c r="G219" s="609"/>
      <c r="H219" s="609"/>
      <c r="I219" s="609">
        <v>8</v>
      </c>
      <c r="J219" s="609"/>
      <c r="K219" s="609"/>
      <c r="L219" s="609">
        <v>6</v>
      </c>
      <c r="M219" s="609"/>
      <c r="N219" s="609"/>
      <c r="O219" s="609">
        <f t="shared" si="47"/>
        <v>14</v>
      </c>
      <c r="P219" s="609">
        <v>169</v>
      </c>
      <c r="Q219" s="609">
        <v>187</v>
      </c>
      <c r="R219" s="609">
        <f t="shared" si="43"/>
        <v>356</v>
      </c>
      <c r="S219" s="609">
        <v>1</v>
      </c>
      <c r="T219" s="609">
        <v>0</v>
      </c>
      <c r="U219" s="609">
        <v>6</v>
      </c>
      <c r="V219" s="609">
        <v>0</v>
      </c>
      <c r="W219" s="609"/>
      <c r="X219" s="609"/>
      <c r="Y219" s="609">
        <v>8</v>
      </c>
      <c r="Z219" s="609"/>
      <c r="AA219" s="609"/>
      <c r="AB219" s="609">
        <v>2</v>
      </c>
      <c r="AC219" s="609"/>
      <c r="AD219" s="609"/>
      <c r="AE219" s="609">
        <f>SUM(Y219,AB219)</f>
        <v>10</v>
      </c>
      <c r="AF219" s="609">
        <v>102</v>
      </c>
      <c r="AG219" s="609">
        <v>103</v>
      </c>
      <c r="AH219" s="612">
        <f t="shared" si="45"/>
        <v>205</v>
      </c>
    </row>
    <row r="220" spans="2:34" ht="12.75" customHeight="1">
      <c r="B220" s="748"/>
      <c r="C220" s="611"/>
      <c r="D220" s="609"/>
      <c r="E220" s="609"/>
      <c r="F220" s="609"/>
      <c r="G220" s="609"/>
      <c r="H220" s="609"/>
      <c r="I220" s="609"/>
      <c r="J220" s="609"/>
      <c r="K220" s="609"/>
      <c r="L220" s="609"/>
      <c r="M220" s="609"/>
      <c r="N220" s="609"/>
      <c r="O220" s="609"/>
      <c r="P220" s="609"/>
      <c r="Q220" s="609"/>
      <c r="R220" s="609"/>
      <c r="S220" s="609"/>
      <c r="T220" s="609"/>
      <c r="U220" s="609"/>
      <c r="V220" s="609"/>
      <c r="W220" s="609"/>
      <c r="X220" s="609"/>
      <c r="Y220" s="609"/>
      <c r="Z220" s="609"/>
      <c r="AA220" s="609"/>
      <c r="AB220" s="609"/>
      <c r="AC220" s="609"/>
      <c r="AD220" s="609"/>
      <c r="AE220" s="609"/>
      <c r="AF220" s="609"/>
      <c r="AG220" s="609"/>
      <c r="AH220" s="612"/>
    </row>
    <row r="221" spans="2:34" s="702" customFormat="1" ht="12.75" customHeight="1">
      <c r="B221" s="751" t="s">
        <v>431</v>
      </c>
      <c r="C221" s="705">
        <f>SUM(C223:C238)</f>
        <v>28</v>
      </c>
      <c r="D221" s="689">
        <f>SUM(D223:D238)</f>
        <v>17</v>
      </c>
      <c r="E221" s="689">
        <f>SUM(E223:E238)</f>
        <v>250</v>
      </c>
      <c r="F221" s="689">
        <f>SUM(F223:F238)</f>
        <v>31</v>
      </c>
      <c r="G221" s="689"/>
      <c r="H221" s="689"/>
      <c r="I221" s="689">
        <f>SUM(I223:I238)</f>
        <v>205</v>
      </c>
      <c r="J221" s="689" t="s">
        <v>432</v>
      </c>
      <c r="K221" s="689">
        <v>2</v>
      </c>
      <c r="L221" s="689">
        <f>SUM(L223:L238)</f>
        <v>164</v>
      </c>
      <c r="M221" s="689"/>
      <c r="N221" s="689"/>
      <c r="O221" s="689">
        <f>SUM(I221,L221)</f>
        <v>369</v>
      </c>
      <c r="P221" s="689">
        <f aca="true" t="shared" si="48" ref="P221:V221">SUM(P223:P238)</f>
        <v>5677</v>
      </c>
      <c r="Q221" s="689">
        <f t="shared" si="48"/>
        <v>5477</v>
      </c>
      <c r="R221" s="689">
        <f t="shared" si="48"/>
        <v>11154</v>
      </c>
      <c r="S221" s="689">
        <f t="shared" si="48"/>
        <v>18</v>
      </c>
      <c r="T221" s="689">
        <f t="shared" si="48"/>
        <v>4</v>
      </c>
      <c r="U221" s="689">
        <f t="shared" si="48"/>
        <v>125</v>
      </c>
      <c r="V221" s="689">
        <f t="shared" si="48"/>
        <v>10</v>
      </c>
      <c r="W221" s="689" t="s">
        <v>432</v>
      </c>
      <c r="X221" s="689">
        <v>4</v>
      </c>
      <c r="Y221" s="689">
        <f>SUM(Y223:Y238)</f>
        <v>166</v>
      </c>
      <c r="Z221" s="689"/>
      <c r="AA221" s="689"/>
      <c r="AB221" s="689">
        <f>SUM(AB223:AB238)</f>
        <v>53</v>
      </c>
      <c r="AC221" s="689" t="s">
        <v>432</v>
      </c>
      <c r="AD221" s="689">
        <v>4</v>
      </c>
      <c r="AE221" s="689">
        <f>SUM(Y221,AB221)</f>
        <v>219</v>
      </c>
      <c r="AF221" s="689">
        <f>SUM(AF223:AF238)</f>
        <v>2656</v>
      </c>
      <c r="AG221" s="689">
        <f>SUM(AG223:AG238)</f>
        <v>2652</v>
      </c>
      <c r="AH221" s="692">
        <f>SUM(AH223:AH238)</f>
        <v>5308</v>
      </c>
    </row>
    <row r="222" spans="2:34" ht="12.75" customHeight="1">
      <c r="B222" s="748"/>
      <c r="C222" s="611"/>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09"/>
      <c r="AD222" s="609"/>
      <c r="AE222" s="609"/>
      <c r="AF222" s="609"/>
      <c r="AG222" s="609"/>
      <c r="AH222" s="612"/>
    </row>
    <row r="223" spans="2:34" ht="12.75" customHeight="1">
      <c r="B223" s="748" t="s">
        <v>433</v>
      </c>
      <c r="C223" s="611">
        <v>1</v>
      </c>
      <c r="D223" s="609">
        <v>0</v>
      </c>
      <c r="E223" s="609">
        <v>6</v>
      </c>
      <c r="F223" s="609">
        <v>0</v>
      </c>
      <c r="G223" s="609"/>
      <c r="H223" s="609"/>
      <c r="I223" s="609">
        <v>5</v>
      </c>
      <c r="J223" s="609"/>
      <c r="K223" s="609"/>
      <c r="L223" s="609">
        <v>4</v>
      </c>
      <c r="M223" s="609"/>
      <c r="N223" s="609"/>
      <c r="O223" s="609">
        <f aca="true" t="shared" si="49" ref="O223:O238">SUM(I223,L223)</f>
        <v>9</v>
      </c>
      <c r="P223" s="609">
        <v>144</v>
      </c>
      <c r="Q223" s="609">
        <v>162</v>
      </c>
      <c r="R223" s="609">
        <f aca="true" t="shared" si="50" ref="R223:R238">SUM(P223:Q223)</f>
        <v>306</v>
      </c>
      <c r="S223" s="609">
        <v>1</v>
      </c>
      <c r="T223" s="609">
        <v>0</v>
      </c>
      <c r="U223" s="609">
        <v>4</v>
      </c>
      <c r="V223" s="609">
        <v>0</v>
      </c>
      <c r="W223" s="609"/>
      <c r="X223" s="609"/>
      <c r="Y223" s="609">
        <v>6</v>
      </c>
      <c r="Z223" s="609"/>
      <c r="AA223" s="609"/>
      <c r="AB223" s="609">
        <v>2</v>
      </c>
      <c r="AC223" s="609"/>
      <c r="AD223" s="609"/>
      <c r="AE223" s="609">
        <f aca="true" t="shared" si="51" ref="AE223:AE238">SUM(Y223,AB223)</f>
        <v>8</v>
      </c>
      <c r="AF223" s="609">
        <v>71</v>
      </c>
      <c r="AG223" s="609">
        <v>62</v>
      </c>
      <c r="AH223" s="612">
        <f aca="true" t="shared" si="52" ref="AH223:AH238">SUM(AF223,AG223)</f>
        <v>133</v>
      </c>
    </row>
    <row r="224" spans="2:34" ht="12.75" customHeight="1">
      <c r="B224" s="748" t="s">
        <v>434</v>
      </c>
      <c r="C224" s="611">
        <v>1</v>
      </c>
      <c r="D224" s="609">
        <v>1</v>
      </c>
      <c r="E224" s="609">
        <v>7</v>
      </c>
      <c r="F224" s="609">
        <v>3</v>
      </c>
      <c r="G224" s="609"/>
      <c r="H224" s="609"/>
      <c r="I224" s="609">
        <v>10</v>
      </c>
      <c r="J224" s="609"/>
      <c r="K224" s="609"/>
      <c r="L224" s="609">
        <v>3</v>
      </c>
      <c r="M224" s="609"/>
      <c r="N224" s="609"/>
      <c r="O224" s="609">
        <f t="shared" si="49"/>
        <v>13</v>
      </c>
      <c r="P224" s="609">
        <v>158</v>
      </c>
      <c r="Q224" s="609">
        <v>179</v>
      </c>
      <c r="R224" s="609">
        <f t="shared" si="50"/>
        <v>337</v>
      </c>
      <c r="S224" s="609">
        <v>1</v>
      </c>
      <c r="T224" s="609">
        <v>0</v>
      </c>
      <c r="U224" s="609">
        <v>5</v>
      </c>
      <c r="V224" s="609">
        <v>0</v>
      </c>
      <c r="W224" s="609"/>
      <c r="X224" s="609"/>
      <c r="Y224" s="609">
        <v>6</v>
      </c>
      <c r="Z224" s="609"/>
      <c r="AA224" s="609"/>
      <c r="AB224" s="609">
        <v>2</v>
      </c>
      <c r="AC224" s="609"/>
      <c r="AD224" s="609"/>
      <c r="AE224" s="609">
        <f t="shared" si="51"/>
        <v>8</v>
      </c>
      <c r="AF224" s="609">
        <v>89</v>
      </c>
      <c r="AG224" s="609">
        <v>75</v>
      </c>
      <c r="AH224" s="612">
        <f t="shared" si="52"/>
        <v>164</v>
      </c>
    </row>
    <row r="225" spans="2:34" ht="12.75" customHeight="1">
      <c r="B225" s="748" t="s">
        <v>435</v>
      </c>
      <c r="C225" s="611">
        <v>3</v>
      </c>
      <c r="D225" s="609">
        <v>3</v>
      </c>
      <c r="E225" s="609">
        <v>22</v>
      </c>
      <c r="F225" s="609">
        <v>4</v>
      </c>
      <c r="G225" s="609"/>
      <c r="H225" s="609"/>
      <c r="I225" s="609">
        <v>21</v>
      </c>
      <c r="J225" s="609"/>
      <c r="K225" s="609"/>
      <c r="L225" s="609">
        <v>13</v>
      </c>
      <c r="M225" s="609"/>
      <c r="N225" s="609"/>
      <c r="O225" s="609">
        <f t="shared" si="49"/>
        <v>34</v>
      </c>
      <c r="P225" s="609">
        <v>455</v>
      </c>
      <c r="Q225" s="609">
        <v>451</v>
      </c>
      <c r="R225" s="609">
        <f t="shared" si="50"/>
        <v>906</v>
      </c>
      <c r="S225" s="609">
        <v>1</v>
      </c>
      <c r="T225" s="609">
        <v>2</v>
      </c>
      <c r="U225" s="609">
        <v>6</v>
      </c>
      <c r="V225" s="609">
        <v>7</v>
      </c>
      <c r="W225" s="609"/>
      <c r="X225" s="609"/>
      <c r="Y225" s="609">
        <v>18</v>
      </c>
      <c r="Z225" s="609"/>
      <c r="AA225" s="609"/>
      <c r="AB225" s="609">
        <v>4</v>
      </c>
      <c r="AC225" s="609"/>
      <c r="AD225" s="609"/>
      <c r="AE225" s="609">
        <f t="shared" si="51"/>
        <v>22</v>
      </c>
      <c r="AF225" s="609">
        <v>225</v>
      </c>
      <c r="AG225" s="609">
        <v>209</v>
      </c>
      <c r="AH225" s="612">
        <f t="shared" si="52"/>
        <v>434</v>
      </c>
    </row>
    <row r="226" spans="2:34" ht="12.75" customHeight="1">
      <c r="B226" s="748" t="s">
        <v>436</v>
      </c>
      <c r="C226" s="611">
        <v>4</v>
      </c>
      <c r="D226" s="609">
        <v>3</v>
      </c>
      <c r="E226" s="609">
        <v>18</v>
      </c>
      <c r="F226" s="609">
        <v>6</v>
      </c>
      <c r="G226" s="609"/>
      <c r="H226" s="609"/>
      <c r="I226" s="609">
        <v>21</v>
      </c>
      <c r="J226" s="609"/>
      <c r="K226" s="609"/>
      <c r="L226" s="609">
        <v>15</v>
      </c>
      <c r="M226" s="609"/>
      <c r="N226" s="609"/>
      <c r="O226" s="609">
        <f t="shared" si="49"/>
        <v>36</v>
      </c>
      <c r="P226" s="609">
        <v>281</v>
      </c>
      <c r="Q226" s="609">
        <v>301</v>
      </c>
      <c r="R226" s="609">
        <f t="shared" si="50"/>
        <v>582</v>
      </c>
      <c r="S226" s="609">
        <v>1</v>
      </c>
      <c r="T226" s="609">
        <v>2</v>
      </c>
      <c r="U226" s="609">
        <v>6</v>
      </c>
      <c r="V226" s="609">
        <v>3</v>
      </c>
      <c r="W226" s="609" t="s">
        <v>99</v>
      </c>
      <c r="X226" s="609">
        <v>1</v>
      </c>
      <c r="Y226" s="609">
        <v>10</v>
      </c>
      <c r="Z226" s="609"/>
      <c r="AA226" s="609"/>
      <c r="AB226" s="609">
        <v>3</v>
      </c>
      <c r="AC226" s="609" t="s">
        <v>99</v>
      </c>
      <c r="AD226" s="609">
        <v>1</v>
      </c>
      <c r="AE226" s="609">
        <f t="shared" si="51"/>
        <v>13</v>
      </c>
      <c r="AF226" s="609">
        <v>154</v>
      </c>
      <c r="AG226" s="609">
        <v>145</v>
      </c>
      <c r="AH226" s="612">
        <f t="shared" si="52"/>
        <v>299</v>
      </c>
    </row>
    <row r="227" spans="2:34" ht="12.75" customHeight="1">
      <c r="B227" s="748" t="s">
        <v>1498</v>
      </c>
      <c r="C227" s="611">
        <v>2</v>
      </c>
      <c r="D227" s="609">
        <v>2</v>
      </c>
      <c r="E227" s="609">
        <v>33</v>
      </c>
      <c r="F227" s="609">
        <v>2</v>
      </c>
      <c r="G227" s="609"/>
      <c r="H227" s="609"/>
      <c r="I227" s="609">
        <v>23</v>
      </c>
      <c r="J227" s="609"/>
      <c r="K227" s="609"/>
      <c r="L227" s="609">
        <v>20</v>
      </c>
      <c r="M227" s="609"/>
      <c r="N227" s="609"/>
      <c r="O227" s="609">
        <f t="shared" si="49"/>
        <v>43</v>
      </c>
      <c r="P227" s="609">
        <v>831</v>
      </c>
      <c r="Q227" s="609">
        <v>776</v>
      </c>
      <c r="R227" s="609">
        <f t="shared" si="50"/>
        <v>1607</v>
      </c>
      <c r="S227" s="609">
        <v>2</v>
      </c>
      <c r="T227" s="609">
        <v>0</v>
      </c>
      <c r="U227" s="609">
        <v>17</v>
      </c>
      <c r="V227" s="609">
        <v>0</v>
      </c>
      <c r="W227" s="609"/>
      <c r="X227" s="609"/>
      <c r="Y227" s="609">
        <v>20</v>
      </c>
      <c r="Z227" s="609"/>
      <c r="AA227" s="609"/>
      <c r="AB227" s="609">
        <v>7</v>
      </c>
      <c r="AC227" s="609"/>
      <c r="AD227" s="609"/>
      <c r="AE227" s="609">
        <f t="shared" si="51"/>
        <v>27</v>
      </c>
      <c r="AF227" s="609">
        <v>343</v>
      </c>
      <c r="AG227" s="609">
        <v>360</v>
      </c>
      <c r="AH227" s="612">
        <f t="shared" si="52"/>
        <v>703</v>
      </c>
    </row>
    <row r="228" spans="2:34" ht="12.75" customHeight="1">
      <c r="B228" s="748" t="s">
        <v>437</v>
      </c>
      <c r="C228" s="611">
        <v>1</v>
      </c>
      <c r="D228" s="609">
        <v>1</v>
      </c>
      <c r="E228" s="609">
        <v>6</v>
      </c>
      <c r="F228" s="609">
        <v>2</v>
      </c>
      <c r="G228" s="609"/>
      <c r="H228" s="609"/>
      <c r="I228" s="609">
        <v>9</v>
      </c>
      <c r="J228" s="609"/>
      <c r="K228" s="609"/>
      <c r="L228" s="609">
        <v>3</v>
      </c>
      <c r="M228" s="609"/>
      <c r="N228" s="609"/>
      <c r="O228" s="609">
        <f t="shared" si="49"/>
        <v>12</v>
      </c>
      <c r="P228" s="609">
        <v>170</v>
      </c>
      <c r="Q228" s="609">
        <v>150</v>
      </c>
      <c r="R228" s="609">
        <f t="shared" si="50"/>
        <v>320</v>
      </c>
      <c r="S228" s="609">
        <v>1</v>
      </c>
      <c r="T228" s="609">
        <v>0</v>
      </c>
      <c r="U228" s="609">
        <v>5</v>
      </c>
      <c r="V228" s="609">
        <v>0</v>
      </c>
      <c r="W228" s="609"/>
      <c r="X228" s="609"/>
      <c r="Y228" s="609">
        <v>6</v>
      </c>
      <c r="Z228" s="609"/>
      <c r="AA228" s="609"/>
      <c r="AB228" s="609">
        <v>2</v>
      </c>
      <c r="AC228" s="609"/>
      <c r="AD228" s="609"/>
      <c r="AE228" s="609">
        <f t="shared" si="51"/>
        <v>8</v>
      </c>
      <c r="AF228" s="609">
        <v>84</v>
      </c>
      <c r="AG228" s="609">
        <v>78</v>
      </c>
      <c r="AH228" s="612">
        <f t="shared" si="52"/>
        <v>162</v>
      </c>
    </row>
    <row r="229" spans="2:34" ht="12.75" customHeight="1">
      <c r="B229" s="748" t="s">
        <v>1501</v>
      </c>
      <c r="C229" s="611">
        <v>3</v>
      </c>
      <c r="D229" s="609">
        <v>0</v>
      </c>
      <c r="E229" s="609">
        <v>25</v>
      </c>
      <c r="F229" s="609">
        <v>0</v>
      </c>
      <c r="G229" s="609"/>
      <c r="H229" s="609"/>
      <c r="I229" s="609">
        <v>20</v>
      </c>
      <c r="J229" s="609"/>
      <c r="K229" s="609"/>
      <c r="L229" s="609">
        <v>15</v>
      </c>
      <c r="M229" s="609"/>
      <c r="N229" s="609"/>
      <c r="O229" s="609">
        <f t="shared" si="49"/>
        <v>35</v>
      </c>
      <c r="P229" s="609">
        <v>465</v>
      </c>
      <c r="Q229" s="609">
        <v>480</v>
      </c>
      <c r="R229" s="609">
        <f t="shared" si="50"/>
        <v>945</v>
      </c>
      <c r="S229" s="609">
        <v>1</v>
      </c>
      <c r="T229" s="609">
        <v>0</v>
      </c>
      <c r="U229" s="609">
        <v>10</v>
      </c>
      <c r="V229" s="609">
        <v>0</v>
      </c>
      <c r="W229" s="609"/>
      <c r="X229" s="609"/>
      <c r="Y229" s="609">
        <v>10</v>
      </c>
      <c r="Z229" s="609"/>
      <c r="AA229" s="609"/>
      <c r="AB229" s="609">
        <v>6</v>
      </c>
      <c r="AC229" s="609"/>
      <c r="AD229" s="609"/>
      <c r="AE229" s="609">
        <f t="shared" si="51"/>
        <v>16</v>
      </c>
      <c r="AF229" s="609">
        <v>217</v>
      </c>
      <c r="AG229" s="609">
        <v>228</v>
      </c>
      <c r="AH229" s="612">
        <f t="shared" si="52"/>
        <v>445</v>
      </c>
    </row>
    <row r="230" spans="2:34" ht="12.75" customHeight="1">
      <c r="B230" s="748" t="s">
        <v>398</v>
      </c>
      <c r="C230" s="611">
        <v>2</v>
      </c>
      <c r="D230" s="609">
        <v>1</v>
      </c>
      <c r="E230" s="609">
        <v>17</v>
      </c>
      <c r="F230" s="609">
        <v>1</v>
      </c>
      <c r="G230" s="609"/>
      <c r="H230" s="609"/>
      <c r="I230" s="609">
        <v>14</v>
      </c>
      <c r="J230" s="609"/>
      <c r="K230" s="609"/>
      <c r="L230" s="609">
        <v>10</v>
      </c>
      <c r="M230" s="609"/>
      <c r="N230" s="609"/>
      <c r="O230" s="609">
        <f t="shared" si="49"/>
        <v>24</v>
      </c>
      <c r="P230" s="609">
        <v>346</v>
      </c>
      <c r="Q230" s="609">
        <v>331</v>
      </c>
      <c r="R230" s="609">
        <f t="shared" si="50"/>
        <v>677</v>
      </c>
      <c r="S230" s="609">
        <v>1</v>
      </c>
      <c r="T230" s="609">
        <v>0</v>
      </c>
      <c r="U230" s="609">
        <v>6</v>
      </c>
      <c r="V230" s="609">
        <v>0</v>
      </c>
      <c r="W230" s="609"/>
      <c r="X230" s="609"/>
      <c r="Y230" s="609">
        <v>8</v>
      </c>
      <c r="Z230" s="609"/>
      <c r="AA230" s="609"/>
      <c r="AB230" s="609">
        <v>2</v>
      </c>
      <c r="AC230" s="609"/>
      <c r="AD230" s="609"/>
      <c r="AE230" s="609">
        <f t="shared" si="51"/>
        <v>10</v>
      </c>
      <c r="AF230" s="609">
        <v>114</v>
      </c>
      <c r="AG230" s="609">
        <v>138</v>
      </c>
      <c r="AH230" s="612">
        <f t="shared" si="52"/>
        <v>252</v>
      </c>
    </row>
    <row r="231" spans="2:34" ht="12.75" customHeight="1">
      <c r="B231" s="748" t="s">
        <v>253</v>
      </c>
      <c r="C231" s="611">
        <v>1</v>
      </c>
      <c r="D231" s="609">
        <v>1</v>
      </c>
      <c r="E231" s="609">
        <v>11</v>
      </c>
      <c r="F231" s="609">
        <v>1</v>
      </c>
      <c r="G231" s="609"/>
      <c r="H231" s="609"/>
      <c r="I231" s="609">
        <v>8</v>
      </c>
      <c r="J231" s="609"/>
      <c r="K231" s="609"/>
      <c r="L231" s="609">
        <v>7</v>
      </c>
      <c r="M231" s="609"/>
      <c r="N231" s="609"/>
      <c r="O231" s="609">
        <f t="shared" si="49"/>
        <v>15</v>
      </c>
      <c r="P231" s="609">
        <v>250</v>
      </c>
      <c r="Q231" s="609">
        <v>220</v>
      </c>
      <c r="R231" s="609">
        <f t="shared" si="50"/>
        <v>470</v>
      </c>
      <c r="S231" s="609">
        <v>1</v>
      </c>
      <c r="T231" s="609">
        <v>0</v>
      </c>
      <c r="U231" s="609">
        <v>6</v>
      </c>
      <c r="V231" s="609">
        <v>0</v>
      </c>
      <c r="W231" s="609"/>
      <c r="X231" s="609"/>
      <c r="Y231" s="609">
        <v>7</v>
      </c>
      <c r="Z231" s="609"/>
      <c r="AA231" s="609"/>
      <c r="AB231" s="609">
        <v>4</v>
      </c>
      <c r="AC231" s="609"/>
      <c r="AD231" s="609"/>
      <c r="AE231" s="609">
        <f t="shared" si="51"/>
        <v>11</v>
      </c>
      <c r="AF231" s="609">
        <v>131</v>
      </c>
      <c r="AG231" s="609">
        <v>123</v>
      </c>
      <c r="AH231" s="612">
        <f t="shared" si="52"/>
        <v>254</v>
      </c>
    </row>
    <row r="232" spans="2:34" ht="12.75" customHeight="1">
      <c r="B232" s="748" t="s">
        <v>438</v>
      </c>
      <c r="C232" s="611">
        <v>1</v>
      </c>
      <c r="D232" s="609">
        <v>1</v>
      </c>
      <c r="E232" s="609">
        <v>23</v>
      </c>
      <c r="F232" s="609">
        <v>1</v>
      </c>
      <c r="G232" s="609"/>
      <c r="H232" s="609"/>
      <c r="I232" s="609">
        <v>12</v>
      </c>
      <c r="J232" s="609"/>
      <c r="K232" s="609"/>
      <c r="L232" s="609">
        <v>17</v>
      </c>
      <c r="M232" s="609"/>
      <c r="N232" s="609"/>
      <c r="O232" s="609">
        <f t="shared" si="49"/>
        <v>29</v>
      </c>
      <c r="P232" s="609">
        <v>603</v>
      </c>
      <c r="Q232" s="609">
        <v>544</v>
      </c>
      <c r="R232" s="609">
        <f t="shared" si="50"/>
        <v>1147</v>
      </c>
      <c r="S232" s="609">
        <v>1</v>
      </c>
      <c r="T232" s="609">
        <v>0</v>
      </c>
      <c r="U232" s="609">
        <v>13</v>
      </c>
      <c r="V232" s="609">
        <v>0</v>
      </c>
      <c r="W232" s="609"/>
      <c r="X232" s="609"/>
      <c r="Y232" s="609">
        <v>13</v>
      </c>
      <c r="Z232" s="609"/>
      <c r="AA232" s="609"/>
      <c r="AB232" s="609">
        <v>6</v>
      </c>
      <c r="AC232" s="609"/>
      <c r="AD232" s="609"/>
      <c r="AE232" s="609">
        <f t="shared" si="51"/>
        <v>19</v>
      </c>
      <c r="AF232" s="609">
        <v>291</v>
      </c>
      <c r="AG232" s="609">
        <v>295</v>
      </c>
      <c r="AH232" s="612">
        <f t="shared" si="52"/>
        <v>586</v>
      </c>
    </row>
    <row r="233" spans="2:34" ht="12.75" customHeight="1">
      <c r="B233" s="748" t="s">
        <v>1503</v>
      </c>
      <c r="C233" s="611">
        <v>1</v>
      </c>
      <c r="D233" s="609">
        <v>2</v>
      </c>
      <c r="E233" s="609">
        <v>15</v>
      </c>
      <c r="F233" s="609">
        <v>9</v>
      </c>
      <c r="G233" s="609"/>
      <c r="H233" s="609"/>
      <c r="I233" s="609">
        <v>11</v>
      </c>
      <c r="J233" s="609"/>
      <c r="K233" s="609"/>
      <c r="L233" s="609">
        <v>19</v>
      </c>
      <c r="M233" s="609"/>
      <c r="N233" s="609"/>
      <c r="O233" s="609">
        <f t="shared" si="49"/>
        <v>30</v>
      </c>
      <c r="P233" s="609">
        <v>521</v>
      </c>
      <c r="Q233" s="609">
        <v>488</v>
      </c>
      <c r="R233" s="609">
        <f t="shared" si="50"/>
        <v>1009</v>
      </c>
      <c r="S233" s="609">
        <v>1</v>
      </c>
      <c r="T233" s="609">
        <v>0</v>
      </c>
      <c r="U233" s="609">
        <v>9</v>
      </c>
      <c r="V233" s="609">
        <v>0</v>
      </c>
      <c r="W233" s="609"/>
      <c r="X233" s="609"/>
      <c r="Y233" s="609">
        <v>11</v>
      </c>
      <c r="Z233" s="609"/>
      <c r="AA233" s="609"/>
      <c r="AB233" s="609">
        <v>3</v>
      </c>
      <c r="AC233" s="609"/>
      <c r="AD233" s="609"/>
      <c r="AE233" s="609">
        <f t="shared" si="51"/>
        <v>14</v>
      </c>
      <c r="AF233" s="609">
        <v>233</v>
      </c>
      <c r="AG233" s="609">
        <v>211</v>
      </c>
      <c r="AH233" s="612">
        <f t="shared" si="52"/>
        <v>444</v>
      </c>
    </row>
    <row r="234" spans="2:34" ht="12.75" customHeight="1">
      <c r="B234" s="748" t="s">
        <v>96</v>
      </c>
      <c r="C234" s="611">
        <v>1</v>
      </c>
      <c r="D234" s="609">
        <v>0</v>
      </c>
      <c r="E234" s="609">
        <v>14</v>
      </c>
      <c r="F234" s="609">
        <v>0</v>
      </c>
      <c r="G234" s="609"/>
      <c r="H234" s="609"/>
      <c r="I234" s="609">
        <v>9</v>
      </c>
      <c r="J234" s="609"/>
      <c r="K234" s="609"/>
      <c r="L234" s="609">
        <v>8</v>
      </c>
      <c r="M234" s="609"/>
      <c r="N234" s="609"/>
      <c r="O234" s="609">
        <f t="shared" si="49"/>
        <v>17</v>
      </c>
      <c r="P234" s="609">
        <v>349</v>
      </c>
      <c r="Q234" s="609">
        <v>307</v>
      </c>
      <c r="R234" s="609">
        <f t="shared" si="50"/>
        <v>656</v>
      </c>
      <c r="S234" s="609">
        <v>1</v>
      </c>
      <c r="T234" s="609">
        <v>0</v>
      </c>
      <c r="U234" s="609">
        <v>9</v>
      </c>
      <c r="V234" s="609">
        <v>0</v>
      </c>
      <c r="W234" s="609"/>
      <c r="X234" s="609"/>
      <c r="Y234" s="609">
        <v>11</v>
      </c>
      <c r="Z234" s="609"/>
      <c r="AA234" s="609"/>
      <c r="AB234" s="609">
        <v>3</v>
      </c>
      <c r="AC234" s="609"/>
      <c r="AD234" s="609"/>
      <c r="AE234" s="609">
        <f t="shared" si="51"/>
        <v>14</v>
      </c>
      <c r="AF234" s="609">
        <v>172</v>
      </c>
      <c r="AG234" s="609">
        <v>160</v>
      </c>
      <c r="AH234" s="612">
        <f t="shared" si="52"/>
        <v>332</v>
      </c>
    </row>
    <row r="235" spans="2:34" ht="12.75" customHeight="1">
      <c r="B235" s="748" t="s">
        <v>1505</v>
      </c>
      <c r="C235" s="611">
        <v>4</v>
      </c>
      <c r="D235" s="609">
        <v>0</v>
      </c>
      <c r="E235" s="609">
        <v>30</v>
      </c>
      <c r="F235" s="609">
        <v>0</v>
      </c>
      <c r="G235" s="609"/>
      <c r="H235" s="609"/>
      <c r="I235" s="609">
        <v>24</v>
      </c>
      <c r="J235" s="609"/>
      <c r="K235" s="609"/>
      <c r="L235" s="609">
        <v>16</v>
      </c>
      <c r="M235" s="609"/>
      <c r="N235" s="609"/>
      <c r="O235" s="609">
        <f t="shared" si="49"/>
        <v>40</v>
      </c>
      <c r="P235" s="609">
        <v>616</v>
      </c>
      <c r="Q235" s="609">
        <v>602</v>
      </c>
      <c r="R235" s="609">
        <f t="shared" si="50"/>
        <v>1218</v>
      </c>
      <c r="S235" s="609">
        <v>2</v>
      </c>
      <c r="T235" s="609">
        <v>0</v>
      </c>
      <c r="U235" s="609">
        <v>15</v>
      </c>
      <c r="V235" s="609">
        <v>0</v>
      </c>
      <c r="W235" s="609"/>
      <c r="X235" s="609"/>
      <c r="Y235" s="609">
        <v>21</v>
      </c>
      <c r="Z235" s="609"/>
      <c r="AA235" s="609"/>
      <c r="AB235" s="609">
        <v>3</v>
      </c>
      <c r="AC235" s="609"/>
      <c r="AD235" s="609"/>
      <c r="AE235" s="609">
        <f t="shared" si="51"/>
        <v>24</v>
      </c>
      <c r="AF235" s="609">
        <v>280</v>
      </c>
      <c r="AG235" s="609">
        <v>302</v>
      </c>
      <c r="AH235" s="612">
        <f t="shared" si="52"/>
        <v>582</v>
      </c>
    </row>
    <row r="236" spans="2:34" ht="12.75" customHeight="1">
      <c r="B236" s="748" t="s">
        <v>439</v>
      </c>
      <c r="C236" s="611">
        <v>1</v>
      </c>
      <c r="D236" s="609">
        <v>2</v>
      </c>
      <c r="E236" s="609">
        <v>11</v>
      </c>
      <c r="F236" s="609">
        <v>2</v>
      </c>
      <c r="G236" s="609"/>
      <c r="H236" s="609"/>
      <c r="I236" s="609">
        <v>9</v>
      </c>
      <c r="J236" s="609"/>
      <c r="K236" s="609"/>
      <c r="L236" s="609">
        <v>7</v>
      </c>
      <c r="M236" s="609"/>
      <c r="N236" s="609"/>
      <c r="O236" s="609">
        <f t="shared" si="49"/>
        <v>16</v>
      </c>
      <c r="P236" s="609">
        <v>252</v>
      </c>
      <c r="Q236" s="609">
        <v>239</v>
      </c>
      <c r="R236" s="609">
        <f t="shared" si="50"/>
        <v>491</v>
      </c>
      <c r="S236" s="609">
        <v>1</v>
      </c>
      <c r="T236" s="609">
        <v>0</v>
      </c>
      <c r="U236" s="609">
        <v>6</v>
      </c>
      <c r="V236" s="609">
        <v>0</v>
      </c>
      <c r="W236" s="609"/>
      <c r="X236" s="609"/>
      <c r="Y236" s="609">
        <v>9</v>
      </c>
      <c r="Z236" s="609"/>
      <c r="AA236" s="609"/>
      <c r="AB236" s="609">
        <v>2</v>
      </c>
      <c r="AC236" s="609"/>
      <c r="AD236" s="609"/>
      <c r="AE236" s="609">
        <f t="shared" si="51"/>
        <v>11</v>
      </c>
      <c r="AF236" s="609">
        <v>123</v>
      </c>
      <c r="AG236" s="609">
        <v>129</v>
      </c>
      <c r="AH236" s="612">
        <f t="shared" si="52"/>
        <v>252</v>
      </c>
    </row>
    <row r="237" spans="2:34" ht="12.75" customHeight="1">
      <c r="B237" s="748" t="s">
        <v>429</v>
      </c>
      <c r="C237" s="611">
        <v>1</v>
      </c>
      <c r="D237" s="609">
        <v>0</v>
      </c>
      <c r="E237" s="609">
        <v>6</v>
      </c>
      <c r="F237" s="609">
        <v>0</v>
      </c>
      <c r="G237" s="609"/>
      <c r="H237" s="609"/>
      <c r="I237" s="609">
        <v>5</v>
      </c>
      <c r="J237" s="609"/>
      <c r="K237" s="609"/>
      <c r="L237" s="609">
        <v>3</v>
      </c>
      <c r="M237" s="609"/>
      <c r="N237" s="609"/>
      <c r="O237" s="609">
        <f t="shared" si="49"/>
        <v>8</v>
      </c>
      <c r="P237" s="609">
        <v>109</v>
      </c>
      <c r="Q237" s="609">
        <v>113</v>
      </c>
      <c r="R237" s="609">
        <f t="shared" si="50"/>
        <v>222</v>
      </c>
      <c r="S237" s="609">
        <v>1</v>
      </c>
      <c r="T237" s="609">
        <v>0</v>
      </c>
      <c r="U237" s="609">
        <v>4</v>
      </c>
      <c r="V237" s="609">
        <v>0</v>
      </c>
      <c r="W237" s="609" t="s">
        <v>1562</v>
      </c>
      <c r="X237" s="609">
        <v>1</v>
      </c>
      <c r="Y237" s="609">
        <v>5</v>
      </c>
      <c r="Z237" s="609"/>
      <c r="AA237" s="609"/>
      <c r="AB237" s="609">
        <v>2</v>
      </c>
      <c r="AC237" s="609" t="s">
        <v>1562</v>
      </c>
      <c r="AD237" s="609">
        <v>1</v>
      </c>
      <c r="AE237" s="609">
        <f t="shared" si="51"/>
        <v>7</v>
      </c>
      <c r="AF237" s="609">
        <v>62</v>
      </c>
      <c r="AG237" s="609">
        <v>58</v>
      </c>
      <c r="AH237" s="612">
        <f t="shared" si="52"/>
        <v>120</v>
      </c>
    </row>
    <row r="238" spans="2:34" ht="12.75" customHeight="1">
      <c r="B238" s="748" t="s">
        <v>1507</v>
      </c>
      <c r="C238" s="611">
        <v>1</v>
      </c>
      <c r="D238" s="609">
        <v>0</v>
      </c>
      <c r="E238" s="609">
        <v>6</v>
      </c>
      <c r="F238" s="609">
        <v>0</v>
      </c>
      <c r="G238" s="609"/>
      <c r="H238" s="609"/>
      <c r="I238" s="609">
        <v>4</v>
      </c>
      <c r="J238" s="609" t="s">
        <v>99</v>
      </c>
      <c r="K238" s="609">
        <v>2</v>
      </c>
      <c r="L238" s="609">
        <v>4</v>
      </c>
      <c r="M238" s="609"/>
      <c r="N238" s="609"/>
      <c r="O238" s="609">
        <f t="shared" si="49"/>
        <v>8</v>
      </c>
      <c r="P238" s="609">
        <v>127</v>
      </c>
      <c r="Q238" s="609">
        <v>134</v>
      </c>
      <c r="R238" s="609">
        <f t="shared" si="50"/>
        <v>261</v>
      </c>
      <c r="S238" s="609">
        <v>1</v>
      </c>
      <c r="T238" s="609">
        <v>0</v>
      </c>
      <c r="U238" s="609">
        <v>4</v>
      </c>
      <c r="V238" s="609">
        <v>0</v>
      </c>
      <c r="W238" s="609" t="s">
        <v>99</v>
      </c>
      <c r="X238" s="609">
        <v>2</v>
      </c>
      <c r="Y238" s="609">
        <v>5</v>
      </c>
      <c r="Z238" s="609"/>
      <c r="AA238" s="609"/>
      <c r="AB238" s="609">
        <v>2</v>
      </c>
      <c r="AC238" s="609" t="s">
        <v>99</v>
      </c>
      <c r="AD238" s="609">
        <v>2</v>
      </c>
      <c r="AE238" s="609">
        <f t="shared" si="51"/>
        <v>7</v>
      </c>
      <c r="AF238" s="609">
        <v>67</v>
      </c>
      <c r="AG238" s="609">
        <v>79</v>
      </c>
      <c r="AH238" s="612">
        <f t="shared" si="52"/>
        <v>146</v>
      </c>
    </row>
    <row r="239" spans="2:34" ht="12.75" customHeight="1">
      <c r="B239" s="748"/>
      <c r="C239" s="611"/>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609"/>
      <c r="AG239" s="609"/>
      <c r="AH239" s="612"/>
    </row>
    <row r="240" spans="2:34" s="702" customFormat="1" ht="12.75" customHeight="1">
      <c r="B240" s="751" t="s">
        <v>440</v>
      </c>
      <c r="C240" s="705">
        <f>SUM(C242:C264)</f>
        <v>30</v>
      </c>
      <c r="D240" s="689">
        <f>SUM(D242:D264)</f>
        <v>9</v>
      </c>
      <c r="E240" s="689">
        <f>SUM(E242:E264)</f>
        <v>283</v>
      </c>
      <c r="F240" s="689">
        <f>SUM(F242:F264)</f>
        <v>23</v>
      </c>
      <c r="G240" s="689"/>
      <c r="H240" s="689"/>
      <c r="I240" s="689">
        <f>SUM(I242:I264)</f>
        <v>205</v>
      </c>
      <c r="J240" s="689"/>
      <c r="K240" s="689"/>
      <c r="L240" s="689">
        <f>SUM(L242:L264)</f>
        <v>191</v>
      </c>
      <c r="M240" s="689">
        <f>SUM(M242:M264)</f>
        <v>0</v>
      </c>
      <c r="N240" s="689"/>
      <c r="O240" s="689">
        <f>SUM(I240,L240)</f>
        <v>396</v>
      </c>
      <c r="P240" s="689">
        <v>5502</v>
      </c>
      <c r="Q240" s="689">
        <f aca="true" t="shared" si="53" ref="Q240:V240">SUM(Q242:Q264)</f>
        <v>5372</v>
      </c>
      <c r="R240" s="689">
        <f t="shared" si="53"/>
        <v>10874</v>
      </c>
      <c r="S240" s="689">
        <f t="shared" si="53"/>
        <v>18</v>
      </c>
      <c r="T240" s="689">
        <f t="shared" si="53"/>
        <v>1</v>
      </c>
      <c r="U240" s="689">
        <f t="shared" si="53"/>
        <v>131</v>
      </c>
      <c r="V240" s="689">
        <f t="shared" si="53"/>
        <v>3</v>
      </c>
      <c r="W240" s="689" t="s">
        <v>99</v>
      </c>
      <c r="X240" s="689">
        <v>1</v>
      </c>
      <c r="Y240" s="689">
        <f>SUM(Y242:Y264)</f>
        <v>163</v>
      </c>
      <c r="Z240" s="689" t="s">
        <v>99</v>
      </c>
      <c r="AA240" s="689">
        <v>4</v>
      </c>
      <c r="AB240" s="689">
        <f>SUM(AB242:AB264)</f>
        <v>56</v>
      </c>
      <c r="AC240" s="689" t="s">
        <v>99</v>
      </c>
      <c r="AD240" s="689">
        <v>5</v>
      </c>
      <c r="AE240" s="689">
        <f>SUM(Y240,AB240)</f>
        <v>219</v>
      </c>
      <c r="AF240" s="689">
        <f>SUM(AF242:AF264)</f>
        <v>2752</v>
      </c>
      <c r="AG240" s="689">
        <v>2663</v>
      </c>
      <c r="AH240" s="692">
        <v>5415</v>
      </c>
    </row>
    <row r="241" spans="2:34" ht="12.75" customHeight="1">
      <c r="B241" s="748"/>
      <c r="C241" s="611"/>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12"/>
    </row>
    <row r="242" spans="2:34" ht="12.75" customHeight="1">
      <c r="B242" s="748" t="s">
        <v>441</v>
      </c>
      <c r="C242" s="611">
        <v>1</v>
      </c>
      <c r="D242" s="609">
        <v>0</v>
      </c>
      <c r="E242" s="609">
        <v>12</v>
      </c>
      <c r="F242" s="609">
        <v>0</v>
      </c>
      <c r="G242" s="609"/>
      <c r="H242" s="609"/>
      <c r="I242" s="609">
        <v>10</v>
      </c>
      <c r="J242" s="609"/>
      <c r="K242" s="609"/>
      <c r="L242" s="609">
        <v>10</v>
      </c>
      <c r="M242" s="609"/>
      <c r="N242" s="609"/>
      <c r="O242" s="609">
        <f aca="true" t="shared" si="54" ref="O242:O264">SUM(I242,L242)</f>
        <v>20</v>
      </c>
      <c r="P242" s="609">
        <v>187</v>
      </c>
      <c r="Q242" s="609">
        <v>185</v>
      </c>
      <c r="R242" s="609">
        <f aca="true" t="shared" si="55" ref="R242:R258">SUM(P242:Q242)</f>
        <v>372</v>
      </c>
      <c r="S242" s="609">
        <v>1</v>
      </c>
      <c r="T242" s="609">
        <v>1</v>
      </c>
      <c r="U242" s="609">
        <v>10</v>
      </c>
      <c r="V242" s="609">
        <v>3</v>
      </c>
      <c r="W242" s="609"/>
      <c r="X242" s="609"/>
      <c r="Y242" s="609">
        <v>14</v>
      </c>
      <c r="Z242" s="609"/>
      <c r="AA242" s="609"/>
      <c r="AB242" s="609">
        <v>6</v>
      </c>
      <c r="AC242" s="609"/>
      <c r="AD242" s="609"/>
      <c r="AE242" s="609">
        <f aca="true" t="shared" si="56" ref="AE242:AE264">SUM(Y242,AB242)</f>
        <v>20</v>
      </c>
      <c r="AF242" s="609">
        <v>283</v>
      </c>
      <c r="AG242" s="609">
        <v>286</v>
      </c>
      <c r="AH242" s="612">
        <f aca="true" t="shared" si="57" ref="AH242:AH263">SUM(AF242,AG242)</f>
        <v>569</v>
      </c>
    </row>
    <row r="243" spans="2:34" ht="12.75" customHeight="1">
      <c r="B243" s="748" t="s">
        <v>398</v>
      </c>
      <c r="C243" s="611">
        <v>2</v>
      </c>
      <c r="D243" s="609">
        <v>0</v>
      </c>
      <c r="E243" s="609">
        <v>12</v>
      </c>
      <c r="F243" s="609">
        <v>0</v>
      </c>
      <c r="G243" s="609"/>
      <c r="H243" s="609"/>
      <c r="I243" s="609">
        <v>9</v>
      </c>
      <c r="J243" s="609"/>
      <c r="K243" s="609"/>
      <c r="L243" s="609">
        <v>8</v>
      </c>
      <c r="M243" s="609"/>
      <c r="N243" s="609"/>
      <c r="O243" s="609">
        <f t="shared" si="54"/>
        <v>17</v>
      </c>
      <c r="P243" s="609">
        <v>220</v>
      </c>
      <c r="Q243" s="609">
        <v>202</v>
      </c>
      <c r="R243" s="609">
        <f t="shared" si="55"/>
        <v>422</v>
      </c>
      <c r="S243" s="609">
        <v>0</v>
      </c>
      <c r="T243" s="609">
        <v>0</v>
      </c>
      <c r="U243" s="609">
        <v>0</v>
      </c>
      <c r="V243" s="609">
        <v>0</v>
      </c>
      <c r="W243" s="609"/>
      <c r="X243" s="609"/>
      <c r="Y243" s="609">
        <v>0</v>
      </c>
      <c r="Z243" s="609"/>
      <c r="AA243" s="609"/>
      <c r="AB243" s="609">
        <v>0</v>
      </c>
      <c r="AC243" s="609"/>
      <c r="AD243" s="609"/>
      <c r="AE243" s="609">
        <f t="shared" si="56"/>
        <v>0</v>
      </c>
      <c r="AF243" s="609">
        <v>0</v>
      </c>
      <c r="AG243" s="609">
        <v>0</v>
      </c>
      <c r="AH243" s="612">
        <f t="shared" si="57"/>
        <v>0</v>
      </c>
    </row>
    <row r="244" spans="2:34" ht="12.75" customHeight="1">
      <c r="B244" s="748" t="s">
        <v>442</v>
      </c>
      <c r="C244" s="611">
        <v>1</v>
      </c>
      <c r="D244" s="609">
        <v>0</v>
      </c>
      <c r="E244" s="609">
        <v>11</v>
      </c>
      <c r="F244" s="609">
        <v>0</v>
      </c>
      <c r="G244" s="609"/>
      <c r="H244" s="609"/>
      <c r="I244" s="609">
        <v>8</v>
      </c>
      <c r="J244" s="609"/>
      <c r="K244" s="609"/>
      <c r="L244" s="609">
        <v>9</v>
      </c>
      <c r="M244" s="609"/>
      <c r="N244" s="609"/>
      <c r="O244" s="609">
        <f t="shared" si="54"/>
        <v>17</v>
      </c>
      <c r="P244" s="609">
        <v>212</v>
      </c>
      <c r="Q244" s="609">
        <v>184</v>
      </c>
      <c r="R244" s="609">
        <f t="shared" si="55"/>
        <v>396</v>
      </c>
      <c r="S244" s="609">
        <v>0</v>
      </c>
      <c r="T244" s="609">
        <v>0</v>
      </c>
      <c r="U244" s="609">
        <v>0</v>
      </c>
      <c r="V244" s="609">
        <v>0</v>
      </c>
      <c r="W244" s="609"/>
      <c r="X244" s="609"/>
      <c r="Y244" s="609">
        <v>0</v>
      </c>
      <c r="Z244" s="609"/>
      <c r="AA244" s="609"/>
      <c r="AB244" s="609">
        <v>0</v>
      </c>
      <c r="AC244" s="609"/>
      <c r="AD244" s="609"/>
      <c r="AE244" s="609">
        <f t="shared" si="56"/>
        <v>0</v>
      </c>
      <c r="AF244" s="609">
        <v>0</v>
      </c>
      <c r="AG244" s="609">
        <v>0</v>
      </c>
      <c r="AH244" s="612">
        <f t="shared" si="57"/>
        <v>0</v>
      </c>
    </row>
    <row r="245" spans="2:34" ht="12.75" customHeight="1">
      <c r="B245" s="748" t="s">
        <v>1511</v>
      </c>
      <c r="C245" s="611">
        <v>3</v>
      </c>
      <c r="D245" s="609">
        <v>0</v>
      </c>
      <c r="E245" s="609">
        <v>18</v>
      </c>
      <c r="F245" s="609">
        <v>0</v>
      </c>
      <c r="G245" s="609"/>
      <c r="H245" s="609"/>
      <c r="I245" s="609">
        <v>15</v>
      </c>
      <c r="J245" s="609"/>
      <c r="K245" s="609"/>
      <c r="L245" s="609">
        <v>9</v>
      </c>
      <c r="M245" s="609"/>
      <c r="N245" s="609"/>
      <c r="O245" s="609">
        <f t="shared" si="54"/>
        <v>24</v>
      </c>
      <c r="P245" s="609">
        <v>272</v>
      </c>
      <c r="Q245" s="609">
        <v>246</v>
      </c>
      <c r="R245" s="609">
        <f t="shared" si="55"/>
        <v>518</v>
      </c>
      <c r="S245" s="609">
        <v>1</v>
      </c>
      <c r="T245" s="609">
        <v>0</v>
      </c>
      <c r="U245" s="609">
        <v>6</v>
      </c>
      <c r="V245" s="609">
        <v>0</v>
      </c>
      <c r="W245" s="609"/>
      <c r="X245" s="609"/>
      <c r="Y245" s="609">
        <v>7</v>
      </c>
      <c r="Z245" s="609"/>
      <c r="AA245" s="609"/>
      <c r="AB245" s="609">
        <v>3</v>
      </c>
      <c r="AC245" s="609"/>
      <c r="AD245" s="609"/>
      <c r="AE245" s="609">
        <f t="shared" si="56"/>
        <v>10</v>
      </c>
      <c r="AF245" s="609">
        <v>129</v>
      </c>
      <c r="AG245" s="609">
        <v>114</v>
      </c>
      <c r="AH245" s="612">
        <f t="shared" si="57"/>
        <v>243</v>
      </c>
    </row>
    <row r="246" spans="2:34" ht="12.75" customHeight="1">
      <c r="B246" s="748" t="s">
        <v>443</v>
      </c>
      <c r="C246" s="611">
        <v>1</v>
      </c>
      <c r="D246" s="609">
        <v>0</v>
      </c>
      <c r="E246" s="609">
        <v>6</v>
      </c>
      <c r="F246" s="609">
        <v>0</v>
      </c>
      <c r="G246" s="609"/>
      <c r="H246" s="609"/>
      <c r="I246" s="609">
        <v>5</v>
      </c>
      <c r="J246" s="609"/>
      <c r="K246" s="609"/>
      <c r="L246" s="609">
        <v>4</v>
      </c>
      <c r="M246" s="609"/>
      <c r="N246" s="609"/>
      <c r="O246" s="609">
        <f t="shared" si="54"/>
        <v>9</v>
      </c>
      <c r="P246" s="609">
        <v>105</v>
      </c>
      <c r="Q246" s="609">
        <v>129</v>
      </c>
      <c r="R246" s="609">
        <f t="shared" si="55"/>
        <v>234</v>
      </c>
      <c r="S246" s="609">
        <v>1</v>
      </c>
      <c r="T246" s="609">
        <v>0</v>
      </c>
      <c r="U246" s="609">
        <v>3</v>
      </c>
      <c r="V246" s="609">
        <v>0</v>
      </c>
      <c r="W246" s="609" t="s">
        <v>99</v>
      </c>
      <c r="X246" s="609">
        <v>1</v>
      </c>
      <c r="Y246" s="609">
        <v>4</v>
      </c>
      <c r="Z246" s="609"/>
      <c r="AA246" s="609"/>
      <c r="AB246" s="609">
        <v>1</v>
      </c>
      <c r="AC246" s="609" t="s">
        <v>99</v>
      </c>
      <c r="AD246" s="609">
        <v>1</v>
      </c>
      <c r="AE246" s="609">
        <f t="shared" si="56"/>
        <v>5</v>
      </c>
      <c r="AF246" s="609">
        <v>43</v>
      </c>
      <c r="AG246" s="609">
        <v>68</v>
      </c>
      <c r="AH246" s="612">
        <f t="shared" si="57"/>
        <v>111</v>
      </c>
    </row>
    <row r="247" spans="2:34" ht="12.75" customHeight="1">
      <c r="B247" s="748" t="s">
        <v>444</v>
      </c>
      <c r="C247" s="611">
        <v>1</v>
      </c>
      <c r="D247" s="609">
        <v>2</v>
      </c>
      <c r="E247" s="609">
        <v>15</v>
      </c>
      <c r="F247" s="609">
        <v>8</v>
      </c>
      <c r="G247" s="609"/>
      <c r="H247" s="609"/>
      <c r="I247" s="609">
        <v>13</v>
      </c>
      <c r="J247" s="609"/>
      <c r="K247" s="609"/>
      <c r="L247" s="609">
        <v>14</v>
      </c>
      <c r="M247" s="609"/>
      <c r="N247" s="609"/>
      <c r="O247" s="609">
        <f t="shared" si="54"/>
        <v>27</v>
      </c>
      <c r="P247" s="609">
        <v>411</v>
      </c>
      <c r="Q247" s="609">
        <v>413</v>
      </c>
      <c r="R247" s="609">
        <f t="shared" si="55"/>
        <v>824</v>
      </c>
      <c r="S247" s="609">
        <v>1</v>
      </c>
      <c r="T247" s="609">
        <v>0</v>
      </c>
      <c r="U247" s="609">
        <v>9</v>
      </c>
      <c r="V247" s="609">
        <v>0</v>
      </c>
      <c r="W247" s="609"/>
      <c r="X247" s="609"/>
      <c r="Y247" s="609">
        <v>11</v>
      </c>
      <c r="Z247" s="609" t="s">
        <v>99</v>
      </c>
      <c r="AA247" s="609">
        <v>1</v>
      </c>
      <c r="AB247" s="609">
        <v>4</v>
      </c>
      <c r="AC247" s="609" t="s">
        <v>99</v>
      </c>
      <c r="AD247" s="609">
        <v>1</v>
      </c>
      <c r="AE247" s="609">
        <f t="shared" si="56"/>
        <v>15</v>
      </c>
      <c r="AF247" s="609">
        <v>164</v>
      </c>
      <c r="AG247" s="609">
        <v>200</v>
      </c>
      <c r="AH247" s="612">
        <f t="shared" si="57"/>
        <v>364</v>
      </c>
    </row>
    <row r="248" spans="2:34" ht="12.75" customHeight="1">
      <c r="B248" s="748" t="s">
        <v>445</v>
      </c>
      <c r="C248" s="611">
        <v>1</v>
      </c>
      <c r="D248" s="609">
        <v>1</v>
      </c>
      <c r="E248" s="609">
        <v>12</v>
      </c>
      <c r="F248" s="609">
        <v>2</v>
      </c>
      <c r="G248" s="609"/>
      <c r="H248" s="609"/>
      <c r="I248" s="609">
        <v>11</v>
      </c>
      <c r="J248" s="609"/>
      <c r="K248" s="609"/>
      <c r="L248" s="609">
        <v>6</v>
      </c>
      <c r="M248" s="609"/>
      <c r="N248" s="609"/>
      <c r="O248" s="609">
        <f t="shared" si="54"/>
        <v>17</v>
      </c>
      <c r="P248" s="609">
        <v>267</v>
      </c>
      <c r="Q248" s="609">
        <v>223</v>
      </c>
      <c r="R248" s="609">
        <f t="shared" si="55"/>
        <v>490</v>
      </c>
      <c r="S248" s="609">
        <v>1</v>
      </c>
      <c r="T248" s="609">
        <v>0</v>
      </c>
      <c r="U248" s="609">
        <v>6</v>
      </c>
      <c r="V248" s="609">
        <v>0</v>
      </c>
      <c r="W248" s="609"/>
      <c r="X248" s="609"/>
      <c r="Y248" s="609">
        <v>8</v>
      </c>
      <c r="Z248" s="609" t="s">
        <v>99</v>
      </c>
      <c r="AA248" s="609">
        <v>1</v>
      </c>
      <c r="AB248" s="609">
        <v>2</v>
      </c>
      <c r="AC248" s="609" t="s">
        <v>99</v>
      </c>
      <c r="AD248" s="609">
        <v>1</v>
      </c>
      <c r="AE248" s="609">
        <f t="shared" si="56"/>
        <v>10</v>
      </c>
      <c r="AF248" s="609">
        <v>132</v>
      </c>
      <c r="AG248" s="609">
        <v>136</v>
      </c>
      <c r="AH248" s="612">
        <f t="shared" si="57"/>
        <v>268</v>
      </c>
    </row>
    <row r="249" spans="2:34" ht="12.75" customHeight="1">
      <c r="B249" s="748" t="s">
        <v>446</v>
      </c>
      <c r="C249" s="611">
        <v>1</v>
      </c>
      <c r="D249" s="609">
        <v>0</v>
      </c>
      <c r="E249" s="609">
        <v>11</v>
      </c>
      <c r="F249" s="609">
        <v>0</v>
      </c>
      <c r="G249" s="609"/>
      <c r="H249" s="609"/>
      <c r="I249" s="609">
        <v>6</v>
      </c>
      <c r="J249" s="609"/>
      <c r="K249" s="609"/>
      <c r="L249" s="609">
        <v>8</v>
      </c>
      <c r="M249" s="609"/>
      <c r="N249" s="609"/>
      <c r="O249" s="609">
        <f t="shared" si="54"/>
        <v>14</v>
      </c>
      <c r="P249" s="609">
        <v>190</v>
      </c>
      <c r="Q249" s="609">
        <v>193</v>
      </c>
      <c r="R249" s="609">
        <f t="shared" si="55"/>
        <v>383</v>
      </c>
      <c r="S249" s="609">
        <v>1</v>
      </c>
      <c r="T249" s="609">
        <v>0</v>
      </c>
      <c r="U249" s="609">
        <v>6</v>
      </c>
      <c r="V249" s="609">
        <v>0</v>
      </c>
      <c r="W249" s="609"/>
      <c r="X249" s="609"/>
      <c r="Y249" s="609">
        <v>7</v>
      </c>
      <c r="Z249" s="609"/>
      <c r="AA249" s="609"/>
      <c r="AB249" s="609">
        <v>3</v>
      </c>
      <c r="AC249" s="609"/>
      <c r="AD249" s="609"/>
      <c r="AE249" s="609">
        <f t="shared" si="56"/>
        <v>10</v>
      </c>
      <c r="AF249" s="609">
        <v>91</v>
      </c>
      <c r="AG249" s="609">
        <v>92</v>
      </c>
      <c r="AH249" s="612">
        <f t="shared" si="57"/>
        <v>183</v>
      </c>
    </row>
    <row r="250" spans="2:34" ht="12.75" customHeight="1">
      <c r="B250" s="748" t="s">
        <v>447</v>
      </c>
      <c r="C250" s="611">
        <v>1</v>
      </c>
      <c r="D250" s="609">
        <v>0</v>
      </c>
      <c r="E250" s="609">
        <v>11</v>
      </c>
      <c r="F250" s="609">
        <v>0</v>
      </c>
      <c r="G250" s="609"/>
      <c r="H250" s="609"/>
      <c r="I250" s="609">
        <v>7</v>
      </c>
      <c r="J250" s="609"/>
      <c r="K250" s="609"/>
      <c r="L250" s="609">
        <v>7</v>
      </c>
      <c r="M250" s="609"/>
      <c r="N250" s="609"/>
      <c r="O250" s="609">
        <f t="shared" si="54"/>
        <v>14</v>
      </c>
      <c r="P250" s="609">
        <v>206</v>
      </c>
      <c r="Q250" s="609">
        <v>177</v>
      </c>
      <c r="R250" s="609">
        <f t="shared" si="55"/>
        <v>383</v>
      </c>
      <c r="S250" s="609">
        <v>1</v>
      </c>
      <c r="T250" s="609">
        <v>0</v>
      </c>
      <c r="U250" s="609">
        <v>6</v>
      </c>
      <c r="V250" s="609">
        <v>0</v>
      </c>
      <c r="W250" s="609"/>
      <c r="X250" s="609"/>
      <c r="Y250" s="609">
        <v>7</v>
      </c>
      <c r="Z250" s="609"/>
      <c r="AA250" s="609"/>
      <c r="AB250" s="609">
        <v>3</v>
      </c>
      <c r="AC250" s="609"/>
      <c r="AD250" s="609"/>
      <c r="AE250" s="609">
        <f t="shared" si="56"/>
        <v>10</v>
      </c>
      <c r="AF250" s="609">
        <v>116</v>
      </c>
      <c r="AG250" s="609">
        <v>100</v>
      </c>
      <c r="AH250" s="612">
        <f t="shared" si="57"/>
        <v>216</v>
      </c>
    </row>
    <row r="251" spans="2:34" ht="12.75" customHeight="1">
      <c r="B251" s="748" t="s">
        <v>448</v>
      </c>
      <c r="C251" s="611">
        <v>1</v>
      </c>
      <c r="D251" s="609">
        <v>0</v>
      </c>
      <c r="E251" s="609">
        <v>9</v>
      </c>
      <c r="F251" s="609">
        <v>0</v>
      </c>
      <c r="G251" s="609"/>
      <c r="H251" s="609"/>
      <c r="I251" s="609">
        <v>6</v>
      </c>
      <c r="J251" s="609"/>
      <c r="K251" s="609"/>
      <c r="L251" s="609">
        <v>6</v>
      </c>
      <c r="M251" s="609"/>
      <c r="N251" s="609"/>
      <c r="O251" s="609">
        <f t="shared" si="54"/>
        <v>12</v>
      </c>
      <c r="P251" s="609">
        <v>151</v>
      </c>
      <c r="Q251" s="609">
        <v>161</v>
      </c>
      <c r="R251" s="609">
        <f t="shared" si="55"/>
        <v>312</v>
      </c>
      <c r="S251" s="609">
        <v>0</v>
      </c>
      <c r="T251" s="609">
        <v>0</v>
      </c>
      <c r="U251" s="609">
        <v>0</v>
      </c>
      <c r="V251" s="609">
        <v>0</v>
      </c>
      <c r="W251" s="609"/>
      <c r="X251" s="609"/>
      <c r="Y251" s="609">
        <v>0</v>
      </c>
      <c r="Z251" s="609"/>
      <c r="AA251" s="609"/>
      <c r="AB251" s="609">
        <v>0</v>
      </c>
      <c r="AC251" s="609"/>
      <c r="AD251" s="609"/>
      <c r="AE251" s="609">
        <f t="shared" si="56"/>
        <v>0</v>
      </c>
      <c r="AF251" s="609">
        <v>0</v>
      </c>
      <c r="AG251" s="609">
        <v>0</v>
      </c>
      <c r="AH251" s="612">
        <f t="shared" si="57"/>
        <v>0</v>
      </c>
    </row>
    <row r="252" spans="2:34" ht="12.75" customHeight="1">
      <c r="B252" s="748" t="s">
        <v>1518</v>
      </c>
      <c r="C252" s="611">
        <v>1</v>
      </c>
      <c r="D252" s="609">
        <v>2</v>
      </c>
      <c r="E252" s="609">
        <v>13</v>
      </c>
      <c r="F252" s="609">
        <v>2</v>
      </c>
      <c r="G252" s="609"/>
      <c r="H252" s="609"/>
      <c r="I252" s="609">
        <v>10</v>
      </c>
      <c r="J252" s="609"/>
      <c r="K252" s="609"/>
      <c r="L252" s="609">
        <v>9</v>
      </c>
      <c r="M252" s="609"/>
      <c r="N252" s="609"/>
      <c r="O252" s="609">
        <f t="shared" si="54"/>
        <v>19</v>
      </c>
      <c r="P252" s="609">
        <v>288</v>
      </c>
      <c r="Q252" s="609">
        <v>287</v>
      </c>
      <c r="R252" s="609">
        <f t="shared" si="55"/>
        <v>575</v>
      </c>
      <c r="S252" s="609">
        <v>1</v>
      </c>
      <c r="T252" s="609">
        <v>0</v>
      </c>
      <c r="U252" s="609">
        <v>12</v>
      </c>
      <c r="V252" s="609">
        <v>0</v>
      </c>
      <c r="W252" s="609"/>
      <c r="X252" s="609"/>
      <c r="Y252" s="609">
        <v>14</v>
      </c>
      <c r="Z252" s="609"/>
      <c r="AA252" s="609"/>
      <c r="AB252" s="609">
        <v>5</v>
      </c>
      <c r="AC252" s="609"/>
      <c r="AD252" s="609"/>
      <c r="AE252" s="609">
        <f t="shared" si="56"/>
        <v>19</v>
      </c>
      <c r="AF252" s="609">
        <v>227</v>
      </c>
      <c r="AG252" s="609">
        <v>244</v>
      </c>
      <c r="AH252" s="612">
        <f t="shared" si="57"/>
        <v>471</v>
      </c>
    </row>
    <row r="253" spans="2:34" ht="12.75" customHeight="1">
      <c r="B253" s="748" t="s">
        <v>449</v>
      </c>
      <c r="C253" s="611">
        <v>1</v>
      </c>
      <c r="D253" s="609">
        <v>0</v>
      </c>
      <c r="E253" s="609">
        <v>11</v>
      </c>
      <c r="F253" s="609">
        <v>0</v>
      </c>
      <c r="G253" s="609"/>
      <c r="H253" s="609"/>
      <c r="I253" s="609">
        <v>7</v>
      </c>
      <c r="J253" s="609"/>
      <c r="K253" s="609"/>
      <c r="L253" s="609">
        <v>7</v>
      </c>
      <c r="M253" s="609"/>
      <c r="N253" s="609"/>
      <c r="O253" s="609">
        <f t="shared" si="54"/>
        <v>14</v>
      </c>
      <c r="P253" s="609">
        <v>205</v>
      </c>
      <c r="Q253" s="609">
        <v>194</v>
      </c>
      <c r="R253" s="609">
        <f t="shared" si="55"/>
        <v>399</v>
      </c>
      <c r="S253" s="609">
        <v>0</v>
      </c>
      <c r="T253" s="609">
        <v>0</v>
      </c>
      <c r="U253" s="609">
        <v>0</v>
      </c>
      <c r="V253" s="609">
        <v>0</v>
      </c>
      <c r="W253" s="609"/>
      <c r="X253" s="609"/>
      <c r="Y253" s="609">
        <v>0</v>
      </c>
      <c r="Z253" s="609"/>
      <c r="AA253" s="609"/>
      <c r="AB253" s="609">
        <v>0</v>
      </c>
      <c r="AC253" s="609"/>
      <c r="AD253" s="609"/>
      <c r="AE253" s="609">
        <f t="shared" si="56"/>
        <v>0</v>
      </c>
      <c r="AF253" s="609">
        <v>0</v>
      </c>
      <c r="AG253" s="609">
        <v>0</v>
      </c>
      <c r="AH253" s="612">
        <f t="shared" si="57"/>
        <v>0</v>
      </c>
    </row>
    <row r="254" spans="2:34" ht="12.75" customHeight="1">
      <c r="B254" s="748" t="s">
        <v>450</v>
      </c>
      <c r="C254" s="611">
        <v>1</v>
      </c>
      <c r="D254" s="609">
        <v>0</v>
      </c>
      <c r="E254" s="609">
        <v>12</v>
      </c>
      <c r="F254" s="609">
        <v>0</v>
      </c>
      <c r="G254" s="609"/>
      <c r="H254" s="609"/>
      <c r="I254" s="609">
        <v>9</v>
      </c>
      <c r="J254" s="609"/>
      <c r="K254" s="609"/>
      <c r="L254" s="609">
        <v>6</v>
      </c>
      <c r="M254" s="609"/>
      <c r="N254" s="609"/>
      <c r="O254" s="609">
        <f t="shared" si="54"/>
        <v>15</v>
      </c>
      <c r="P254" s="609">
        <v>259</v>
      </c>
      <c r="Q254" s="609">
        <v>268</v>
      </c>
      <c r="R254" s="609">
        <f t="shared" si="55"/>
        <v>527</v>
      </c>
      <c r="S254" s="609">
        <v>1</v>
      </c>
      <c r="T254" s="609">
        <v>0</v>
      </c>
      <c r="U254" s="609">
        <v>12</v>
      </c>
      <c r="V254" s="609">
        <v>0</v>
      </c>
      <c r="W254" s="609"/>
      <c r="X254" s="609"/>
      <c r="Y254" s="609">
        <v>16</v>
      </c>
      <c r="Z254" s="609"/>
      <c r="AA254" s="609"/>
      <c r="AB254" s="609">
        <v>4</v>
      </c>
      <c r="AC254" s="609"/>
      <c r="AD254" s="609"/>
      <c r="AE254" s="609">
        <f t="shared" si="56"/>
        <v>20</v>
      </c>
      <c r="AF254" s="609">
        <v>260</v>
      </c>
      <c r="AG254" s="609">
        <v>229</v>
      </c>
      <c r="AH254" s="612">
        <f t="shared" si="57"/>
        <v>489</v>
      </c>
    </row>
    <row r="255" spans="2:34" ht="12.75" customHeight="1">
      <c r="B255" s="748" t="s">
        <v>451</v>
      </c>
      <c r="C255" s="611">
        <v>2</v>
      </c>
      <c r="D255" s="609">
        <v>0</v>
      </c>
      <c r="E255" s="609">
        <v>12</v>
      </c>
      <c r="F255" s="609">
        <v>0</v>
      </c>
      <c r="G255" s="609"/>
      <c r="H255" s="609"/>
      <c r="I255" s="609">
        <v>9</v>
      </c>
      <c r="J255" s="609"/>
      <c r="K255" s="609"/>
      <c r="L255" s="609">
        <v>7</v>
      </c>
      <c r="M255" s="609"/>
      <c r="N255" s="609"/>
      <c r="O255" s="609">
        <f t="shared" si="54"/>
        <v>16</v>
      </c>
      <c r="P255" s="609">
        <v>154</v>
      </c>
      <c r="Q255" s="609">
        <v>158</v>
      </c>
      <c r="R255" s="609">
        <f t="shared" si="55"/>
        <v>312</v>
      </c>
      <c r="S255" s="609">
        <v>1</v>
      </c>
      <c r="T255" s="609">
        <v>0</v>
      </c>
      <c r="U255" s="609">
        <v>3</v>
      </c>
      <c r="V255" s="609">
        <v>0</v>
      </c>
      <c r="W255" s="609"/>
      <c r="X255" s="609"/>
      <c r="Y255" s="609">
        <v>4</v>
      </c>
      <c r="Z255" s="609"/>
      <c r="AA255" s="609"/>
      <c r="AB255" s="609">
        <v>1</v>
      </c>
      <c r="AC255" s="609"/>
      <c r="AD255" s="609"/>
      <c r="AE255" s="609">
        <f t="shared" si="56"/>
        <v>5</v>
      </c>
      <c r="AF255" s="609">
        <v>70</v>
      </c>
      <c r="AG255" s="609">
        <v>65</v>
      </c>
      <c r="AH255" s="612">
        <f t="shared" si="57"/>
        <v>135</v>
      </c>
    </row>
    <row r="256" spans="2:34" ht="12.75" customHeight="1">
      <c r="B256" s="748" t="s">
        <v>452</v>
      </c>
      <c r="C256" s="611">
        <v>3</v>
      </c>
      <c r="D256" s="609">
        <v>0</v>
      </c>
      <c r="E256" s="609">
        <v>18</v>
      </c>
      <c r="F256" s="609">
        <v>0</v>
      </c>
      <c r="G256" s="609"/>
      <c r="H256" s="609"/>
      <c r="I256" s="609">
        <v>14</v>
      </c>
      <c r="J256" s="609"/>
      <c r="K256" s="609"/>
      <c r="L256" s="609">
        <v>9</v>
      </c>
      <c r="M256" s="609"/>
      <c r="N256" s="609"/>
      <c r="O256" s="609">
        <f t="shared" si="54"/>
        <v>23</v>
      </c>
      <c r="P256" s="609">
        <v>219</v>
      </c>
      <c r="Q256" s="609">
        <v>205</v>
      </c>
      <c r="R256" s="609">
        <f t="shared" si="55"/>
        <v>424</v>
      </c>
      <c r="S256" s="609">
        <v>1</v>
      </c>
      <c r="T256" s="609">
        <v>0</v>
      </c>
      <c r="U256" s="609">
        <v>6</v>
      </c>
      <c r="V256" s="609">
        <v>0</v>
      </c>
      <c r="W256" s="609"/>
      <c r="X256" s="609"/>
      <c r="Y256" s="609">
        <v>7</v>
      </c>
      <c r="Z256" s="609"/>
      <c r="AA256" s="609"/>
      <c r="AB256" s="609">
        <v>3</v>
      </c>
      <c r="AC256" s="609"/>
      <c r="AD256" s="609"/>
      <c r="AE256" s="609">
        <f t="shared" si="56"/>
        <v>10</v>
      </c>
      <c r="AF256" s="609">
        <v>90</v>
      </c>
      <c r="AG256" s="609">
        <v>92</v>
      </c>
      <c r="AH256" s="612">
        <f t="shared" si="57"/>
        <v>182</v>
      </c>
    </row>
    <row r="257" spans="2:34" ht="12.75" customHeight="1">
      <c r="B257" s="748" t="s">
        <v>453</v>
      </c>
      <c r="C257" s="611">
        <v>1</v>
      </c>
      <c r="D257" s="609">
        <v>0</v>
      </c>
      <c r="E257" s="609">
        <v>12</v>
      </c>
      <c r="F257" s="609">
        <v>0</v>
      </c>
      <c r="G257" s="609"/>
      <c r="H257" s="609"/>
      <c r="I257" s="609">
        <v>7</v>
      </c>
      <c r="J257" s="609"/>
      <c r="K257" s="609"/>
      <c r="L257" s="609">
        <v>8</v>
      </c>
      <c r="M257" s="609"/>
      <c r="N257" s="609"/>
      <c r="O257" s="609">
        <f t="shared" si="54"/>
        <v>15</v>
      </c>
      <c r="P257" s="609">
        <v>228</v>
      </c>
      <c r="Q257" s="609">
        <v>230</v>
      </c>
      <c r="R257" s="609">
        <f t="shared" si="55"/>
        <v>458</v>
      </c>
      <c r="S257" s="609">
        <v>1</v>
      </c>
      <c r="T257" s="609">
        <v>0</v>
      </c>
      <c r="U257" s="609">
        <v>6</v>
      </c>
      <c r="V257" s="609">
        <v>0</v>
      </c>
      <c r="W257" s="609"/>
      <c r="X257" s="609"/>
      <c r="Y257" s="609">
        <v>8</v>
      </c>
      <c r="Z257" s="609"/>
      <c r="AA257" s="609"/>
      <c r="AB257" s="609">
        <v>3</v>
      </c>
      <c r="AC257" s="609"/>
      <c r="AD257" s="609"/>
      <c r="AE257" s="609">
        <f t="shared" si="56"/>
        <v>11</v>
      </c>
      <c r="AF257" s="609">
        <v>112</v>
      </c>
      <c r="AG257" s="609">
        <v>105</v>
      </c>
      <c r="AH257" s="612">
        <f t="shared" si="57"/>
        <v>217</v>
      </c>
    </row>
    <row r="258" spans="2:34" ht="12.75" customHeight="1">
      <c r="B258" s="748" t="s">
        <v>454</v>
      </c>
      <c r="C258" s="611">
        <v>1</v>
      </c>
      <c r="D258" s="609">
        <v>0</v>
      </c>
      <c r="E258" s="609">
        <v>10</v>
      </c>
      <c r="F258" s="609">
        <v>0</v>
      </c>
      <c r="G258" s="609"/>
      <c r="H258" s="609"/>
      <c r="I258" s="609">
        <v>6</v>
      </c>
      <c r="J258" s="609"/>
      <c r="K258" s="609"/>
      <c r="L258" s="609">
        <v>7</v>
      </c>
      <c r="M258" s="609"/>
      <c r="N258" s="609"/>
      <c r="O258" s="609">
        <f t="shared" si="54"/>
        <v>13</v>
      </c>
      <c r="P258" s="609">
        <v>188</v>
      </c>
      <c r="Q258" s="609">
        <v>164</v>
      </c>
      <c r="R258" s="609">
        <f t="shared" si="55"/>
        <v>352</v>
      </c>
      <c r="S258" s="609">
        <v>1</v>
      </c>
      <c r="T258" s="609">
        <v>0</v>
      </c>
      <c r="U258" s="609">
        <v>6</v>
      </c>
      <c r="V258" s="609">
        <v>0</v>
      </c>
      <c r="W258" s="609"/>
      <c r="X258" s="609"/>
      <c r="Y258" s="609">
        <v>8</v>
      </c>
      <c r="Z258" s="609"/>
      <c r="AA258" s="609"/>
      <c r="AB258" s="609">
        <v>2</v>
      </c>
      <c r="AC258" s="609"/>
      <c r="AD258" s="609"/>
      <c r="AE258" s="609">
        <f t="shared" si="56"/>
        <v>10</v>
      </c>
      <c r="AF258" s="609">
        <v>111</v>
      </c>
      <c r="AG258" s="609">
        <v>86</v>
      </c>
      <c r="AH258" s="612">
        <f t="shared" si="57"/>
        <v>197</v>
      </c>
    </row>
    <row r="259" spans="2:34" ht="12.75" customHeight="1">
      <c r="B259" s="748" t="s">
        <v>455</v>
      </c>
      <c r="C259" s="611">
        <v>1</v>
      </c>
      <c r="D259" s="609">
        <v>0</v>
      </c>
      <c r="E259" s="609">
        <v>11</v>
      </c>
      <c r="F259" s="609">
        <v>0</v>
      </c>
      <c r="G259" s="609"/>
      <c r="H259" s="609"/>
      <c r="I259" s="609">
        <v>7</v>
      </c>
      <c r="J259" s="609"/>
      <c r="K259" s="609"/>
      <c r="L259" s="609">
        <v>7</v>
      </c>
      <c r="M259" s="609"/>
      <c r="N259" s="609"/>
      <c r="O259" s="609">
        <f t="shared" si="54"/>
        <v>14</v>
      </c>
      <c r="P259" s="609">
        <v>205</v>
      </c>
      <c r="Q259" s="609">
        <v>220</v>
      </c>
      <c r="R259" s="609">
        <v>445</v>
      </c>
      <c r="S259" s="609">
        <v>1</v>
      </c>
      <c r="T259" s="609">
        <v>0</v>
      </c>
      <c r="U259" s="609">
        <v>12</v>
      </c>
      <c r="V259" s="609">
        <v>0</v>
      </c>
      <c r="W259" s="609"/>
      <c r="X259" s="609"/>
      <c r="Y259" s="609">
        <v>15</v>
      </c>
      <c r="Z259" s="609"/>
      <c r="AA259" s="609"/>
      <c r="AB259" s="609">
        <v>4</v>
      </c>
      <c r="AC259" s="609"/>
      <c r="AD259" s="609"/>
      <c r="AE259" s="609">
        <f t="shared" si="56"/>
        <v>19</v>
      </c>
      <c r="AF259" s="609">
        <v>288</v>
      </c>
      <c r="AG259" s="609">
        <v>254</v>
      </c>
      <c r="AH259" s="612">
        <f t="shared" si="57"/>
        <v>542</v>
      </c>
    </row>
    <row r="260" spans="2:34" ht="12.75" customHeight="1">
      <c r="B260" s="748" t="s">
        <v>456</v>
      </c>
      <c r="C260" s="611">
        <v>1</v>
      </c>
      <c r="D260" s="609">
        <v>1</v>
      </c>
      <c r="E260" s="609">
        <v>11</v>
      </c>
      <c r="F260" s="609">
        <v>2</v>
      </c>
      <c r="G260" s="609"/>
      <c r="H260" s="609"/>
      <c r="I260" s="609">
        <v>7</v>
      </c>
      <c r="J260" s="609"/>
      <c r="K260" s="609"/>
      <c r="L260" s="609">
        <v>9</v>
      </c>
      <c r="M260" s="609"/>
      <c r="N260" s="609"/>
      <c r="O260" s="609">
        <f t="shared" si="54"/>
        <v>16</v>
      </c>
      <c r="P260" s="609">
        <v>244</v>
      </c>
      <c r="Q260" s="609">
        <v>241</v>
      </c>
      <c r="R260" s="609">
        <f>SUM(P260:Q260)</f>
        <v>485</v>
      </c>
      <c r="S260" s="609">
        <v>0</v>
      </c>
      <c r="T260" s="609">
        <v>0</v>
      </c>
      <c r="U260" s="609">
        <v>0</v>
      </c>
      <c r="V260" s="609">
        <v>0</v>
      </c>
      <c r="W260" s="609"/>
      <c r="X260" s="609"/>
      <c r="Y260" s="609">
        <v>0</v>
      </c>
      <c r="Z260" s="609"/>
      <c r="AA260" s="609"/>
      <c r="AB260" s="609">
        <v>0</v>
      </c>
      <c r="AC260" s="609"/>
      <c r="AD260" s="609"/>
      <c r="AE260" s="609">
        <f t="shared" si="56"/>
        <v>0</v>
      </c>
      <c r="AF260" s="609">
        <v>0</v>
      </c>
      <c r="AG260" s="609">
        <v>0</v>
      </c>
      <c r="AH260" s="612">
        <f t="shared" si="57"/>
        <v>0</v>
      </c>
    </row>
    <row r="261" spans="2:34" ht="12.75" customHeight="1">
      <c r="B261" s="748" t="s">
        <v>457</v>
      </c>
      <c r="C261" s="611">
        <v>2</v>
      </c>
      <c r="D261" s="609">
        <v>1</v>
      </c>
      <c r="E261" s="609">
        <v>20</v>
      </c>
      <c r="F261" s="609">
        <v>2</v>
      </c>
      <c r="G261" s="609"/>
      <c r="H261" s="609"/>
      <c r="I261" s="609">
        <v>15</v>
      </c>
      <c r="J261" s="609"/>
      <c r="K261" s="609"/>
      <c r="L261" s="609">
        <v>13</v>
      </c>
      <c r="M261" s="609"/>
      <c r="N261" s="609"/>
      <c r="O261" s="609">
        <f t="shared" si="54"/>
        <v>28</v>
      </c>
      <c r="P261" s="609">
        <v>436</v>
      </c>
      <c r="Q261" s="609">
        <v>410</v>
      </c>
      <c r="R261" s="609">
        <f>SUM(P261:Q261)</f>
        <v>846</v>
      </c>
      <c r="S261" s="609">
        <v>1</v>
      </c>
      <c r="T261" s="609">
        <v>0</v>
      </c>
      <c r="U261" s="609">
        <v>9</v>
      </c>
      <c r="V261" s="609">
        <v>0</v>
      </c>
      <c r="W261" s="609"/>
      <c r="X261" s="609"/>
      <c r="Y261" s="609">
        <v>10</v>
      </c>
      <c r="Z261" s="609"/>
      <c r="AA261" s="609"/>
      <c r="AB261" s="609">
        <v>4</v>
      </c>
      <c r="AC261" s="609"/>
      <c r="AD261" s="609"/>
      <c r="AE261" s="609">
        <f t="shared" si="56"/>
        <v>14</v>
      </c>
      <c r="AF261" s="609">
        <v>213</v>
      </c>
      <c r="AG261" s="609">
        <v>204</v>
      </c>
      <c r="AH261" s="612">
        <f t="shared" si="57"/>
        <v>417</v>
      </c>
    </row>
    <row r="262" spans="2:34" ht="12.75" customHeight="1">
      <c r="B262" s="748" t="s">
        <v>1528</v>
      </c>
      <c r="C262" s="611">
        <v>1</v>
      </c>
      <c r="D262" s="609">
        <v>1</v>
      </c>
      <c r="E262" s="609">
        <v>11</v>
      </c>
      <c r="F262" s="609">
        <v>6</v>
      </c>
      <c r="G262" s="609"/>
      <c r="H262" s="609"/>
      <c r="I262" s="609">
        <v>10</v>
      </c>
      <c r="J262" s="609"/>
      <c r="K262" s="609"/>
      <c r="L262" s="609">
        <v>10</v>
      </c>
      <c r="M262" s="609"/>
      <c r="N262" s="609"/>
      <c r="O262" s="609">
        <f t="shared" si="54"/>
        <v>20</v>
      </c>
      <c r="P262" s="609">
        <v>271</v>
      </c>
      <c r="Q262" s="609">
        <v>294</v>
      </c>
      <c r="R262" s="609">
        <f>SUM(P262:Q262)</f>
        <v>565</v>
      </c>
      <c r="S262" s="609">
        <v>1</v>
      </c>
      <c r="T262" s="609">
        <v>0</v>
      </c>
      <c r="U262" s="609">
        <v>6</v>
      </c>
      <c r="V262" s="609">
        <v>0</v>
      </c>
      <c r="W262" s="609"/>
      <c r="X262" s="609"/>
      <c r="Y262" s="609">
        <v>8</v>
      </c>
      <c r="Z262" s="609" t="s">
        <v>106</v>
      </c>
      <c r="AA262" s="609">
        <v>1</v>
      </c>
      <c r="AB262" s="609">
        <v>2</v>
      </c>
      <c r="AC262" s="609" t="s">
        <v>106</v>
      </c>
      <c r="AD262" s="609">
        <v>1</v>
      </c>
      <c r="AE262" s="609">
        <f t="shared" si="56"/>
        <v>10</v>
      </c>
      <c r="AF262" s="609">
        <v>145</v>
      </c>
      <c r="AG262" s="609">
        <v>123</v>
      </c>
      <c r="AH262" s="612">
        <f t="shared" si="57"/>
        <v>268</v>
      </c>
    </row>
    <row r="263" spans="2:34" ht="12.75" customHeight="1">
      <c r="B263" s="748" t="s">
        <v>121</v>
      </c>
      <c r="C263" s="611">
        <v>1</v>
      </c>
      <c r="D263" s="609">
        <v>0</v>
      </c>
      <c r="E263" s="609">
        <v>13</v>
      </c>
      <c r="F263" s="609">
        <v>0</v>
      </c>
      <c r="G263" s="609"/>
      <c r="H263" s="609"/>
      <c r="I263" s="609">
        <v>7</v>
      </c>
      <c r="J263" s="609"/>
      <c r="K263" s="609"/>
      <c r="L263" s="609">
        <v>9</v>
      </c>
      <c r="M263" s="609"/>
      <c r="N263" s="609"/>
      <c r="O263" s="609">
        <f t="shared" si="54"/>
        <v>16</v>
      </c>
      <c r="P263" s="609">
        <v>295</v>
      </c>
      <c r="Q263" s="609">
        <v>314</v>
      </c>
      <c r="R263" s="609">
        <f>SUM(P263:Q263)</f>
        <v>609</v>
      </c>
      <c r="S263" s="609">
        <v>1</v>
      </c>
      <c r="T263" s="609">
        <v>0</v>
      </c>
      <c r="U263" s="609">
        <v>7</v>
      </c>
      <c r="V263" s="609">
        <v>0</v>
      </c>
      <c r="W263" s="609"/>
      <c r="X263" s="609"/>
      <c r="Y263" s="609">
        <v>8</v>
      </c>
      <c r="Z263" s="609"/>
      <c r="AA263" s="609"/>
      <c r="AB263" s="609">
        <v>3</v>
      </c>
      <c r="AC263" s="609"/>
      <c r="AD263" s="609"/>
      <c r="AE263" s="609">
        <f t="shared" si="56"/>
        <v>11</v>
      </c>
      <c r="AF263" s="609">
        <v>139</v>
      </c>
      <c r="AG263" s="609">
        <v>139</v>
      </c>
      <c r="AH263" s="612">
        <f t="shared" si="57"/>
        <v>278</v>
      </c>
    </row>
    <row r="264" spans="2:34" ht="12.75" customHeight="1">
      <c r="B264" s="748" t="s">
        <v>1529</v>
      </c>
      <c r="C264" s="611">
        <v>1</v>
      </c>
      <c r="D264" s="609">
        <v>1</v>
      </c>
      <c r="E264" s="609">
        <v>12</v>
      </c>
      <c r="F264" s="609">
        <v>1</v>
      </c>
      <c r="G264" s="609"/>
      <c r="H264" s="609"/>
      <c r="I264" s="609">
        <v>7</v>
      </c>
      <c r="J264" s="609"/>
      <c r="K264" s="609"/>
      <c r="L264" s="609">
        <v>9</v>
      </c>
      <c r="M264" s="609"/>
      <c r="N264" s="609"/>
      <c r="O264" s="609">
        <f t="shared" si="54"/>
        <v>16</v>
      </c>
      <c r="P264" s="609">
        <v>269</v>
      </c>
      <c r="Q264" s="609">
        <v>274</v>
      </c>
      <c r="R264" s="609">
        <f>SUM(P264:Q264)</f>
        <v>543</v>
      </c>
      <c r="S264" s="609">
        <v>1</v>
      </c>
      <c r="T264" s="609">
        <v>0</v>
      </c>
      <c r="U264" s="609">
        <v>6</v>
      </c>
      <c r="V264" s="609">
        <v>0</v>
      </c>
      <c r="W264" s="609"/>
      <c r="X264" s="609"/>
      <c r="Y264" s="609">
        <v>7</v>
      </c>
      <c r="Z264" s="609" t="s">
        <v>99</v>
      </c>
      <c r="AA264" s="609">
        <v>1</v>
      </c>
      <c r="AB264" s="609">
        <v>3</v>
      </c>
      <c r="AC264" s="609" t="s">
        <v>99</v>
      </c>
      <c r="AD264" s="609">
        <v>1</v>
      </c>
      <c r="AE264" s="609">
        <f t="shared" si="56"/>
        <v>10</v>
      </c>
      <c r="AF264" s="609">
        <v>139</v>
      </c>
      <c r="AG264" s="609">
        <v>128</v>
      </c>
      <c r="AH264" s="612">
        <v>265</v>
      </c>
    </row>
    <row r="265" spans="2:34" ht="7.5" customHeight="1" thickBot="1">
      <c r="B265" s="754"/>
      <c r="C265" s="615"/>
      <c r="D265" s="616"/>
      <c r="E265" s="616"/>
      <c r="F265" s="616"/>
      <c r="G265" s="616"/>
      <c r="H265" s="616"/>
      <c r="I265" s="616"/>
      <c r="J265" s="616"/>
      <c r="K265" s="616"/>
      <c r="L265" s="616"/>
      <c r="M265" s="616"/>
      <c r="N265" s="616"/>
      <c r="O265" s="616"/>
      <c r="P265" s="616"/>
      <c r="Q265" s="616"/>
      <c r="R265" s="616"/>
      <c r="S265" s="616"/>
      <c r="T265" s="616"/>
      <c r="U265" s="616"/>
      <c r="V265" s="616"/>
      <c r="W265" s="616"/>
      <c r="X265" s="616"/>
      <c r="Y265" s="616"/>
      <c r="Z265" s="616"/>
      <c r="AA265" s="616"/>
      <c r="AB265" s="616"/>
      <c r="AC265" s="616"/>
      <c r="AD265" s="616"/>
      <c r="AE265" s="616"/>
      <c r="AF265" s="616"/>
      <c r="AG265" s="616"/>
      <c r="AH265" s="617"/>
    </row>
    <row r="266" spans="3:18" ht="12">
      <c r="C266" s="755" t="s">
        <v>458</v>
      </c>
      <c r="D266" s="755"/>
      <c r="E266" s="755"/>
      <c r="F266" s="755"/>
      <c r="G266" s="755"/>
      <c r="H266" s="755"/>
      <c r="I266" s="755"/>
      <c r="J266" s="755"/>
      <c r="K266" s="755"/>
      <c r="L266" s="755"/>
      <c r="M266" s="755"/>
      <c r="N266" s="755"/>
      <c r="O266" s="755"/>
      <c r="P266" s="755"/>
      <c r="Q266" s="755"/>
      <c r="R266" s="755"/>
    </row>
    <row r="267" spans="3:18" ht="12">
      <c r="C267" s="755" t="s">
        <v>459</v>
      </c>
      <c r="D267" s="755"/>
      <c r="E267" s="755"/>
      <c r="F267" s="755"/>
      <c r="G267" s="755"/>
      <c r="H267" s="755"/>
      <c r="I267" s="755"/>
      <c r="J267" s="755"/>
      <c r="K267" s="755"/>
      <c r="L267" s="755"/>
      <c r="M267" s="755"/>
      <c r="N267" s="755"/>
      <c r="O267" s="755"/>
      <c r="P267" s="755"/>
      <c r="Q267" s="755"/>
      <c r="R267" s="755"/>
    </row>
    <row r="268" spans="3:18" ht="12">
      <c r="C268" s="755"/>
      <c r="D268" s="755"/>
      <c r="E268" s="755"/>
      <c r="F268" s="755"/>
      <c r="G268" s="755"/>
      <c r="H268" s="755"/>
      <c r="I268" s="755"/>
      <c r="J268" s="755"/>
      <c r="K268" s="755"/>
      <c r="L268" s="755"/>
      <c r="M268" s="755"/>
      <c r="N268" s="755"/>
      <c r="O268" s="755"/>
      <c r="P268" s="755"/>
      <c r="Q268" s="755"/>
      <c r="R268" s="755"/>
    </row>
    <row r="269" spans="3:18" ht="12">
      <c r="C269" s="755"/>
      <c r="D269" s="755"/>
      <c r="E269" s="755"/>
      <c r="F269" s="755"/>
      <c r="G269" s="755"/>
      <c r="H269" s="755"/>
      <c r="I269" s="755"/>
      <c r="J269" s="755"/>
      <c r="K269" s="755"/>
      <c r="L269" s="755"/>
      <c r="M269" s="755"/>
      <c r="N269" s="755"/>
      <c r="O269" s="755"/>
      <c r="P269" s="755"/>
      <c r="Q269" s="755"/>
      <c r="R269" s="755"/>
    </row>
    <row r="270" spans="3:18" ht="12">
      <c r="C270" s="755"/>
      <c r="D270" s="755"/>
      <c r="E270" s="755"/>
      <c r="F270" s="755"/>
      <c r="G270" s="755"/>
      <c r="H270" s="755"/>
      <c r="I270" s="755"/>
      <c r="J270" s="755"/>
      <c r="K270" s="755"/>
      <c r="L270" s="755"/>
      <c r="M270" s="755"/>
      <c r="N270" s="755"/>
      <c r="O270" s="755"/>
      <c r="P270" s="755"/>
      <c r="Q270" s="755"/>
      <c r="R270" s="755"/>
    </row>
    <row r="271" spans="3:18" ht="12">
      <c r="C271" s="755"/>
      <c r="D271" s="755"/>
      <c r="E271" s="755"/>
      <c r="F271" s="755"/>
      <c r="G271" s="755"/>
      <c r="H271" s="755"/>
      <c r="I271" s="755"/>
      <c r="J271" s="755"/>
      <c r="K271" s="755"/>
      <c r="L271" s="755"/>
      <c r="M271" s="755"/>
      <c r="N271" s="755"/>
      <c r="O271" s="755"/>
      <c r="P271" s="755"/>
      <c r="Q271" s="755"/>
      <c r="R271" s="755"/>
    </row>
    <row r="272" spans="3:18" ht="12">
      <c r="C272" s="755"/>
      <c r="D272" s="755"/>
      <c r="E272" s="755"/>
      <c r="F272" s="755"/>
      <c r="G272" s="755"/>
      <c r="H272" s="755"/>
      <c r="I272" s="755"/>
      <c r="J272" s="755"/>
      <c r="K272" s="755"/>
      <c r="L272" s="755"/>
      <c r="M272" s="755"/>
      <c r="N272" s="755"/>
      <c r="O272" s="755"/>
      <c r="P272" s="755"/>
      <c r="Q272" s="755"/>
      <c r="R272" s="755"/>
    </row>
    <row r="273" spans="3:18" ht="12">
      <c r="C273" s="755"/>
      <c r="D273" s="755"/>
      <c r="E273" s="755"/>
      <c r="F273" s="755"/>
      <c r="G273" s="755"/>
      <c r="H273" s="755"/>
      <c r="I273" s="755"/>
      <c r="J273" s="755"/>
      <c r="K273" s="755"/>
      <c r="L273" s="755"/>
      <c r="M273" s="755"/>
      <c r="N273" s="755"/>
      <c r="O273" s="755"/>
      <c r="P273" s="755"/>
      <c r="Q273" s="755"/>
      <c r="R273" s="755"/>
    </row>
    <row r="274" spans="3:18" ht="12">
      <c r="C274" s="755"/>
      <c r="D274" s="755"/>
      <c r="E274" s="755"/>
      <c r="F274" s="755"/>
      <c r="G274" s="755"/>
      <c r="H274" s="755"/>
      <c r="I274" s="755"/>
      <c r="J274" s="755"/>
      <c r="K274" s="755"/>
      <c r="L274" s="755"/>
      <c r="M274" s="755"/>
      <c r="N274" s="755"/>
      <c r="O274" s="755"/>
      <c r="P274" s="755"/>
      <c r="Q274" s="755"/>
      <c r="R274" s="755"/>
    </row>
    <row r="275" spans="3:18" ht="12">
      <c r="C275" s="755"/>
      <c r="D275" s="755"/>
      <c r="E275" s="755"/>
      <c r="F275" s="755"/>
      <c r="G275" s="755"/>
      <c r="H275" s="755"/>
      <c r="I275" s="755"/>
      <c r="J275" s="755"/>
      <c r="K275" s="755"/>
      <c r="L275" s="755"/>
      <c r="M275" s="755"/>
      <c r="N275" s="755"/>
      <c r="O275" s="755"/>
      <c r="P275" s="755"/>
      <c r="Q275" s="755"/>
      <c r="R275" s="755"/>
    </row>
    <row r="276" spans="3:18" ht="12">
      <c r="C276" s="755"/>
      <c r="D276" s="755"/>
      <c r="E276" s="755"/>
      <c r="F276" s="755"/>
      <c r="G276" s="755"/>
      <c r="H276" s="755"/>
      <c r="I276" s="755"/>
      <c r="J276" s="755"/>
      <c r="K276" s="755"/>
      <c r="L276" s="755"/>
      <c r="M276" s="755"/>
      <c r="N276" s="755"/>
      <c r="O276" s="755"/>
      <c r="P276" s="755"/>
      <c r="Q276" s="755"/>
      <c r="R276" s="755"/>
    </row>
    <row r="277" spans="3:18" ht="12">
      <c r="C277" s="755"/>
      <c r="D277" s="755"/>
      <c r="E277" s="755"/>
      <c r="F277" s="755"/>
      <c r="G277" s="755"/>
      <c r="H277" s="755"/>
      <c r="I277" s="755"/>
      <c r="J277" s="755"/>
      <c r="K277" s="755"/>
      <c r="L277" s="755"/>
      <c r="M277" s="755"/>
      <c r="N277" s="755"/>
      <c r="O277" s="755"/>
      <c r="P277" s="755"/>
      <c r="Q277" s="755"/>
      <c r="R277" s="755"/>
    </row>
    <row r="278" spans="3:18" ht="12">
      <c r="C278" s="755"/>
      <c r="D278" s="755"/>
      <c r="E278" s="755"/>
      <c r="F278" s="755"/>
      <c r="G278" s="755"/>
      <c r="H278" s="755"/>
      <c r="I278" s="755"/>
      <c r="J278" s="755"/>
      <c r="K278" s="755"/>
      <c r="L278" s="755"/>
      <c r="M278" s="755"/>
      <c r="N278" s="755"/>
      <c r="O278" s="755"/>
      <c r="P278" s="755"/>
      <c r="Q278" s="755"/>
      <c r="R278" s="755"/>
    </row>
    <row r="279" spans="3:18" ht="12">
      <c r="C279" s="755"/>
      <c r="D279" s="755"/>
      <c r="E279" s="755"/>
      <c r="F279" s="755"/>
      <c r="G279" s="755"/>
      <c r="H279" s="755"/>
      <c r="I279" s="755"/>
      <c r="J279" s="755"/>
      <c r="K279" s="755"/>
      <c r="L279" s="755"/>
      <c r="M279" s="755"/>
      <c r="N279" s="755"/>
      <c r="O279" s="755"/>
      <c r="P279" s="755"/>
      <c r="Q279" s="755"/>
      <c r="R279" s="755"/>
    </row>
    <row r="280" spans="3:18" ht="12">
      <c r="C280" s="755"/>
      <c r="D280" s="755"/>
      <c r="E280" s="755"/>
      <c r="F280" s="755"/>
      <c r="G280" s="755"/>
      <c r="H280" s="755"/>
      <c r="I280" s="755"/>
      <c r="J280" s="755"/>
      <c r="K280" s="755"/>
      <c r="L280" s="755"/>
      <c r="M280" s="755"/>
      <c r="N280" s="755"/>
      <c r="O280" s="755"/>
      <c r="P280" s="755"/>
      <c r="Q280" s="755"/>
      <c r="R280" s="755"/>
    </row>
    <row r="281" spans="3:18" ht="12">
      <c r="C281" s="755"/>
      <c r="D281" s="755"/>
      <c r="E281" s="755"/>
      <c r="F281" s="755"/>
      <c r="G281" s="755"/>
      <c r="H281" s="755"/>
      <c r="I281" s="755"/>
      <c r="J281" s="755"/>
      <c r="K281" s="755"/>
      <c r="L281" s="755"/>
      <c r="M281" s="755"/>
      <c r="N281" s="755"/>
      <c r="O281" s="755"/>
      <c r="P281" s="755"/>
      <c r="Q281" s="755"/>
      <c r="R281" s="755"/>
    </row>
    <row r="282" spans="3:18" ht="12">
      <c r="C282" s="755"/>
      <c r="D282" s="755"/>
      <c r="E282" s="755"/>
      <c r="F282" s="755"/>
      <c r="G282" s="755"/>
      <c r="H282" s="755"/>
      <c r="I282" s="755"/>
      <c r="J282" s="755"/>
      <c r="K282" s="755"/>
      <c r="L282" s="755"/>
      <c r="M282" s="755"/>
      <c r="N282" s="755"/>
      <c r="O282" s="755"/>
      <c r="P282" s="755"/>
      <c r="Q282" s="755"/>
      <c r="R282" s="755"/>
    </row>
    <row r="283" spans="3:18" ht="12">
      <c r="C283" s="755"/>
      <c r="D283" s="755"/>
      <c r="E283" s="755"/>
      <c r="F283" s="755"/>
      <c r="G283" s="755"/>
      <c r="H283" s="755"/>
      <c r="I283" s="755"/>
      <c r="J283" s="755"/>
      <c r="K283" s="755"/>
      <c r="L283" s="755"/>
      <c r="M283" s="755"/>
      <c r="N283" s="755"/>
      <c r="O283" s="755"/>
      <c r="P283" s="755"/>
      <c r="Q283" s="755"/>
      <c r="R283" s="755"/>
    </row>
    <row r="284" spans="3:18" ht="12">
      <c r="C284" s="755"/>
      <c r="D284" s="755"/>
      <c r="E284" s="755"/>
      <c r="F284" s="755"/>
      <c r="G284" s="755"/>
      <c r="H284" s="755"/>
      <c r="I284" s="755"/>
      <c r="J284" s="755"/>
      <c r="K284" s="755"/>
      <c r="L284" s="755"/>
      <c r="M284" s="755"/>
      <c r="N284" s="755"/>
      <c r="O284" s="755"/>
      <c r="P284" s="755"/>
      <c r="Q284" s="755"/>
      <c r="R284" s="755"/>
    </row>
    <row r="285" spans="3:18" ht="12">
      <c r="C285" s="755"/>
      <c r="D285" s="755"/>
      <c r="E285" s="755"/>
      <c r="F285" s="755"/>
      <c r="G285" s="755"/>
      <c r="H285" s="755"/>
      <c r="I285" s="755"/>
      <c r="J285" s="755"/>
      <c r="K285" s="755"/>
      <c r="L285" s="755"/>
      <c r="M285" s="755"/>
      <c r="N285" s="755"/>
      <c r="O285" s="755"/>
      <c r="P285" s="755"/>
      <c r="Q285" s="755"/>
      <c r="R285" s="755"/>
    </row>
    <row r="286" spans="3:18" ht="12">
      <c r="C286" s="755"/>
      <c r="D286" s="755"/>
      <c r="E286" s="755"/>
      <c r="F286" s="755"/>
      <c r="G286" s="755"/>
      <c r="H286" s="755"/>
      <c r="I286" s="755"/>
      <c r="J286" s="755"/>
      <c r="K286" s="755"/>
      <c r="L286" s="755"/>
      <c r="M286" s="755"/>
      <c r="N286" s="755"/>
      <c r="O286" s="755"/>
      <c r="P286" s="755"/>
      <c r="Q286" s="755"/>
      <c r="R286" s="755"/>
    </row>
    <row r="287" spans="3:18" ht="12">
      <c r="C287" s="755"/>
      <c r="D287" s="755"/>
      <c r="E287" s="755"/>
      <c r="F287" s="755"/>
      <c r="G287" s="755"/>
      <c r="H287" s="755"/>
      <c r="I287" s="755"/>
      <c r="J287" s="755"/>
      <c r="K287" s="755"/>
      <c r="L287" s="755"/>
      <c r="M287" s="755"/>
      <c r="N287" s="755"/>
      <c r="O287" s="755"/>
      <c r="P287" s="755"/>
      <c r="Q287" s="755"/>
      <c r="R287" s="755"/>
    </row>
    <row r="288" spans="3:18" ht="12">
      <c r="C288" s="755"/>
      <c r="D288" s="755"/>
      <c r="E288" s="755"/>
      <c r="F288" s="755"/>
      <c r="G288" s="755"/>
      <c r="H288" s="755"/>
      <c r="I288" s="755"/>
      <c r="J288" s="755"/>
      <c r="K288" s="755"/>
      <c r="L288" s="755"/>
      <c r="M288" s="755"/>
      <c r="N288" s="755"/>
      <c r="O288" s="755"/>
      <c r="P288" s="755"/>
      <c r="Q288" s="755"/>
      <c r="R288" s="755"/>
    </row>
    <row r="289" spans="3:18" ht="12">
      <c r="C289" s="755"/>
      <c r="D289" s="755"/>
      <c r="E289" s="755"/>
      <c r="F289" s="755"/>
      <c r="G289" s="755"/>
      <c r="H289" s="755"/>
      <c r="I289" s="755"/>
      <c r="J289" s="755"/>
      <c r="K289" s="755"/>
      <c r="L289" s="755"/>
      <c r="M289" s="755"/>
      <c r="N289" s="755"/>
      <c r="O289" s="755"/>
      <c r="P289" s="755"/>
      <c r="Q289" s="755"/>
      <c r="R289" s="755"/>
    </row>
    <row r="290" spans="3:18" ht="12">
      <c r="C290" s="755"/>
      <c r="D290" s="755"/>
      <c r="E290" s="755"/>
      <c r="F290" s="755"/>
      <c r="G290" s="755"/>
      <c r="H290" s="755"/>
      <c r="I290" s="755"/>
      <c r="J290" s="755"/>
      <c r="K290" s="755"/>
      <c r="L290" s="755"/>
      <c r="M290" s="755"/>
      <c r="N290" s="755"/>
      <c r="O290" s="755"/>
      <c r="P290" s="755"/>
      <c r="Q290" s="755"/>
      <c r="R290" s="755"/>
    </row>
    <row r="291" spans="3:18" ht="12">
      <c r="C291" s="755"/>
      <c r="D291" s="755"/>
      <c r="E291" s="755"/>
      <c r="F291" s="755"/>
      <c r="G291" s="755"/>
      <c r="H291" s="755"/>
      <c r="I291" s="755"/>
      <c r="J291" s="755"/>
      <c r="K291" s="755"/>
      <c r="L291" s="755"/>
      <c r="M291" s="755"/>
      <c r="N291" s="755"/>
      <c r="O291" s="755"/>
      <c r="P291" s="755"/>
      <c r="Q291" s="755"/>
      <c r="R291" s="755"/>
    </row>
    <row r="292" spans="3:18" ht="12">
      <c r="C292" s="755"/>
      <c r="D292" s="755"/>
      <c r="E292" s="755"/>
      <c r="F292" s="755"/>
      <c r="G292" s="755"/>
      <c r="H292" s="755"/>
      <c r="I292" s="755"/>
      <c r="J292" s="755"/>
      <c r="K292" s="755"/>
      <c r="L292" s="755"/>
      <c r="M292" s="755"/>
      <c r="N292" s="755"/>
      <c r="O292" s="755"/>
      <c r="P292" s="755"/>
      <c r="Q292" s="755"/>
      <c r="R292" s="755"/>
    </row>
    <row r="293" spans="3:18" ht="12">
      <c r="C293" s="755"/>
      <c r="D293" s="755"/>
      <c r="E293" s="755"/>
      <c r="F293" s="755"/>
      <c r="G293" s="755"/>
      <c r="H293" s="755"/>
      <c r="I293" s="755"/>
      <c r="J293" s="755"/>
      <c r="K293" s="755"/>
      <c r="L293" s="755"/>
      <c r="M293" s="755"/>
      <c r="N293" s="755"/>
      <c r="O293" s="755"/>
      <c r="P293" s="755"/>
      <c r="Q293" s="755"/>
      <c r="R293" s="755"/>
    </row>
    <row r="294" spans="3:18" ht="12">
      <c r="C294" s="755"/>
      <c r="D294" s="755"/>
      <c r="E294" s="755"/>
      <c r="F294" s="755"/>
      <c r="G294" s="755"/>
      <c r="H294" s="755"/>
      <c r="I294" s="755"/>
      <c r="J294" s="755"/>
      <c r="K294" s="755"/>
      <c r="L294" s="755"/>
      <c r="M294" s="755"/>
      <c r="N294" s="755"/>
      <c r="O294" s="755"/>
      <c r="P294" s="755"/>
      <c r="Q294" s="755"/>
      <c r="R294" s="755"/>
    </row>
    <row r="295" spans="3:18" ht="12">
      <c r="C295" s="755"/>
      <c r="D295" s="755"/>
      <c r="E295" s="755"/>
      <c r="F295" s="755"/>
      <c r="G295" s="755"/>
      <c r="H295" s="755"/>
      <c r="I295" s="755"/>
      <c r="J295" s="755"/>
      <c r="K295" s="755"/>
      <c r="L295" s="755"/>
      <c r="M295" s="755"/>
      <c r="N295" s="755"/>
      <c r="O295" s="755"/>
      <c r="P295" s="755"/>
      <c r="Q295" s="755"/>
      <c r="R295" s="755"/>
    </row>
    <row r="296" spans="3:18" ht="12">
      <c r="C296" s="755"/>
      <c r="D296" s="755"/>
      <c r="E296" s="755"/>
      <c r="F296" s="755"/>
      <c r="G296" s="755"/>
      <c r="H296" s="755"/>
      <c r="I296" s="755"/>
      <c r="J296" s="755"/>
      <c r="K296" s="755"/>
      <c r="L296" s="755"/>
      <c r="M296" s="755"/>
      <c r="N296" s="755"/>
      <c r="O296" s="755"/>
      <c r="P296" s="755"/>
      <c r="Q296" s="755"/>
      <c r="R296" s="755"/>
    </row>
    <row r="297" spans="3:18" ht="12">
      <c r="C297" s="755"/>
      <c r="D297" s="755"/>
      <c r="E297" s="755"/>
      <c r="F297" s="755"/>
      <c r="G297" s="755"/>
      <c r="H297" s="755"/>
      <c r="I297" s="755"/>
      <c r="J297" s="755"/>
      <c r="K297" s="755"/>
      <c r="L297" s="755"/>
      <c r="M297" s="755"/>
      <c r="N297" s="755"/>
      <c r="O297" s="755"/>
      <c r="P297" s="755"/>
      <c r="Q297" s="755"/>
      <c r="R297" s="755"/>
    </row>
    <row r="298" spans="3:18" ht="12">
      <c r="C298" s="755"/>
      <c r="D298" s="755"/>
      <c r="E298" s="755"/>
      <c r="F298" s="755"/>
      <c r="G298" s="755"/>
      <c r="H298" s="755"/>
      <c r="I298" s="755"/>
      <c r="J298" s="755"/>
      <c r="K298" s="755"/>
      <c r="L298" s="755"/>
      <c r="M298" s="755"/>
      <c r="N298" s="755"/>
      <c r="O298" s="755"/>
      <c r="P298" s="755"/>
      <c r="Q298" s="755"/>
      <c r="R298" s="755"/>
    </row>
    <row r="299" spans="3:18" ht="12">
      <c r="C299" s="755"/>
      <c r="D299" s="755"/>
      <c r="E299" s="755"/>
      <c r="F299" s="755"/>
      <c r="G299" s="755"/>
      <c r="H299" s="755"/>
      <c r="I299" s="755"/>
      <c r="J299" s="755"/>
      <c r="K299" s="755"/>
      <c r="L299" s="755"/>
      <c r="M299" s="755"/>
      <c r="N299" s="755"/>
      <c r="O299" s="755"/>
      <c r="P299" s="755"/>
      <c r="Q299" s="755"/>
      <c r="R299" s="755"/>
    </row>
    <row r="300" spans="3:18" ht="12">
      <c r="C300" s="755"/>
      <c r="D300" s="755"/>
      <c r="E300" s="755"/>
      <c r="F300" s="755"/>
      <c r="G300" s="755"/>
      <c r="H300" s="755"/>
      <c r="I300" s="755"/>
      <c r="J300" s="755"/>
      <c r="K300" s="755"/>
      <c r="L300" s="755"/>
      <c r="M300" s="755"/>
      <c r="N300" s="755"/>
      <c r="O300" s="755"/>
      <c r="P300" s="755"/>
      <c r="Q300" s="755"/>
      <c r="R300" s="755"/>
    </row>
    <row r="301" spans="3:18" ht="12">
      <c r="C301" s="755"/>
      <c r="D301" s="755"/>
      <c r="E301" s="755"/>
      <c r="F301" s="755"/>
      <c r="G301" s="755"/>
      <c r="H301" s="755"/>
      <c r="I301" s="755"/>
      <c r="J301" s="755"/>
      <c r="K301" s="755"/>
      <c r="L301" s="755"/>
      <c r="M301" s="755"/>
      <c r="N301" s="755"/>
      <c r="O301" s="755"/>
      <c r="P301" s="755"/>
      <c r="Q301" s="755"/>
      <c r="R301" s="755"/>
    </row>
    <row r="302" spans="3:18" ht="12">
      <c r="C302" s="755"/>
      <c r="D302" s="755"/>
      <c r="E302" s="755"/>
      <c r="F302" s="755"/>
      <c r="G302" s="755"/>
      <c r="H302" s="755"/>
      <c r="I302" s="755"/>
      <c r="J302" s="755"/>
      <c r="K302" s="755"/>
      <c r="L302" s="755"/>
      <c r="M302" s="755"/>
      <c r="N302" s="755"/>
      <c r="O302" s="755"/>
      <c r="P302" s="755"/>
      <c r="Q302" s="755"/>
      <c r="R302" s="755"/>
    </row>
    <row r="303" spans="3:18" ht="12">
      <c r="C303" s="755"/>
      <c r="D303" s="755"/>
      <c r="E303" s="755"/>
      <c r="F303" s="755"/>
      <c r="G303" s="755"/>
      <c r="H303" s="755"/>
      <c r="I303" s="755"/>
      <c r="J303" s="755"/>
      <c r="K303" s="755"/>
      <c r="L303" s="755"/>
      <c r="M303" s="755"/>
      <c r="N303" s="755"/>
      <c r="O303" s="755"/>
      <c r="P303" s="755"/>
      <c r="Q303" s="755"/>
      <c r="R303" s="755"/>
    </row>
    <row r="304" spans="3:18" ht="12">
      <c r="C304" s="755"/>
      <c r="D304" s="755"/>
      <c r="E304" s="755"/>
      <c r="F304" s="755"/>
      <c r="G304" s="755"/>
      <c r="H304" s="755"/>
      <c r="I304" s="755"/>
      <c r="J304" s="755"/>
      <c r="K304" s="755"/>
      <c r="L304" s="755"/>
      <c r="M304" s="755"/>
      <c r="N304" s="755"/>
      <c r="O304" s="755"/>
      <c r="P304" s="755"/>
      <c r="Q304" s="755"/>
      <c r="R304" s="755"/>
    </row>
    <row r="305" spans="3:18" ht="12">
      <c r="C305" s="755"/>
      <c r="D305" s="755"/>
      <c r="E305" s="755"/>
      <c r="F305" s="755"/>
      <c r="G305" s="755"/>
      <c r="H305" s="755"/>
      <c r="I305" s="755"/>
      <c r="J305" s="755"/>
      <c r="K305" s="755"/>
      <c r="L305" s="755"/>
      <c r="M305" s="755"/>
      <c r="N305" s="755"/>
      <c r="O305" s="755"/>
      <c r="P305" s="755"/>
      <c r="Q305" s="755"/>
      <c r="R305" s="755"/>
    </row>
    <row r="306" spans="3:18" ht="12">
      <c r="C306" s="755"/>
      <c r="D306" s="755"/>
      <c r="E306" s="755"/>
      <c r="F306" s="755"/>
      <c r="G306" s="755"/>
      <c r="H306" s="755"/>
      <c r="I306" s="755"/>
      <c r="J306" s="755"/>
      <c r="K306" s="755"/>
      <c r="L306" s="755"/>
      <c r="M306" s="755"/>
      <c r="N306" s="755"/>
      <c r="O306" s="755"/>
      <c r="P306" s="755"/>
      <c r="Q306" s="755"/>
      <c r="R306" s="755"/>
    </row>
    <row r="307" spans="3:18" ht="12">
      <c r="C307" s="755"/>
      <c r="D307" s="755"/>
      <c r="E307" s="755"/>
      <c r="F307" s="755"/>
      <c r="G307" s="755"/>
      <c r="H307" s="755"/>
      <c r="I307" s="755"/>
      <c r="J307" s="755"/>
      <c r="K307" s="755"/>
      <c r="L307" s="755"/>
      <c r="M307" s="755"/>
      <c r="N307" s="755"/>
      <c r="O307" s="755"/>
      <c r="P307" s="755"/>
      <c r="Q307" s="755"/>
      <c r="R307" s="755"/>
    </row>
    <row r="308" spans="3:18" ht="12">
      <c r="C308" s="755"/>
      <c r="D308" s="755"/>
      <c r="E308" s="755"/>
      <c r="F308" s="755"/>
      <c r="G308" s="755"/>
      <c r="H308" s="755"/>
      <c r="I308" s="755"/>
      <c r="J308" s="755"/>
      <c r="K308" s="755"/>
      <c r="L308" s="755"/>
      <c r="M308" s="755"/>
      <c r="N308" s="755"/>
      <c r="O308" s="755"/>
      <c r="P308" s="755"/>
      <c r="Q308" s="755"/>
      <c r="R308" s="755"/>
    </row>
    <row r="309" spans="3:18" ht="12">
      <c r="C309" s="755"/>
      <c r="D309" s="755"/>
      <c r="E309" s="755"/>
      <c r="F309" s="755"/>
      <c r="G309" s="755"/>
      <c r="H309" s="755"/>
      <c r="I309" s="755"/>
      <c r="J309" s="755"/>
      <c r="K309" s="755"/>
      <c r="L309" s="755"/>
      <c r="M309" s="755"/>
      <c r="N309" s="755"/>
      <c r="O309" s="755"/>
      <c r="P309" s="755"/>
      <c r="Q309" s="755"/>
      <c r="R309" s="755"/>
    </row>
    <row r="310" spans="3:18" ht="12">
      <c r="C310" s="755"/>
      <c r="D310" s="755"/>
      <c r="E310" s="755"/>
      <c r="F310" s="755"/>
      <c r="G310" s="755"/>
      <c r="H310" s="755"/>
      <c r="I310" s="755"/>
      <c r="J310" s="755"/>
      <c r="K310" s="755"/>
      <c r="L310" s="755"/>
      <c r="M310" s="755"/>
      <c r="N310" s="755"/>
      <c r="O310" s="755"/>
      <c r="P310" s="755"/>
      <c r="Q310" s="755"/>
      <c r="R310" s="755"/>
    </row>
    <row r="311" spans="3:18" ht="12">
      <c r="C311" s="755"/>
      <c r="D311" s="755"/>
      <c r="E311" s="755"/>
      <c r="F311" s="755"/>
      <c r="G311" s="755"/>
      <c r="H311" s="755"/>
      <c r="I311" s="755"/>
      <c r="J311" s="755"/>
      <c r="K311" s="755"/>
      <c r="L311" s="755"/>
      <c r="M311" s="755"/>
      <c r="N311" s="755"/>
      <c r="O311" s="755"/>
      <c r="P311" s="755"/>
      <c r="Q311" s="755"/>
      <c r="R311" s="755"/>
    </row>
    <row r="312" spans="3:18" ht="12">
      <c r="C312" s="755"/>
      <c r="D312" s="755"/>
      <c r="E312" s="755"/>
      <c r="F312" s="755"/>
      <c r="G312" s="755"/>
      <c r="H312" s="755"/>
      <c r="I312" s="755"/>
      <c r="J312" s="755"/>
      <c r="K312" s="755"/>
      <c r="L312" s="755"/>
      <c r="M312" s="755"/>
      <c r="N312" s="755"/>
      <c r="O312" s="755"/>
      <c r="P312" s="755"/>
      <c r="Q312" s="755"/>
      <c r="R312" s="755"/>
    </row>
    <row r="313" spans="3:18" ht="12">
      <c r="C313" s="755"/>
      <c r="D313" s="755"/>
      <c r="E313" s="755"/>
      <c r="F313" s="755"/>
      <c r="G313" s="755"/>
      <c r="H313" s="755"/>
      <c r="I313" s="755"/>
      <c r="J313" s="755"/>
      <c r="K313" s="755"/>
      <c r="L313" s="755"/>
      <c r="M313" s="755"/>
      <c r="N313" s="755"/>
      <c r="O313" s="755"/>
      <c r="P313" s="755"/>
      <c r="Q313" s="755"/>
      <c r="R313" s="755"/>
    </row>
    <row r="314" spans="3:18" ht="12">
      <c r="C314" s="755"/>
      <c r="D314" s="755"/>
      <c r="E314" s="755"/>
      <c r="F314" s="755"/>
      <c r="G314" s="755"/>
      <c r="H314" s="755"/>
      <c r="I314" s="755"/>
      <c r="J314" s="755"/>
      <c r="K314" s="755"/>
      <c r="L314" s="755"/>
      <c r="M314" s="755"/>
      <c r="N314" s="755"/>
      <c r="O314" s="755"/>
      <c r="P314" s="755"/>
      <c r="Q314" s="755"/>
      <c r="R314" s="755"/>
    </row>
    <row r="315" spans="3:18" ht="12">
      <c r="C315" s="755"/>
      <c r="D315" s="755"/>
      <c r="E315" s="755"/>
      <c r="F315" s="755"/>
      <c r="G315" s="755"/>
      <c r="H315" s="755"/>
      <c r="I315" s="755"/>
      <c r="J315" s="755"/>
      <c r="K315" s="755"/>
      <c r="L315" s="755"/>
      <c r="M315" s="755"/>
      <c r="N315" s="755"/>
      <c r="O315" s="755"/>
      <c r="P315" s="755"/>
      <c r="Q315" s="755"/>
      <c r="R315" s="755"/>
    </row>
    <row r="316" spans="3:18" ht="12">
      <c r="C316" s="755"/>
      <c r="D316" s="755"/>
      <c r="E316" s="755"/>
      <c r="F316" s="755"/>
      <c r="G316" s="755"/>
      <c r="H316" s="755"/>
      <c r="I316" s="755"/>
      <c r="J316" s="755"/>
      <c r="K316" s="755"/>
      <c r="L316" s="755"/>
      <c r="M316" s="755"/>
      <c r="N316" s="755"/>
      <c r="O316" s="755"/>
      <c r="P316" s="755"/>
      <c r="Q316" s="755"/>
      <c r="R316" s="755"/>
    </row>
    <row r="317" spans="3:18" ht="12">
      <c r="C317" s="755"/>
      <c r="D317" s="755"/>
      <c r="E317" s="755"/>
      <c r="F317" s="755"/>
      <c r="G317" s="755"/>
      <c r="H317" s="755"/>
      <c r="I317" s="755"/>
      <c r="J317" s="755"/>
      <c r="K317" s="755"/>
      <c r="L317" s="755"/>
      <c r="M317" s="755"/>
      <c r="N317" s="755"/>
      <c r="O317" s="755"/>
      <c r="P317" s="755"/>
      <c r="Q317" s="755"/>
      <c r="R317" s="755"/>
    </row>
    <row r="318" spans="3:18" ht="12">
      <c r="C318" s="755"/>
      <c r="D318" s="755"/>
      <c r="E318" s="755"/>
      <c r="F318" s="755"/>
      <c r="G318" s="755"/>
      <c r="H318" s="755"/>
      <c r="I318" s="755"/>
      <c r="J318" s="755"/>
      <c r="K318" s="755"/>
      <c r="L318" s="755"/>
      <c r="M318" s="755"/>
      <c r="N318" s="755"/>
      <c r="O318" s="755"/>
      <c r="P318" s="755"/>
      <c r="Q318" s="755"/>
      <c r="R318" s="755"/>
    </row>
    <row r="319" spans="3:18" ht="12">
      <c r="C319" s="755"/>
      <c r="D319" s="755"/>
      <c r="E319" s="755"/>
      <c r="F319" s="755"/>
      <c r="G319" s="755"/>
      <c r="H319" s="755"/>
      <c r="I319" s="755"/>
      <c r="J319" s="755"/>
      <c r="K319" s="755"/>
      <c r="L319" s="755"/>
      <c r="M319" s="755"/>
      <c r="N319" s="755"/>
      <c r="O319" s="755"/>
      <c r="P319" s="755"/>
      <c r="Q319" s="755"/>
      <c r="R319" s="755"/>
    </row>
    <row r="320" spans="3:18" ht="12">
      <c r="C320" s="755"/>
      <c r="D320" s="755"/>
      <c r="E320" s="755"/>
      <c r="F320" s="755"/>
      <c r="G320" s="755"/>
      <c r="H320" s="755"/>
      <c r="I320" s="755"/>
      <c r="J320" s="755"/>
      <c r="K320" s="755"/>
      <c r="L320" s="755"/>
      <c r="M320" s="755"/>
      <c r="N320" s="755"/>
      <c r="O320" s="755"/>
      <c r="P320" s="755"/>
      <c r="Q320" s="755"/>
      <c r="R320" s="755"/>
    </row>
    <row r="321" spans="3:18" ht="12">
      <c r="C321" s="755"/>
      <c r="D321" s="755"/>
      <c r="E321" s="755"/>
      <c r="F321" s="755"/>
      <c r="G321" s="755"/>
      <c r="H321" s="755"/>
      <c r="I321" s="755"/>
      <c r="J321" s="755"/>
      <c r="K321" s="755"/>
      <c r="L321" s="755"/>
      <c r="M321" s="755"/>
      <c r="N321" s="755"/>
      <c r="O321" s="755"/>
      <c r="P321" s="755"/>
      <c r="Q321" s="755"/>
      <c r="R321" s="755"/>
    </row>
    <row r="322" spans="3:18" ht="12">
      <c r="C322" s="755"/>
      <c r="D322" s="755"/>
      <c r="E322" s="755"/>
      <c r="F322" s="755"/>
      <c r="G322" s="755"/>
      <c r="H322" s="755"/>
      <c r="I322" s="755"/>
      <c r="J322" s="755"/>
      <c r="K322" s="755"/>
      <c r="L322" s="755"/>
      <c r="M322" s="755"/>
      <c r="N322" s="755"/>
      <c r="O322" s="755"/>
      <c r="P322" s="755"/>
      <c r="Q322" s="755"/>
      <c r="R322" s="755"/>
    </row>
    <row r="323" spans="3:18" ht="12">
      <c r="C323" s="755"/>
      <c r="D323" s="755"/>
      <c r="E323" s="755"/>
      <c r="F323" s="755"/>
      <c r="G323" s="755"/>
      <c r="H323" s="755"/>
      <c r="I323" s="755"/>
      <c r="J323" s="755"/>
      <c r="K323" s="755"/>
      <c r="L323" s="755"/>
      <c r="M323" s="755"/>
      <c r="N323" s="755"/>
      <c r="O323" s="755"/>
      <c r="P323" s="755"/>
      <c r="Q323" s="755"/>
      <c r="R323" s="755"/>
    </row>
    <row r="324" spans="3:18" ht="12">
      <c r="C324" s="755"/>
      <c r="D324" s="755"/>
      <c r="E324" s="755"/>
      <c r="F324" s="755"/>
      <c r="G324" s="755"/>
      <c r="H324" s="755"/>
      <c r="I324" s="755"/>
      <c r="J324" s="755"/>
      <c r="K324" s="755"/>
      <c r="L324" s="755"/>
      <c r="M324" s="755"/>
      <c r="N324" s="755"/>
      <c r="O324" s="755"/>
      <c r="P324" s="755"/>
      <c r="Q324" s="755"/>
      <c r="R324" s="755"/>
    </row>
    <row r="325" spans="3:18" ht="12">
      <c r="C325" s="755"/>
      <c r="D325" s="755"/>
      <c r="E325" s="755"/>
      <c r="F325" s="755"/>
      <c r="G325" s="755"/>
      <c r="H325" s="755"/>
      <c r="I325" s="755"/>
      <c r="J325" s="755"/>
      <c r="K325" s="755"/>
      <c r="L325" s="755"/>
      <c r="M325" s="755"/>
      <c r="N325" s="755"/>
      <c r="O325" s="755"/>
      <c r="P325" s="755"/>
      <c r="Q325" s="755"/>
      <c r="R325" s="755"/>
    </row>
    <row r="326" spans="3:18" ht="12">
      <c r="C326" s="755"/>
      <c r="D326" s="755"/>
      <c r="E326" s="755"/>
      <c r="F326" s="755"/>
      <c r="G326" s="755"/>
      <c r="H326" s="755"/>
      <c r="I326" s="755"/>
      <c r="J326" s="755"/>
      <c r="K326" s="755"/>
      <c r="L326" s="755"/>
      <c r="M326" s="755"/>
      <c r="N326" s="755"/>
      <c r="O326" s="755"/>
      <c r="P326" s="755"/>
      <c r="Q326" s="755"/>
      <c r="R326" s="755"/>
    </row>
    <row r="327" spans="3:18" ht="12">
      <c r="C327" s="755"/>
      <c r="D327" s="755"/>
      <c r="E327" s="755"/>
      <c r="F327" s="755"/>
      <c r="G327" s="755"/>
      <c r="H327" s="755"/>
      <c r="I327" s="755"/>
      <c r="J327" s="755"/>
      <c r="K327" s="755"/>
      <c r="L327" s="755"/>
      <c r="M327" s="755"/>
      <c r="N327" s="755"/>
      <c r="O327" s="755"/>
      <c r="P327" s="755"/>
      <c r="Q327" s="755"/>
      <c r="R327" s="755"/>
    </row>
    <row r="328" spans="3:18" ht="12">
      <c r="C328" s="755"/>
      <c r="D328" s="755"/>
      <c r="E328" s="755"/>
      <c r="F328" s="755"/>
      <c r="G328" s="755"/>
      <c r="H328" s="755"/>
      <c r="I328" s="755"/>
      <c r="J328" s="755"/>
      <c r="K328" s="755"/>
      <c r="L328" s="755"/>
      <c r="M328" s="755"/>
      <c r="N328" s="755"/>
      <c r="O328" s="755"/>
      <c r="P328" s="755"/>
      <c r="Q328" s="755"/>
      <c r="R328" s="755"/>
    </row>
    <row r="329" spans="3:18" ht="12">
      <c r="C329" s="755"/>
      <c r="D329" s="755"/>
      <c r="E329" s="755"/>
      <c r="F329" s="755"/>
      <c r="G329" s="755"/>
      <c r="H329" s="755"/>
      <c r="I329" s="755"/>
      <c r="J329" s="755"/>
      <c r="K329" s="755"/>
      <c r="L329" s="755"/>
      <c r="M329" s="755"/>
      <c r="N329" s="755"/>
      <c r="O329" s="755"/>
      <c r="P329" s="755"/>
      <c r="Q329" s="755"/>
      <c r="R329" s="755"/>
    </row>
    <row r="330" spans="3:18" ht="12">
      <c r="C330" s="755"/>
      <c r="D330" s="755"/>
      <c r="E330" s="755"/>
      <c r="F330" s="755"/>
      <c r="G330" s="755"/>
      <c r="H330" s="755"/>
      <c r="I330" s="755"/>
      <c r="J330" s="755"/>
      <c r="K330" s="755"/>
      <c r="L330" s="755"/>
      <c r="M330" s="755"/>
      <c r="N330" s="755"/>
      <c r="O330" s="755"/>
      <c r="P330" s="755"/>
      <c r="Q330" s="755"/>
      <c r="R330" s="755"/>
    </row>
    <row r="331" spans="3:18" ht="12">
      <c r="C331" s="755"/>
      <c r="D331" s="755"/>
      <c r="E331" s="755"/>
      <c r="F331" s="755"/>
      <c r="G331" s="755"/>
      <c r="H331" s="755"/>
      <c r="I331" s="755"/>
      <c r="J331" s="755"/>
      <c r="K331" s="755"/>
      <c r="L331" s="755"/>
      <c r="M331" s="755"/>
      <c r="N331" s="755"/>
      <c r="O331" s="755"/>
      <c r="P331" s="755"/>
      <c r="Q331" s="755"/>
      <c r="R331" s="755"/>
    </row>
    <row r="332" spans="3:18" ht="12">
      <c r="C332" s="755"/>
      <c r="D332" s="755"/>
      <c r="E332" s="755"/>
      <c r="F332" s="755"/>
      <c r="G332" s="755"/>
      <c r="H332" s="755"/>
      <c r="I332" s="755"/>
      <c r="J332" s="755"/>
      <c r="K332" s="755"/>
      <c r="L332" s="755"/>
      <c r="M332" s="755"/>
      <c r="N332" s="755"/>
      <c r="O332" s="755"/>
      <c r="P332" s="755"/>
      <c r="Q332" s="755"/>
      <c r="R332" s="755"/>
    </row>
    <row r="333" spans="3:18" ht="12">
      <c r="C333" s="755"/>
      <c r="D333" s="755"/>
      <c r="E333" s="755"/>
      <c r="F333" s="755"/>
      <c r="G333" s="755"/>
      <c r="H333" s="755"/>
      <c r="I333" s="755"/>
      <c r="J333" s="755"/>
      <c r="K333" s="755"/>
      <c r="L333" s="755"/>
      <c r="M333" s="755"/>
      <c r="N333" s="755"/>
      <c r="O333" s="755"/>
      <c r="P333" s="755"/>
      <c r="Q333" s="755"/>
      <c r="R333" s="755"/>
    </row>
    <row r="334" spans="3:18" ht="12">
      <c r="C334" s="755"/>
      <c r="D334" s="755"/>
      <c r="E334" s="755"/>
      <c r="F334" s="755"/>
      <c r="G334" s="755"/>
      <c r="H334" s="755"/>
      <c r="I334" s="755"/>
      <c r="J334" s="755"/>
      <c r="K334" s="755"/>
      <c r="L334" s="755"/>
      <c r="M334" s="755"/>
      <c r="N334" s="755"/>
      <c r="O334" s="755"/>
      <c r="P334" s="755"/>
      <c r="Q334" s="755"/>
      <c r="R334" s="755"/>
    </row>
    <row r="335" spans="3:18" ht="12">
      <c r="C335" s="755"/>
      <c r="D335" s="755"/>
      <c r="E335" s="755"/>
      <c r="F335" s="755"/>
      <c r="G335" s="755"/>
      <c r="H335" s="755"/>
      <c r="I335" s="755"/>
      <c r="J335" s="755"/>
      <c r="K335" s="755"/>
      <c r="L335" s="755"/>
      <c r="M335" s="755"/>
      <c r="N335" s="755"/>
      <c r="O335" s="755"/>
      <c r="P335" s="755"/>
      <c r="Q335" s="755"/>
      <c r="R335" s="755"/>
    </row>
    <row r="336" spans="3:18" ht="12">
      <c r="C336" s="755"/>
      <c r="D336" s="755"/>
      <c r="E336" s="755"/>
      <c r="F336" s="755"/>
      <c r="G336" s="755"/>
      <c r="H336" s="755"/>
      <c r="I336" s="755"/>
      <c r="J336" s="755"/>
      <c r="K336" s="755"/>
      <c r="L336" s="755"/>
      <c r="M336" s="755"/>
      <c r="N336" s="755"/>
      <c r="O336" s="755"/>
      <c r="P336" s="755"/>
      <c r="Q336" s="755"/>
      <c r="R336" s="755"/>
    </row>
    <row r="337" spans="3:18" ht="12">
      <c r="C337" s="755"/>
      <c r="D337" s="755"/>
      <c r="E337" s="755"/>
      <c r="F337" s="755"/>
      <c r="G337" s="755"/>
      <c r="H337" s="755"/>
      <c r="I337" s="755"/>
      <c r="J337" s="755"/>
      <c r="K337" s="755"/>
      <c r="L337" s="755"/>
      <c r="M337" s="755"/>
      <c r="N337" s="755"/>
      <c r="O337" s="755"/>
      <c r="P337" s="755"/>
      <c r="Q337" s="755"/>
      <c r="R337" s="755"/>
    </row>
    <row r="338" spans="3:18" ht="12">
      <c r="C338" s="755"/>
      <c r="D338" s="755"/>
      <c r="E338" s="755"/>
      <c r="F338" s="755"/>
      <c r="G338" s="755"/>
      <c r="H338" s="755"/>
      <c r="I338" s="755"/>
      <c r="J338" s="755"/>
      <c r="K338" s="755"/>
      <c r="L338" s="755"/>
      <c r="M338" s="755"/>
      <c r="N338" s="755"/>
      <c r="O338" s="755"/>
      <c r="P338" s="755"/>
      <c r="Q338" s="755"/>
      <c r="R338" s="755"/>
    </row>
    <row r="339" spans="3:18" ht="12">
      <c r="C339" s="755"/>
      <c r="D339" s="755"/>
      <c r="E339" s="755"/>
      <c r="F339" s="755"/>
      <c r="G339" s="755"/>
      <c r="H339" s="755"/>
      <c r="I339" s="755"/>
      <c r="J339" s="755"/>
      <c r="K339" s="755"/>
      <c r="L339" s="755"/>
      <c r="M339" s="755"/>
      <c r="N339" s="755"/>
      <c r="O339" s="755"/>
      <c r="P339" s="755"/>
      <c r="Q339" s="755"/>
      <c r="R339" s="755"/>
    </row>
    <row r="340" spans="3:18" ht="12">
      <c r="C340" s="755"/>
      <c r="D340" s="755"/>
      <c r="E340" s="755"/>
      <c r="F340" s="755"/>
      <c r="G340" s="755"/>
      <c r="H340" s="755"/>
      <c r="I340" s="755"/>
      <c r="J340" s="755"/>
      <c r="K340" s="755"/>
      <c r="L340" s="755"/>
      <c r="M340" s="755"/>
      <c r="N340" s="755"/>
      <c r="O340" s="755"/>
      <c r="P340" s="755"/>
      <c r="Q340" s="755"/>
      <c r="R340" s="755"/>
    </row>
    <row r="341" spans="3:18" ht="12">
      <c r="C341" s="755"/>
      <c r="D341" s="755"/>
      <c r="E341" s="755"/>
      <c r="F341" s="755"/>
      <c r="G341" s="755"/>
      <c r="H341" s="755"/>
      <c r="I341" s="755"/>
      <c r="J341" s="755"/>
      <c r="K341" s="755"/>
      <c r="L341" s="755"/>
      <c r="M341" s="755"/>
      <c r="N341" s="755"/>
      <c r="O341" s="755"/>
      <c r="P341" s="755"/>
      <c r="Q341" s="755"/>
      <c r="R341" s="755"/>
    </row>
    <row r="342" spans="3:18" ht="12">
      <c r="C342" s="755"/>
      <c r="D342" s="755"/>
      <c r="E342" s="755"/>
      <c r="F342" s="755"/>
      <c r="G342" s="755"/>
      <c r="H342" s="755"/>
      <c r="I342" s="755"/>
      <c r="J342" s="755"/>
      <c r="K342" s="755"/>
      <c r="L342" s="755"/>
      <c r="M342" s="755"/>
      <c r="N342" s="755"/>
      <c r="O342" s="755"/>
      <c r="P342" s="755"/>
      <c r="Q342" s="755"/>
      <c r="R342" s="755"/>
    </row>
    <row r="343" spans="3:18" ht="12">
      <c r="C343" s="755"/>
      <c r="D343" s="755"/>
      <c r="E343" s="755"/>
      <c r="F343" s="755"/>
      <c r="G343" s="755"/>
      <c r="H343" s="755"/>
      <c r="I343" s="755"/>
      <c r="J343" s="755"/>
      <c r="K343" s="755"/>
      <c r="L343" s="755"/>
      <c r="M343" s="755"/>
      <c r="N343" s="755"/>
      <c r="O343" s="755"/>
      <c r="P343" s="755"/>
      <c r="Q343" s="755"/>
      <c r="R343" s="755"/>
    </row>
    <row r="344" spans="3:18" ht="12">
      <c r="C344" s="755"/>
      <c r="D344" s="755"/>
      <c r="E344" s="755"/>
      <c r="F344" s="755"/>
      <c r="G344" s="755"/>
      <c r="H344" s="755"/>
      <c r="I344" s="755"/>
      <c r="J344" s="755"/>
      <c r="K344" s="755"/>
      <c r="L344" s="755"/>
      <c r="M344" s="755"/>
      <c r="N344" s="755"/>
      <c r="O344" s="755"/>
      <c r="P344" s="755"/>
      <c r="Q344" s="755"/>
      <c r="R344" s="755"/>
    </row>
    <row r="345" spans="3:18" ht="12">
      <c r="C345" s="755"/>
      <c r="D345" s="755"/>
      <c r="E345" s="755"/>
      <c r="F345" s="755"/>
      <c r="G345" s="755"/>
      <c r="H345" s="755"/>
      <c r="I345" s="755"/>
      <c r="J345" s="755"/>
      <c r="K345" s="755"/>
      <c r="L345" s="755"/>
      <c r="M345" s="755"/>
      <c r="N345" s="755"/>
      <c r="O345" s="755"/>
      <c r="P345" s="755"/>
      <c r="Q345" s="755"/>
      <c r="R345" s="755"/>
    </row>
    <row r="346" spans="3:18" ht="12">
      <c r="C346" s="755"/>
      <c r="D346" s="755"/>
      <c r="E346" s="755"/>
      <c r="F346" s="755"/>
      <c r="G346" s="755"/>
      <c r="H346" s="755"/>
      <c r="I346" s="755"/>
      <c r="J346" s="755"/>
      <c r="K346" s="755"/>
      <c r="L346" s="755"/>
      <c r="M346" s="755"/>
      <c r="N346" s="755"/>
      <c r="O346" s="755"/>
      <c r="P346" s="755"/>
      <c r="Q346" s="755"/>
      <c r="R346" s="755"/>
    </row>
    <row r="347" spans="3:18" ht="12">
      <c r="C347" s="755"/>
      <c r="D347" s="755"/>
      <c r="E347" s="755"/>
      <c r="F347" s="755"/>
      <c r="G347" s="755"/>
      <c r="H347" s="755"/>
      <c r="I347" s="755"/>
      <c r="J347" s="755"/>
      <c r="K347" s="755"/>
      <c r="L347" s="755"/>
      <c r="M347" s="755"/>
      <c r="N347" s="755"/>
      <c r="O347" s="755"/>
      <c r="P347" s="755"/>
      <c r="Q347" s="755"/>
      <c r="R347" s="755"/>
    </row>
    <row r="348" spans="3:18" ht="12">
      <c r="C348" s="755"/>
      <c r="D348" s="755"/>
      <c r="E348" s="755"/>
      <c r="F348" s="755"/>
      <c r="G348" s="755"/>
      <c r="H348" s="755"/>
      <c r="I348" s="755"/>
      <c r="J348" s="755"/>
      <c r="K348" s="755"/>
      <c r="L348" s="755"/>
      <c r="M348" s="755"/>
      <c r="N348" s="755"/>
      <c r="O348" s="755"/>
      <c r="P348" s="755"/>
      <c r="Q348" s="755"/>
      <c r="R348" s="755"/>
    </row>
    <row r="349" spans="3:18" ht="12">
      <c r="C349" s="755"/>
      <c r="D349" s="755"/>
      <c r="E349" s="755"/>
      <c r="F349" s="755"/>
      <c r="G349" s="755"/>
      <c r="H349" s="755"/>
      <c r="I349" s="755"/>
      <c r="J349" s="755"/>
      <c r="K349" s="755"/>
      <c r="L349" s="755"/>
      <c r="M349" s="755"/>
      <c r="N349" s="755"/>
      <c r="O349" s="755"/>
      <c r="P349" s="755"/>
      <c r="Q349" s="755"/>
      <c r="R349" s="755"/>
    </row>
    <row r="350" spans="3:18" ht="12">
      <c r="C350" s="755"/>
      <c r="D350" s="755"/>
      <c r="E350" s="755"/>
      <c r="F350" s="755"/>
      <c r="G350" s="755"/>
      <c r="H350" s="755"/>
      <c r="I350" s="755"/>
      <c r="J350" s="755"/>
      <c r="K350" s="755"/>
      <c r="L350" s="755"/>
      <c r="M350" s="755"/>
      <c r="N350" s="755"/>
      <c r="O350" s="755"/>
      <c r="P350" s="755"/>
      <c r="Q350" s="755"/>
      <c r="R350" s="755"/>
    </row>
    <row r="351" spans="3:18" ht="12">
      <c r="C351" s="755"/>
      <c r="D351" s="755"/>
      <c r="E351" s="755"/>
      <c r="F351" s="755"/>
      <c r="G351" s="755"/>
      <c r="H351" s="755"/>
      <c r="I351" s="755"/>
      <c r="J351" s="755"/>
      <c r="K351" s="755"/>
      <c r="L351" s="755"/>
      <c r="M351" s="755"/>
      <c r="N351" s="755"/>
      <c r="O351" s="755"/>
      <c r="P351" s="755"/>
      <c r="Q351" s="755"/>
      <c r="R351" s="755"/>
    </row>
    <row r="352" spans="3:18" ht="12">
      <c r="C352" s="755"/>
      <c r="D352" s="755"/>
      <c r="E352" s="755"/>
      <c r="F352" s="755"/>
      <c r="G352" s="755"/>
      <c r="H352" s="755"/>
      <c r="I352" s="755"/>
      <c r="J352" s="755"/>
      <c r="K352" s="755"/>
      <c r="L352" s="755"/>
      <c r="M352" s="755"/>
      <c r="N352" s="755"/>
      <c r="O352" s="755"/>
      <c r="P352" s="755"/>
      <c r="Q352" s="755"/>
      <c r="R352" s="755"/>
    </row>
    <row r="353" spans="3:18" ht="12">
      <c r="C353" s="755"/>
      <c r="D353" s="755"/>
      <c r="E353" s="755"/>
      <c r="F353" s="755"/>
      <c r="G353" s="755"/>
      <c r="H353" s="755"/>
      <c r="I353" s="755"/>
      <c r="J353" s="755"/>
      <c r="K353" s="755"/>
      <c r="L353" s="755"/>
      <c r="M353" s="755"/>
      <c r="N353" s="755"/>
      <c r="O353" s="755"/>
      <c r="P353" s="755"/>
      <c r="Q353" s="755"/>
      <c r="R353" s="755"/>
    </row>
    <row r="354" spans="3:18" ht="12">
      <c r="C354" s="755"/>
      <c r="D354" s="755"/>
      <c r="E354" s="755"/>
      <c r="F354" s="755"/>
      <c r="G354" s="755"/>
      <c r="H354" s="755"/>
      <c r="I354" s="755"/>
      <c r="J354" s="755"/>
      <c r="K354" s="755"/>
      <c r="L354" s="755"/>
      <c r="M354" s="755"/>
      <c r="N354" s="755"/>
      <c r="O354" s="755"/>
      <c r="P354" s="755"/>
      <c r="Q354" s="755"/>
      <c r="R354" s="755"/>
    </row>
    <row r="355" spans="3:18" ht="12">
      <c r="C355" s="755"/>
      <c r="D355" s="755"/>
      <c r="E355" s="755"/>
      <c r="F355" s="755"/>
      <c r="G355" s="755"/>
      <c r="H355" s="755"/>
      <c r="I355" s="755"/>
      <c r="J355" s="755"/>
      <c r="K355" s="755"/>
      <c r="L355" s="755"/>
      <c r="M355" s="755"/>
      <c r="N355" s="755"/>
      <c r="O355" s="755"/>
      <c r="P355" s="755"/>
      <c r="Q355" s="755"/>
      <c r="R355" s="755"/>
    </row>
    <row r="356" spans="3:18" ht="12">
      <c r="C356" s="755"/>
      <c r="D356" s="755"/>
      <c r="E356" s="755"/>
      <c r="F356" s="755"/>
      <c r="G356" s="755"/>
      <c r="H356" s="755"/>
      <c r="I356" s="755"/>
      <c r="J356" s="755"/>
      <c r="K356" s="755"/>
      <c r="L356" s="755"/>
      <c r="M356" s="755"/>
      <c r="N356" s="755"/>
      <c r="O356" s="755"/>
      <c r="P356" s="755"/>
      <c r="Q356" s="755"/>
      <c r="R356" s="755"/>
    </row>
    <row r="357" spans="3:18" ht="12">
      <c r="C357" s="755"/>
      <c r="D357" s="755"/>
      <c r="E357" s="755"/>
      <c r="F357" s="755"/>
      <c r="G357" s="755"/>
      <c r="H357" s="755"/>
      <c r="I357" s="755"/>
      <c r="J357" s="755"/>
      <c r="K357" s="755"/>
      <c r="L357" s="755"/>
      <c r="M357" s="755"/>
      <c r="N357" s="755"/>
      <c r="O357" s="755"/>
      <c r="P357" s="755"/>
      <c r="Q357" s="755"/>
      <c r="R357" s="755"/>
    </row>
    <row r="358" spans="3:18" ht="12">
      <c r="C358" s="755"/>
      <c r="D358" s="755"/>
      <c r="E358" s="755"/>
      <c r="F358" s="755"/>
      <c r="G358" s="755"/>
      <c r="H358" s="755"/>
      <c r="I358" s="755"/>
      <c r="J358" s="755"/>
      <c r="K358" s="755"/>
      <c r="L358" s="755"/>
      <c r="M358" s="755"/>
      <c r="N358" s="755"/>
      <c r="O358" s="755"/>
      <c r="P358" s="755"/>
      <c r="Q358" s="755"/>
      <c r="R358" s="755"/>
    </row>
    <row r="359" spans="3:18" ht="12">
      <c r="C359" s="755"/>
      <c r="D359" s="755"/>
      <c r="E359" s="755"/>
      <c r="F359" s="755"/>
      <c r="G359" s="755"/>
      <c r="H359" s="755"/>
      <c r="I359" s="755"/>
      <c r="J359" s="755"/>
      <c r="K359" s="755"/>
      <c r="L359" s="755"/>
      <c r="M359" s="755"/>
      <c r="N359" s="755"/>
      <c r="O359" s="755"/>
      <c r="P359" s="755"/>
      <c r="Q359" s="755"/>
      <c r="R359" s="755"/>
    </row>
    <row r="360" spans="3:18" ht="12">
      <c r="C360" s="755"/>
      <c r="D360" s="755"/>
      <c r="E360" s="755"/>
      <c r="F360" s="755"/>
      <c r="G360" s="755"/>
      <c r="H360" s="755"/>
      <c r="I360" s="755"/>
      <c r="J360" s="755"/>
      <c r="K360" s="755"/>
      <c r="L360" s="755"/>
      <c r="M360" s="755"/>
      <c r="N360" s="755"/>
      <c r="O360" s="755"/>
      <c r="P360" s="755"/>
      <c r="Q360" s="755"/>
      <c r="R360" s="755"/>
    </row>
    <row r="361" spans="3:18" ht="12">
      <c r="C361" s="755"/>
      <c r="D361" s="755"/>
      <c r="E361" s="755"/>
      <c r="F361" s="755"/>
      <c r="G361" s="755"/>
      <c r="H361" s="755"/>
      <c r="I361" s="755"/>
      <c r="J361" s="755"/>
      <c r="K361" s="755"/>
      <c r="L361" s="755"/>
      <c r="M361" s="755"/>
      <c r="N361" s="755"/>
      <c r="O361" s="755"/>
      <c r="P361" s="755"/>
      <c r="Q361" s="755"/>
      <c r="R361" s="755"/>
    </row>
    <row r="362" spans="3:18" ht="12">
      <c r="C362" s="755"/>
      <c r="D362" s="755"/>
      <c r="E362" s="755"/>
      <c r="F362" s="755"/>
      <c r="G362" s="755"/>
      <c r="H362" s="755"/>
      <c r="I362" s="755"/>
      <c r="J362" s="755"/>
      <c r="K362" s="755"/>
      <c r="L362" s="755"/>
      <c r="M362" s="755"/>
      <c r="N362" s="755"/>
      <c r="O362" s="755"/>
      <c r="P362" s="755"/>
      <c r="Q362" s="755"/>
      <c r="R362" s="755"/>
    </row>
    <row r="363" spans="3:18" ht="12">
      <c r="C363" s="755"/>
      <c r="D363" s="755"/>
      <c r="E363" s="755"/>
      <c r="F363" s="755"/>
      <c r="G363" s="755"/>
      <c r="H363" s="755"/>
      <c r="I363" s="755"/>
      <c r="J363" s="755"/>
      <c r="K363" s="755"/>
      <c r="L363" s="755"/>
      <c r="M363" s="755"/>
      <c r="N363" s="755"/>
      <c r="O363" s="755"/>
      <c r="P363" s="755"/>
      <c r="Q363" s="755"/>
      <c r="R363" s="755"/>
    </row>
    <row r="364" spans="3:18" ht="12">
      <c r="C364" s="755"/>
      <c r="D364" s="755"/>
      <c r="E364" s="755"/>
      <c r="F364" s="755"/>
      <c r="G364" s="755"/>
      <c r="H364" s="755"/>
      <c r="I364" s="755"/>
      <c r="J364" s="755"/>
      <c r="K364" s="755"/>
      <c r="L364" s="755"/>
      <c r="M364" s="755"/>
      <c r="N364" s="755"/>
      <c r="O364" s="755"/>
      <c r="P364" s="755"/>
      <c r="Q364" s="755"/>
      <c r="R364" s="755"/>
    </row>
    <row r="365" spans="3:18" ht="12">
      <c r="C365" s="755"/>
      <c r="D365" s="755"/>
      <c r="E365" s="755"/>
      <c r="F365" s="755"/>
      <c r="G365" s="755"/>
      <c r="H365" s="755"/>
      <c r="I365" s="755"/>
      <c r="J365" s="755"/>
      <c r="K365" s="755"/>
      <c r="L365" s="755"/>
      <c r="M365" s="755"/>
      <c r="N365" s="755"/>
      <c r="O365" s="755"/>
      <c r="P365" s="755"/>
      <c r="Q365" s="755"/>
      <c r="R365" s="755"/>
    </row>
    <row r="366" spans="3:18" ht="12">
      <c r="C366" s="755"/>
      <c r="D366" s="755"/>
      <c r="E366" s="755"/>
      <c r="F366" s="755"/>
      <c r="G366" s="755"/>
      <c r="H366" s="755"/>
      <c r="I366" s="755"/>
      <c r="J366" s="755"/>
      <c r="K366" s="755"/>
      <c r="L366" s="755"/>
      <c r="M366" s="755"/>
      <c r="N366" s="755"/>
      <c r="O366" s="755"/>
      <c r="P366" s="755"/>
      <c r="Q366" s="755"/>
      <c r="R366" s="755"/>
    </row>
    <row r="367" spans="3:18" ht="12">
      <c r="C367" s="755"/>
      <c r="D367" s="755"/>
      <c r="E367" s="755"/>
      <c r="F367" s="755"/>
      <c r="G367" s="755"/>
      <c r="H367" s="755"/>
      <c r="I367" s="755"/>
      <c r="J367" s="755"/>
      <c r="K367" s="755"/>
      <c r="L367" s="755"/>
      <c r="M367" s="755"/>
      <c r="N367" s="755"/>
      <c r="O367" s="755"/>
      <c r="P367" s="755"/>
      <c r="Q367" s="755"/>
      <c r="R367" s="755"/>
    </row>
    <row r="368" spans="3:18" ht="12">
      <c r="C368" s="755"/>
      <c r="D368" s="755"/>
      <c r="E368" s="755"/>
      <c r="F368" s="755"/>
      <c r="G368" s="755"/>
      <c r="H368" s="755"/>
      <c r="I368" s="755"/>
      <c r="J368" s="755"/>
      <c r="K368" s="755"/>
      <c r="L368" s="755"/>
      <c r="M368" s="755"/>
      <c r="N368" s="755"/>
      <c r="O368" s="755"/>
      <c r="P368" s="755"/>
      <c r="Q368" s="755"/>
      <c r="R368" s="755"/>
    </row>
    <row r="369" spans="3:18" ht="12">
      <c r="C369" s="755"/>
      <c r="D369" s="755"/>
      <c r="E369" s="755"/>
      <c r="F369" s="755"/>
      <c r="G369" s="755"/>
      <c r="H369" s="755"/>
      <c r="I369" s="755"/>
      <c r="J369" s="755"/>
      <c r="K369" s="755"/>
      <c r="L369" s="755"/>
      <c r="M369" s="755"/>
      <c r="N369" s="755"/>
      <c r="O369" s="755"/>
      <c r="P369" s="755"/>
      <c r="Q369" s="755"/>
      <c r="R369" s="755"/>
    </row>
    <row r="370" spans="3:18" ht="12">
      <c r="C370" s="755"/>
      <c r="D370" s="755"/>
      <c r="E370" s="755"/>
      <c r="F370" s="755"/>
      <c r="G370" s="755"/>
      <c r="H370" s="755"/>
      <c r="I370" s="755"/>
      <c r="J370" s="755"/>
      <c r="K370" s="755"/>
      <c r="L370" s="755"/>
      <c r="M370" s="755"/>
      <c r="N370" s="755"/>
      <c r="O370" s="755"/>
      <c r="P370" s="755"/>
      <c r="Q370" s="755"/>
      <c r="R370" s="755"/>
    </row>
    <row r="371" spans="3:18" ht="12">
      <c r="C371" s="755"/>
      <c r="D371" s="755"/>
      <c r="E371" s="755"/>
      <c r="F371" s="755"/>
      <c r="G371" s="755"/>
      <c r="H371" s="755"/>
      <c r="I371" s="755"/>
      <c r="J371" s="755"/>
      <c r="K371" s="755"/>
      <c r="L371" s="755"/>
      <c r="M371" s="755"/>
      <c r="N371" s="755"/>
      <c r="O371" s="755"/>
      <c r="P371" s="755"/>
      <c r="Q371" s="755"/>
      <c r="R371" s="755"/>
    </row>
    <row r="372" spans="3:18" ht="12">
      <c r="C372" s="755"/>
      <c r="D372" s="755"/>
      <c r="E372" s="755"/>
      <c r="F372" s="755"/>
      <c r="G372" s="755"/>
      <c r="H372" s="755"/>
      <c r="I372" s="755"/>
      <c r="J372" s="755"/>
      <c r="K372" s="755"/>
      <c r="L372" s="755"/>
      <c r="M372" s="755"/>
      <c r="N372" s="755"/>
      <c r="O372" s="755"/>
      <c r="P372" s="755"/>
      <c r="Q372" s="755"/>
      <c r="R372" s="755"/>
    </row>
    <row r="373" spans="3:18" ht="12">
      <c r="C373" s="755"/>
      <c r="D373" s="755"/>
      <c r="E373" s="755"/>
      <c r="F373" s="755"/>
      <c r="G373" s="755"/>
      <c r="H373" s="755"/>
      <c r="I373" s="755"/>
      <c r="J373" s="755"/>
      <c r="K373" s="755"/>
      <c r="L373" s="755"/>
      <c r="M373" s="755"/>
      <c r="N373" s="755"/>
      <c r="O373" s="755"/>
      <c r="P373" s="755"/>
      <c r="Q373" s="755"/>
      <c r="R373" s="755"/>
    </row>
    <row r="374" spans="3:18" ht="12">
      <c r="C374" s="755"/>
      <c r="D374" s="755"/>
      <c r="E374" s="755"/>
      <c r="F374" s="755"/>
      <c r="G374" s="755"/>
      <c r="H374" s="755"/>
      <c r="I374" s="755"/>
      <c r="J374" s="755"/>
      <c r="K374" s="755"/>
      <c r="L374" s="755"/>
      <c r="M374" s="755"/>
      <c r="N374" s="755"/>
      <c r="O374" s="755"/>
      <c r="P374" s="755"/>
      <c r="Q374" s="755"/>
      <c r="R374" s="755"/>
    </row>
    <row r="375" spans="3:18" ht="12">
      <c r="C375" s="755"/>
      <c r="D375" s="755"/>
      <c r="E375" s="755"/>
      <c r="F375" s="755"/>
      <c r="G375" s="755"/>
      <c r="H375" s="755"/>
      <c r="I375" s="755"/>
      <c r="J375" s="755"/>
      <c r="K375" s="755"/>
      <c r="L375" s="755"/>
      <c r="M375" s="755"/>
      <c r="N375" s="755"/>
      <c r="O375" s="755"/>
      <c r="P375" s="755"/>
      <c r="Q375" s="755"/>
      <c r="R375" s="755"/>
    </row>
    <row r="376" spans="3:18" ht="12">
      <c r="C376" s="755"/>
      <c r="D376" s="755"/>
      <c r="E376" s="755"/>
      <c r="F376" s="755"/>
      <c r="G376" s="755"/>
      <c r="H376" s="755"/>
      <c r="I376" s="755"/>
      <c r="J376" s="755"/>
      <c r="K376" s="755"/>
      <c r="L376" s="755"/>
      <c r="M376" s="755"/>
      <c r="N376" s="755"/>
      <c r="O376" s="755"/>
      <c r="P376" s="755"/>
      <c r="Q376" s="755"/>
      <c r="R376" s="755"/>
    </row>
    <row r="377" spans="3:18" ht="12">
      <c r="C377" s="755"/>
      <c r="D377" s="755"/>
      <c r="E377" s="755"/>
      <c r="F377" s="755"/>
      <c r="G377" s="755"/>
      <c r="H377" s="755"/>
      <c r="I377" s="755"/>
      <c r="J377" s="755"/>
      <c r="K377" s="755"/>
      <c r="L377" s="755"/>
      <c r="M377" s="755"/>
      <c r="N377" s="755"/>
      <c r="O377" s="755"/>
      <c r="P377" s="755"/>
      <c r="Q377" s="755"/>
      <c r="R377" s="755"/>
    </row>
    <row r="378" spans="3:18" ht="12">
      <c r="C378" s="755"/>
      <c r="D378" s="755"/>
      <c r="E378" s="755"/>
      <c r="F378" s="755"/>
      <c r="G378" s="755"/>
      <c r="H378" s="755"/>
      <c r="I378" s="755"/>
      <c r="J378" s="755"/>
      <c r="K378" s="755"/>
      <c r="L378" s="755"/>
      <c r="M378" s="755"/>
      <c r="N378" s="755"/>
      <c r="O378" s="755"/>
      <c r="P378" s="755"/>
      <c r="Q378" s="755"/>
      <c r="R378" s="755"/>
    </row>
    <row r="379" spans="3:18" ht="12">
      <c r="C379" s="755"/>
      <c r="D379" s="755"/>
      <c r="E379" s="755"/>
      <c r="F379" s="755"/>
      <c r="G379" s="755"/>
      <c r="H379" s="755"/>
      <c r="I379" s="755"/>
      <c r="J379" s="755"/>
      <c r="K379" s="755"/>
      <c r="L379" s="755"/>
      <c r="M379" s="755"/>
      <c r="N379" s="755"/>
      <c r="O379" s="755"/>
      <c r="P379" s="755"/>
      <c r="Q379" s="755"/>
      <c r="R379" s="755"/>
    </row>
    <row r="380" spans="3:18" ht="12">
      <c r="C380" s="755"/>
      <c r="D380" s="755"/>
      <c r="E380" s="755"/>
      <c r="F380" s="755"/>
      <c r="G380" s="755"/>
      <c r="H380" s="755"/>
      <c r="I380" s="755"/>
      <c r="J380" s="755"/>
      <c r="K380" s="755"/>
      <c r="L380" s="755"/>
      <c r="M380" s="755"/>
      <c r="N380" s="755"/>
      <c r="O380" s="755"/>
      <c r="P380" s="755"/>
      <c r="Q380" s="755"/>
      <c r="R380" s="755"/>
    </row>
    <row r="381" spans="3:18" ht="12">
      <c r="C381" s="755"/>
      <c r="D381" s="755"/>
      <c r="E381" s="755"/>
      <c r="F381" s="755"/>
      <c r="G381" s="755"/>
      <c r="H381" s="755"/>
      <c r="I381" s="755"/>
      <c r="J381" s="755"/>
      <c r="K381" s="755"/>
      <c r="L381" s="755"/>
      <c r="M381" s="755"/>
      <c r="N381" s="755"/>
      <c r="O381" s="755"/>
      <c r="P381" s="755"/>
      <c r="Q381" s="755"/>
      <c r="R381" s="755"/>
    </row>
    <row r="382" spans="3:18" ht="12">
      <c r="C382" s="755"/>
      <c r="D382" s="755"/>
      <c r="E382" s="755"/>
      <c r="F382" s="755"/>
      <c r="G382" s="755"/>
      <c r="H382" s="755"/>
      <c r="I382" s="755"/>
      <c r="J382" s="755"/>
      <c r="K382" s="755"/>
      <c r="L382" s="755"/>
      <c r="M382" s="755"/>
      <c r="N382" s="755"/>
      <c r="O382" s="755"/>
      <c r="P382" s="755"/>
      <c r="Q382" s="755"/>
      <c r="R382" s="755"/>
    </row>
    <row r="383" spans="3:18" ht="12">
      <c r="C383" s="755"/>
      <c r="D383" s="755"/>
      <c r="E383" s="755"/>
      <c r="F383" s="755"/>
      <c r="G383" s="755"/>
      <c r="H383" s="755"/>
      <c r="I383" s="755"/>
      <c r="J383" s="755"/>
      <c r="K383" s="755"/>
      <c r="L383" s="755"/>
      <c r="M383" s="755"/>
      <c r="N383" s="755"/>
      <c r="O383" s="755"/>
      <c r="P383" s="755"/>
      <c r="Q383" s="755"/>
      <c r="R383" s="755"/>
    </row>
    <row r="384" spans="3:18" ht="12">
      <c r="C384" s="755"/>
      <c r="D384" s="755"/>
      <c r="E384" s="755"/>
      <c r="F384" s="755"/>
      <c r="G384" s="755"/>
      <c r="H384" s="755"/>
      <c r="I384" s="755"/>
      <c r="J384" s="755"/>
      <c r="K384" s="755"/>
      <c r="L384" s="755"/>
      <c r="M384" s="755"/>
      <c r="N384" s="755"/>
      <c r="O384" s="755"/>
      <c r="P384" s="755"/>
      <c r="Q384" s="755"/>
      <c r="R384" s="755"/>
    </row>
    <row r="385" spans="3:18" ht="12">
      <c r="C385" s="755"/>
      <c r="D385" s="755"/>
      <c r="E385" s="755"/>
      <c r="F385" s="755"/>
      <c r="G385" s="755"/>
      <c r="H385" s="755"/>
      <c r="I385" s="755"/>
      <c r="J385" s="755"/>
      <c r="K385" s="755"/>
      <c r="L385" s="755"/>
      <c r="M385" s="755"/>
      <c r="N385" s="755"/>
      <c r="O385" s="755"/>
      <c r="P385" s="755"/>
      <c r="Q385" s="755"/>
      <c r="R385" s="755"/>
    </row>
    <row r="386" spans="3:18" ht="12">
      <c r="C386" s="755"/>
      <c r="D386" s="755"/>
      <c r="E386" s="755"/>
      <c r="F386" s="755"/>
      <c r="G386" s="755"/>
      <c r="H386" s="755"/>
      <c r="I386" s="755"/>
      <c r="J386" s="755"/>
      <c r="K386" s="755"/>
      <c r="L386" s="755"/>
      <c r="M386" s="755"/>
      <c r="N386" s="755"/>
      <c r="O386" s="755"/>
      <c r="P386" s="755"/>
      <c r="Q386" s="755"/>
      <c r="R386" s="755"/>
    </row>
    <row r="387" spans="3:18" ht="12">
      <c r="C387" s="755"/>
      <c r="D387" s="755"/>
      <c r="E387" s="755"/>
      <c r="F387" s="755"/>
      <c r="G387" s="755"/>
      <c r="H387" s="755"/>
      <c r="I387" s="755"/>
      <c r="J387" s="755"/>
      <c r="K387" s="755"/>
      <c r="L387" s="755"/>
      <c r="M387" s="755"/>
      <c r="N387" s="755"/>
      <c r="O387" s="755"/>
      <c r="P387" s="755"/>
      <c r="Q387" s="755"/>
      <c r="R387" s="755"/>
    </row>
    <row r="388" spans="3:18" ht="12">
      <c r="C388" s="755"/>
      <c r="D388" s="755"/>
      <c r="E388" s="755"/>
      <c r="F388" s="755"/>
      <c r="G388" s="755"/>
      <c r="H388" s="755"/>
      <c r="I388" s="755"/>
      <c r="J388" s="755"/>
      <c r="K388" s="755"/>
      <c r="L388" s="755"/>
      <c r="M388" s="755"/>
      <c r="N388" s="755"/>
      <c r="O388" s="755"/>
      <c r="P388" s="755"/>
      <c r="Q388" s="755"/>
      <c r="R388" s="755"/>
    </row>
    <row r="389" spans="3:18" ht="12">
      <c r="C389" s="755"/>
      <c r="D389" s="755"/>
      <c r="E389" s="755"/>
      <c r="F389" s="755"/>
      <c r="G389" s="755"/>
      <c r="H389" s="755"/>
      <c r="I389" s="755"/>
      <c r="J389" s="755"/>
      <c r="K389" s="755"/>
      <c r="L389" s="755"/>
      <c r="M389" s="755"/>
      <c r="N389" s="755"/>
      <c r="O389" s="755"/>
      <c r="P389" s="755"/>
      <c r="Q389" s="755"/>
      <c r="R389" s="755"/>
    </row>
    <row r="390" spans="3:18" ht="12">
      <c r="C390" s="755"/>
      <c r="D390" s="755"/>
      <c r="E390" s="755"/>
      <c r="F390" s="755"/>
      <c r="G390" s="755"/>
      <c r="H390" s="755"/>
      <c r="I390" s="755"/>
      <c r="J390" s="755"/>
      <c r="K390" s="755"/>
      <c r="L390" s="755"/>
      <c r="M390" s="755"/>
      <c r="N390" s="755"/>
      <c r="O390" s="755"/>
      <c r="P390" s="755"/>
      <c r="Q390" s="755"/>
      <c r="R390" s="755"/>
    </row>
    <row r="391" spans="3:18" ht="12">
      <c r="C391" s="755"/>
      <c r="D391" s="755"/>
      <c r="E391" s="755"/>
      <c r="F391" s="755"/>
      <c r="G391" s="755"/>
      <c r="H391" s="755"/>
      <c r="I391" s="755"/>
      <c r="J391" s="755"/>
      <c r="K391" s="755"/>
      <c r="L391" s="755"/>
      <c r="M391" s="755"/>
      <c r="N391" s="755"/>
      <c r="O391" s="755"/>
      <c r="P391" s="755"/>
      <c r="Q391" s="755"/>
      <c r="R391" s="755"/>
    </row>
    <row r="392" spans="3:18" ht="12">
      <c r="C392" s="755"/>
      <c r="D392" s="755"/>
      <c r="E392" s="755"/>
      <c r="F392" s="755"/>
      <c r="G392" s="755"/>
      <c r="H392" s="755"/>
      <c r="I392" s="755"/>
      <c r="J392" s="755"/>
      <c r="K392" s="755"/>
      <c r="L392" s="755"/>
      <c r="M392" s="755"/>
      <c r="N392" s="755"/>
      <c r="O392" s="755"/>
      <c r="P392" s="755"/>
      <c r="Q392" s="755"/>
      <c r="R392" s="755"/>
    </row>
    <row r="393" spans="3:18" ht="12">
      <c r="C393" s="755"/>
      <c r="D393" s="755"/>
      <c r="E393" s="755"/>
      <c r="F393" s="755"/>
      <c r="G393" s="755"/>
      <c r="H393" s="755"/>
      <c r="I393" s="755"/>
      <c r="J393" s="755"/>
      <c r="K393" s="755"/>
      <c r="L393" s="755"/>
      <c r="M393" s="755"/>
      <c r="N393" s="755"/>
      <c r="O393" s="755"/>
      <c r="P393" s="755"/>
      <c r="Q393" s="755"/>
      <c r="R393" s="755"/>
    </row>
    <row r="394" spans="3:18" ht="12">
      <c r="C394" s="755"/>
      <c r="D394" s="755"/>
      <c r="E394" s="755"/>
      <c r="F394" s="755"/>
      <c r="G394" s="755"/>
      <c r="H394" s="755"/>
      <c r="I394" s="755"/>
      <c r="J394" s="755"/>
      <c r="K394" s="755"/>
      <c r="L394" s="755"/>
      <c r="M394" s="755"/>
      <c r="N394" s="755"/>
      <c r="O394" s="755"/>
      <c r="P394" s="755"/>
      <c r="Q394" s="755"/>
      <c r="R394" s="755"/>
    </row>
    <row r="395" spans="3:18" ht="12">
      <c r="C395" s="755"/>
      <c r="D395" s="755"/>
      <c r="E395" s="755"/>
      <c r="F395" s="755"/>
      <c r="G395" s="755"/>
      <c r="H395" s="755"/>
      <c r="I395" s="755"/>
      <c r="J395" s="755"/>
      <c r="K395" s="755"/>
      <c r="L395" s="755"/>
      <c r="M395" s="755"/>
      <c r="N395" s="755"/>
      <c r="O395" s="755"/>
      <c r="P395" s="755"/>
      <c r="Q395" s="755"/>
      <c r="R395" s="755"/>
    </row>
    <row r="396" spans="3:18" ht="12">
      <c r="C396" s="755"/>
      <c r="D396" s="755"/>
      <c r="E396" s="755"/>
      <c r="F396" s="755"/>
      <c r="G396" s="755"/>
      <c r="H396" s="755"/>
      <c r="I396" s="755"/>
      <c r="J396" s="755"/>
      <c r="K396" s="755"/>
      <c r="L396" s="755"/>
      <c r="M396" s="755"/>
      <c r="N396" s="755"/>
      <c r="O396" s="755"/>
      <c r="P396" s="755"/>
      <c r="Q396" s="755"/>
      <c r="R396" s="755"/>
    </row>
    <row r="397" spans="3:18" ht="12">
      <c r="C397" s="755"/>
      <c r="D397" s="755"/>
      <c r="E397" s="755"/>
      <c r="F397" s="755"/>
      <c r="G397" s="755"/>
      <c r="H397" s="755"/>
      <c r="I397" s="755"/>
      <c r="J397" s="755"/>
      <c r="K397" s="755"/>
      <c r="L397" s="755"/>
      <c r="M397" s="755"/>
      <c r="N397" s="755"/>
      <c r="O397" s="755"/>
      <c r="P397" s="755"/>
      <c r="Q397" s="755"/>
      <c r="R397" s="755"/>
    </row>
    <row r="398" spans="3:18" ht="12">
      <c r="C398" s="755"/>
      <c r="D398" s="755"/>
      <c r="E398" s="755"/>
      <c r="F398" s="755"/>
      <c r="G398" s="755"/>
      <c r="H398" s="755"/>
      <c r="I398" s="755"/>
      <c r="J398" s="755"/>
      <c r="K398" s="755"/>
      <c r="L398" s="755"/>
      <c r="M398" s="755"/>
      <c r="N398" s="755"/>
      <c r="O398" s="755"/>
      <c r="P398" s="755"/>
      <c r="Q398" s="755"/>
      <c r="R398" s="755"/>
    </row>
    <row r="399" spans="3:18" ht="12">
      <c r="C399" s="755"/>
      <c r="D399" s="755"/>
      <c r="E399" s="755"/>
      <c r="F399" s="755"/>
      <c r="G399" s="755"/>
      <c r="H399" s="755"/>
      <c r="I399" s="755"/>
      <c r="J399" s="755"/>
      <c r="K399" s="755"/>
      <c r="L399" s="755"/>
      <c r="M399" s="755"/>
      <c r="N399" s="755"/>
      <c r="O399" s="755"/>
      <c r="P399" s="755"/>
      <c r="Q399" s="755"/>
      <c r="R399" s="755"/>
    </row>
    <row r="400" spans="3:18" ht="12">
      <c r="C400" s="755"/>
      <c r="D400" s="755"/>
      <c r="E400" s="755"/>
      <c r="F400" s="755"/>
      <c r="G400" s="755"/>
      <c r="H400" s="755"/>
      <c r="I400" s="755"/>
      <c r="J400" s="755"/>
      <c r="K400" s="755"/>
      <c r="L400" s="755"/>
      <c r="M400" s="755"/>
      <c r="N400" s="755"/>
      <c r="O400" s="755"/>
      <c r="P400" s="755"/>
      <c r="Q400" s="755"/>
      <c r="R400" s="755"/>
    </row>
    <row r="401" spans="3:18" ht="12">
      <c r="C401" s="755"/>
      <c r="D401" s="755"/>
      <c r="E401" s="755"/>
      <c r="F401" s="755"/>
      <c r="G401" s="755"/>
      <c r="H401" s="755"/>
      <c r="I401" s="755"/>
      <c r="J401" s="755"/>
      <c r="K401" s="755"/>
      <c r="L401" s="755"/>
      <c r="M401" s="755"/>
      <c r="N401" s="755"/>
      <c r="O401" s="755"/>
      <c r="P401" s="755"/>
      <c r="Q401" s="755"/>
      <c r="R401" s="755"/>
    </row>
    <row r="402" spans="3:18" ht="12">
      <c r="C402" s="755"/>
      <c r="D402" s="755"/>
      <c r="E402" s="755"/>
      <c r="F402" s="755"/>
      <c r="G402" s="755"/>
      <c r="H402" s="755"/>
      <c r="I402" s="755"/>
      <c r="J402" s="755"/>
      <c r="K402" s="755"/>
      <c r="L402" s="755"/>
      <c r="M402" s="755"/>
      <c r="N402" s="755"/>
      <c r="O402" s="755"/>
      <c r="P402" s="755"/>
      <c r="Q402" s="755"/>
      <c r="R402" s="755"/>
    </row>
    <row r="403" spans="3:18" ht="12">
      <c r="C403" s="755"/>
      <c r="D403" s="755"/>
      <c r="E403" s="755"/>
      <c r="F403" s="755"/>
      <c r="G403" s="755"/>
      <c r="H403" s="755"/>
      <c r="I403" s="755"/>
      <c r="J403" s="755"/>
      <c r="K403" s="755"/>
      <c r="L403" s="755"/>
      <c r="M403" s="755"/>
      <c r="N403" s="755"/>
      <c r="O403" s="755"/>
      <c r="P403" s="755"/>
      <c r="Q403" s="755"/>
      <c r="R403" s="755"/>
    </row>
    <row r="404" spans="3:18" ht="12">
      <c r="C404" s="755"/>
      <c r="D404" s="755"/>
      <c r="E404" s="755"/>
      <c r="F404" s="755"/>
      <c r="G404" s="755"/>
      <c r="H404" s="755"/>
      <c r="I404" s="755"/>
      <c r="J404" s="755"/>
      <c r="K404" s="755"/>
      <c r="L404" s="755"/>
      <c r="M404" s="755"/>
      <c r="N404" s="755"/>
      <c r="O404" s="755"/>
      <c r="P404" s="755"/>
      <c r="Q404" s="755"/>
      <c r="R404" s="755"/>
    </row>
    <row r="405" spans="3:18" ht="12">
      <c r="C405" s="755"/>
      <c r="D405" s="755"/>
      <c r="E405" s="755"/>
      <c r="F405" s="755"/>
      <c r="G405" s="755"/>
      <c r="H405" s="755"/>
      <c r="I405" s="755"/>
      <c r="J405" s="755"/>
      <c r="K405" s="755"/>
      <c r="L405" s="755"/>
      <c r="M405" s="755"/>
      <c r="N405" s="755"/>
      <c r="O405" s="755"/>
      <c r="P405" s="755"/>
      <c r="Q405" s="755"/>
      <c r="R405" s="755"/>
    </row>
    <row r="406" spans="3:18" ht="12">
      <c r="C406" s="755"/>
      <c r="D406" s="755"/>
      <c r="E406" s="755"/>
      <c r="F406" s="755"/>
      <c r="G406" s="755"/>
      <c r="H406" s="755"/>
      <c r="I406" s="755"/>
      <c r="J406" s="755"/>
      <c r="K406" s="755"/>
      <c r="L406" s="755"/>
      <c r="M406" s="755"/>
      <c r="N406" s="755"/>
      <c r="O406" s="755"/>
      <c r="P406" s="755"/>
      <c r="Q406" s="755"/>
      <c r="R406" s="755"/>
    </row>
    <row r="407" spans="3:18" ht="12">
      <c r="C407" s="755"/>
      <c r="D407" s="755"/>
      <c r="E407" s="755"/>
      <c r="F407" s="755"/>
      <c r="G407" s="755"/>
      <c r="H407" s="755"/>
      <c r="I407" s="755"/>
      <c r="J407" s="755"/>
      <c r="K407" s="755"/>
      <c r="L407" s="755"/>
      <c r="M407" s="755"/>
      <c r="N407" s="755"/>
      <c r="O407" s="755"/>
      <c r="P407" s="755"/>
      <c r="Q407" s="755"/>
      <c r="R407" s="755"/>
    </row>
    <row r="408" spans="3:18" ht="12">
      <c r="C408" s="755"/>
      <c r="D408" s="755"/>
      <c r="E408" s="755"/>
      <c r="F408" s="755"/>
      <c r="G408" s="755"/>
      <c r="H408" s="755"/>
      <c r="I408" s="755"/>
      <c r="J408" s="755"/>
      <c r="K408" s="755"/>
      <c r="L408" s="755"/>
      <c r="M408" s="755"/>
      <c r="N408" s="755"/>
      <c r="O408" s="755"/>
      <c r="P408" s="755"/>
      <c r="Q408" s="755"/>
      <c r="R408" s="755"/>
    </row>
    <row r="409" spans="3:18" ht="12">
      <c r="C409" s="755"/>
      <c r="D409" s="755"/>
      <c r="E409" s="755"/>
      <c r="F409" s="755"/>
      <c r="G409" s="755"/>
      <c r="H409" s="755"/>
      <c r="I409" s="755"/>
      <c r="J409" s="755"/>
      <c r="K409" s="755"/>
      <c r="L409" s="755"/>
      <c r="M409" s="755"/>
      <c r="N409" s="755"/>
      <c r="O409" s="755"/>
      <c r="P409" s="755"/>
      <c r="Q409" s="755"/>
      <c r="R409" s="755"/>
    </row>
    <row r="410" spans="3:18" ht="12">
      <c r="C410" s="755"/>
      <c r="D410" s="755"/>
      <c r="E410" s="755"/>
      <c r="F410" s="755"/>
      <c r="G410" s="755"/>
      <c r="H410" s="755"/>
      <c r="I410" s="755"/>
      <c r="J410" s="755"/>
      <c r="K410" s="755"/>
      <c r="L410" s="755"/>
      <c r="M410" s="755"/>
      <c r="N410" s="755"/>
      <c r="O410" s="755"/>
      <c r="P410" s="755"/>
      <c r="Q410" s="755"/>
      <c r="R410" s="755"/>
    </row>
    <row r="411" spans="3:18" ht="12">
      <c r="C411" s="755"/>
      <c r="D411" s="755"/>
      <c r="E411" s="755"/>
      <c r="F411" s="755"/>
      <c r="G411" s="755"/>
      <c r="H411" s="755"/>
      <c r="I411" s="755"/>
      <c r="J411" s="755"/>
      <c r="K411" s="755"/>
      <c r="L411" s="755"/>
      <c r="M411" s="755"/>
      <c r="N411" s="755"/>
      <c r="O411" s="755"/>
      <c r="P411" s="755"/>
      <c r="Q411" s="755"/>
      <c r="R411" s="755"/>
    </row>
    <row r="412" spans="3:18" ht="12">
      <c r="C412" s="755"/>
      <c r="D412" s="755"/>
      <c r="E412" s="755"/>
      <c r="F412" s="755"/>
      <c r="G412" s="755"/>
      <c r="H412" s="755"/>
      <c r="I412" s="755"/>
      <c r="J412" s="755"/>
      <c r="K412" s="755"/>
      <c r="L412" s="755"/>
      <c r="M412" s="755"/>
      <c r="N412" s="755"/>
      <c r="O412" s="755"/>
      <c r="P412" s="755"/>
      <c r="Q412" s="755"/>
      <c r="R412" s="755"/>
    </row>
    <row r="413" spans="3:18" ht="12">
      <c r="C413" s="755"/>
      <c r="D413" s="755"/>
      <c r="E413" s="755"/>
      <c r="F413" s="755"/>
      <c r="G413" s="755"/>
      <c r="H413" s="755"/>
      <c r="I413" s="755"/>
      <c r="J413" s="755"/>
      <c r="K413" s="755"/>
      <c r="L413" s="755"/>
      <c r="M413" s="755"/>
      <c r="N413" s="755"/>
      <c r="O413" s="755"/>
      <c r="P413" s="755"/>
      <c r="Q413" s="755"/>
      <c r="R413" s="755"/>
    </row>
    <row r="414" spans="3:18" ht="12">
      <c r="C414" s="755"/>
      <c r="D414" s="755"/>
      <c r="E414" s="755"/>
      <c r="F414" s="755"/>
      <c r="G414" s="755"/>
      <c r="H414" s="755"/>
      <c r="I414" s="755"/>
      <c r="J414" s="755"/>
      <c r="K414" s="755"/>
      <c r="L414" s="755"/>
      <c r="M414" s="755"/>
      <c r="N414" s="755"/>
      <c r="O414" s="755"/>
      <c r="P414" s="755"/>
      <c r="Q414" s="755"/>
      <c r="R414" s="755"/>
    </row>
    <row r="415" spans="3:18" ht="12">
      <c r="C415" s="755"/>
      <c r="D415" s="755"/>
      <c r="E415" s="755"/>
      <c r="F415" s="755"/>
      <c r="G415" s="755"/>
      <c r="H415" s="755"/>
      <c r="I415" s="755"/>
      <c r="J415" s="755"/>
      <c r="K415" s="755"/>
      <c r="L415" s="755"/>
      <c r="M415" s="755"/>
      <c r="N415" s="755"/>
      <c r="O415" s="755"/>
      <c r="P415" s="755"/>
      <c r="Q415" s="755"/>
      <c r="R415" s="755"/>
    </row>
    <row r="416" spans="3:18" ht="12">
      <c r="C416" s="755"/>
      <c r="D416" s="755"/>
      <c r="E416" s="755"/>
      <c r="F416" s="755"/>
      <c r="G416" s="755"/>
      <c r="H416" s="755"/>
      <c r="I416" s="755"/>
      <c r="J416" s="755"/>
      <c r="K416" s="755"/>
      <c r="L416" s="755"/>
      <c r="M416" s="755"/>
      <c r="N416" s="755"/>
      <c r="O416" s="755"/>
      <c r="P416" s="755"/>
      <c r="Q416" s="755"/>
      <c r="R416" s="755"/>
    </row>
    <row r="417" spans="3:18" ht="12">
      <c r="C417" s="755"/>
      <c r="D417" s="755"/>
      <c r="E417" s="755"/>
      <c r="F417" s="755"/>
      <c r="G417" s="755"/>
      <c r="H417" s="755"/>
      <c r="I417" s="755"/>
      <c r="J417" s="755"/>
      <c r="K417" s="755"/>
      <c r="L417" s="755"/>
      <c r="M417" s="755"/>
      <c r="N417" s="755"/>
      <c r="O417" s="755"/>
      <c r="P417" s="755"/>
      <c r="Q417" s="755"/>
      <c r="R417" s="755"/>
    </row>
    <row r="418" spans="3:18" ht="12">
      <c r="C418" s="755"/>
      <c r="D418" s="755"/>
      <c r="E418" s="755"/>
      <c r="F418" s="755"/>
      <c r="G418" s="755"/>
      <c r="H418" s="755"/>
      <c r="I418" s="755"/>
      <c r="J418" s="755"/>
      <c r="K418" s="755"/>
      <c r="L418" s="755"/>
      <c r="M418" s="755"/>
      <c r="N418" s="755"/>
      <c r="O418" s="755"/>
      <c r="P418" s="755"/>
      <c r="Q418" s="755"/>
      <c r="R418" s="755"/>
    </row>
    <row r="419" spans="3:18" ht="12">
      <c r="C419" s="755"/>
      <c r="D419" s="755"/>
      <c r="E419" s="755"/>
      <c r="F419" s="755"/>
      <c r="G419" s="755"/>
      <c r="H419" s="755"/>
      <c r="I419" s="755"/>
      <c r="J419" s="755"/>
      <c r="K419" s="755"/>
      <c r="L419" s="755"/>
      <c r="M419" s="755"/>
      <c r="N419" s="755"/>
      <c r="O419" s="755"/>
      <c r="P419" s="755"/>
      <c r="Q419" s="755"/>
      <c r="R419" s="755"/>
    </row>
    <row r="420" spans="3:18" ht="12">
      <c r="C420" s="755"/>
      <c r="D420" s="755"/>
      <c r="E420" s="755"/>
      <c r="F420" s="755"/>
      <c r="G420" s="755"/>
      <c r="H420" s="755"/>
      <c r="I420" s="755"/>
      <c r="J420" s="755"/>
      <c r="K420" s="755"/>
      <c r="L420" s="755"/>
      <c r="M420" s="755"/>
      <c r="N420" s="755"/>
      <c r="O420" s="755"/>
      <c r="P420" s="755"/>
      <c r="Q420" s="755"/>
      <c r="R420" s="755"/>
    </row>
    <row r="421" spans="3:18" ht="12">
      <c r="C421" s="755"/>
      <c r="D421" s="755"/>
      <c r="E421" s="755"/>
      <c r="F421" s="755"/>
      <c r="G421" s="755"/>
      <c r="H421" s="755"/>
      <c r="I421" s="755"/>
      <c r="J421" s="755"/>
      <c r="K421" s="755"/>
      <c r="L421" s="755"/>
      <c r="M421" s="755"/>
      <c r="N421" s="755"/>
      <c r="O421" s="755"/>
      <c r="P421" s="755"/>
      <c r="Q421" s="755"/>
      <c r="R421" s="755"/>
    </row>
    <row r="422" spans="3:18" ht="12">
      <c r="C422" s="755"/>
      <c r="D422" s="755"/>
      <c r="E422" s="755"/>
      <c r="F422" s="755"/>
      <c r="G422" s="755"/>
      <c r="H422" s="755"/>
      <c r="I422" s="755"/>
      <c r="J422" s="755"/>
      <c r="K422" s="755"/>
      <c r="L422" s="755"/>
      <c r="M422" s="755"/>
      <c r="N422" s="755"/>
      <c r="O422" s="755"/>
      <c r="P422" s="755"/>
      <c r="Q422" s="755"/>
      <c r="R422" s="755"/>
    </row>
    <row r="423" spans="3:18" ht="12">
      <c r="C423" s="755"/>
      <c r="D423" s="755"/>
      <c r="E423" s="755"/>
      <c r="F423" s="755"/>
      <c r="G423" s="755"/>
      <c r="H423" s="755"/>
      <c r="I423" s="755"/>
      <c r="J423" s="755"/>
      <c r="K423" s="755"/>
      <c r="L423" s="755"/>
      <c r="M423" s="755"/>
      <c r="N423" s="755"/>
      <c r="O423" s="755"/>
      <c r="P423" s="755"/>
      <c r="Q423" s="755"/>
      <c r="R423" s="755"/>
    </row>
    <row r="424" spans="3:18" ht="12">
      <c r="C424" s="755"/>
      <c r="D424" s="755"/>
      <c r="E424" s="755"/>
      <c r="F424" s="755"/>
      <c r="G424" s="755"/>
      <c r="H424" s="755"/>
      <c r="I424" s="755"/>
      <c r="J424" s="755"/>
      <c r="K424" s="755"/>
      <c r="L424" s="755"/>
      <c r="M424" s="755"/>
      <c r="N424" s="755"/>
      <c r="O424" s="755"/>
      <c r="P424" s="755"/>
      <c r="Q424" s="755"/>
      <c r="R424" s="755"/>
    </row>
    <row r="425" spans="3:18" ht="12">
      <c r="C425" s="755"/>
      <c r="D425" s="755"/>
      <c r="E425" s="755"/>
      <c r="F425" s="755"/>
      <c r="G425" s="755"/>
      <c r="H425" s="755"/>
      <c r="I425" s="755"/>
      <c r="J425" s="755"/>
      <c r="K425" s="755"/>
      <c r="L425" s="755"/>
      <c r="M425" s="755"/>
      <c r="N425" s="755"/>
      <c r="O425" s="755"/>
      <c r="P425" s="755"/>
      <c r="Q425" s="755"/>
      <c r="R425" s="755"/>
    </row>
    <row r="426" spans="3:18" ht="12">
      <c r="C426" s="755"/>
      <c r="D426" s="755"/>
      <c r="E426" s="755"/>
      <c r="F426" s="755"/>
      <c r="G426" s="755"/>
      <c r="H426" s="755"/>
      <c r="I426" s="755"/>
      <c r="J426" s="755"/>
      <c r="K426" s="755"/>
      <c r="L426" s="755"/>
      <c r="M426" s="755"/>
      <c r="N426" s="755"/>
      <c r="O426" s="755"/>
      <c r="P426" s="755"/>
      <c r="Q426" s="755"/>
      <c r="R426" s="755"/>
    </row>
    <row r="427" spans="3:18" ht="12">
      <c r="C427" s="755"/>
      <c r="D427" s="755"/>
      <c r="E427" s="755"/>
      <c r="F427" s="755"/>
      <c r="G427" s="755"/>
      <c r="H427" s="755"/>
      <c r="I427" s="755"/>
      <c r="J427" s="755"/>
      <c r="K427" s="755"/>
      <c r="L427" s="755"/>
      <c r="M427" s="755"/>
      <c r="N427" s="755"/>
      <c r="O427" s="755"/>
      <c r="P427" s="755"/>
      <c r="Q427" s="755"/>
      <c r="R427" s="755"/>
    </row>
    <row r="428" spans="3:18" ht="12">
      <c r="C428" s="755"/>
      <c r="D428" s="755"/>
      <c r="E428" s="755"/>
      <c r="F428" s="755"/>
      <c r="G428" s="755"/>
      <c r="H428" s="755"/>
      <c r="I428" s="755"/>
      <c r="J428" s="755"/>
      <c r="K428" s="755"/>
      <c r="L428" s="755"/>
      <c r="M428" s="755"/>
      <c r="N428" s="755"/>
      <c r="O428" s="755"/>
      <c r="P428" s="755"/>
      <c r="Q428" s="755"/>
      <c r="R428" s="755"/>
    </row>
    <row r="429" spans="3:18" ht="12">
      <c r="C429" s="755"/>
      <c r="D429" s="755"/>
      <c r="E429" s="755"/>
      <c r="F429" s="755"/>
      <c r="G429" s="755"/>
      <c r="H429" s="755"/>
      <c r="I429" s="755"/>
      <c r="J429" s="755"/>
      <c r="K429" s="755"/>
      <c r="L429" s="755"/>
      <c r="M429" s="755"/>
      <c r="N429" s="755"/>
      <c r="O429" s="755"/>
      <c r="P429" s="755"/>
      <c r="Q429" s="755"/>
      <c r="R429" s="755"/>
    </row>
    <row r="430" spans="3:18" ht="12">
      <c r="C430" s="755"/>
      <c r="D430" s="755"/>
      <c r="E430" s="755"/>
      <c r="F430" s="755"/>
      <c r="G430" s="755"/>
      <c r="H430" s="755"/>
      <c r="I430" s="755"/>
      <c r="J430" s="755"/>
      <c r="K430" s="755"/>
      <c r="L430" s="755"/>
      <c r="M430" s="755"/>
      <c r="N430" s="755"/>
      <c r="O430" s="755"/>
      <c r="P430" s="755"/>
      <c r="Q430" s="755"/>
      <c r="R430" s="755"/>
    </row>
    <row r="431" spans="3:18" ht="12">
      <c r="C431" s="755"/>
      <c r="D431" s="755"/>
      <c r="E431" s="755"/>
      <c r="F431" s="755"/>
      <c r="G431" s="755"/>
      <c r="H431" s="755"/>
      <c r="I431" s="755"/>
      <c r="J431" s="755"/>
      <c r="K431" s="755"/>
      <c r="L431" s="755"/>
      <c r="M431" s="755"/>
      <c r="N431" s="755"/>
      <c r="O431" s="755"/>
      <c r="P431" s="755"/>
      <c r="Q431" s="755"/>
      <c r="R431" s="755"/>
    </row>
    <row r="432" spans="3:18" ht="12">
      <c r="C432" s="755"/>
      <c r="D432" s="755"/>
      <c r="E432" s="755"/>
      <c r="F432" s="755"/>
      <c r="G432" s="755"/>
      <c r="H432" s="755"/>
      <c r="I432" s="755"/>
      <c r="J432" s="755"/>
      <c r="K432" s="755"/>
      <c r="L432" s="755"/>
      <c r="M432" s="755"/>
      <c r="N432" s="755"/>
      <c r="O432" s="755"/>
      <c r="P432" s="755"/>
      <c r="Q432" s="755"/>
      <c r="R432" s="755"/>
    </row>
    <row r="433" spans="3:18" ht="12">
      <c r="C433" s="755"/>
      <c r="D433" s="755"/>
      <c r="E433" s="755"/>
      <c r="F433" s="755"/>
      <c r="G433" s="755"/>
      <c r="H433" s="755"/>
      <c r="I433" s="755"/>
      <c r="J433" s="755"/>
      <c r="K433" s="755"/>
      <c r="L433" s="755"/>
      <c r="M433" s="755"/>
      <c r="N433" s="755"/>
      <c r="O433" s="755"/>
      <c r="P433" s="755"/>
      <c r="Q433" s="755"/>
      <c r="R433" s="755"/>
    </row>
    <row r="434" spans="3:18" ht="12">
      <c r="C434" s="755"/>
      <c r="D434" s="755"/>
      <c r="E434" s="755"/>
      <c r="F434" s="755"/>
      <c r="G434" s="755"/>
      <c r="H434" s="755"/>
      <c r="I434" s="755"/>
      <c r="J434" s="755"/>
      <c r="K434" s="755"/>
      <c r="L434" s="755"/>
      <c r="M434" s="755"/>
      <c r="N434" s="755"/>
      <c r="O434" s="755"/>
      <c r="P434" s="755"/>
      <c r="Q434" s="755"/>
      <c r="R434" s="755"/>
    </row>
    <row r="435" spans="3:18" ht="12">
      <c r="C435" s="755"/>
      <c r="D435" s="755"/>
      <c r="E435" s="755"/>
      <c r="F435" s="755"/>
      <c r="G435" s="755"/>
      <c r="H435" s="755"/>
      <c r="I435" s="755"/>
      <c r="J435" s="755"/>
      <c r="K435" s="755"/>
      <c r="L435" s="755"/>
      <c r="M435" s="755"/>
      <c r="N435" s="755"/>
      <c r="O435" s="755"/>
      <c r="P435" s="755"/>
      <c r="Q435" s="755"/>
      <c r="R435" s="755"/>
    </row>
    <row r="436" spans="3:18" ht="12">
      <c r="C436" s="755"/>
      <c r="D436" s="755"/>
      <c r="E436" s="755"/>
      <c r="F436" s="755"/>
      <c r="G436" s="755"/>
      <c r="H436" s="755"/>
      <c r="I436" s="755"/>
      <c r="J436" s="755"/>
      <c r="K436" s="755"/>
      <c r="L436" s="755"/>
      <c r="M436" s="755"/>
      <c r="N436" s="755"/>
      <c r="O436" s="755"/>
      <c r="P436" s="755"/>
      <c r="Q436" s="755"/>
      <c r="R436" s="755"/>
    </row>
    <row r="437" spans="3:18" ht="12">
      <c r="C437" s="755"/>
      <c r="D437" s="755"/>
      <c r="E437" s="755"/>
      <c r="F437" s="755"/>
      <c r="G437" s="755"/>
      <c r="H437" s="755"/>
      <c r="I437" s="755"/>
      <c r="J437" s="755"/>
      <c r="K437" s="755"/>
      <c r="L437" s="755"/>
      <c r="M437" s="755"/>
      <c r="N437" s="755"/>
      <c r="O437" s="755"/>
      <c r="P437" s="755"/>
      <c r="Q437" s="755"/>
      <c r="R437" s="755"/>
    </row>
    <row r="438" spans="3:18" ht="12">
      <c r="C438" s="755"/>
      <c r="D438" s="755"/>
      <c r="E438" s="755"/>
      <c r="F438" s="755"/>
      <c r="G438" s="755"/>
      <c r="H438" s="755"/>
      <c r="I438" s="755"/>
      <c r="J438" s="755"/>
      <c r="K438" s="755"/>
      <c r="L438" s="755"/>
      <c r="M438" s="755"/>
      <c r="N438" s="755"/>
      <c r="O438" s="755"/>
      <c r="P438" s="755"/>
      <c r="Q438" s="755"/>
      <c r="R438" s="755"/>
    </row>
    <row r="439" spans="3:18" ht="12">
      <c r="C439" s="755"/>
      <c r="D439" s="755"/>
      <c r="E439" s="755"/>
      <c r="F439" s="755"/>
      <c r="G439" s="755"/>
      <c r="H439" s="755"/>
      <c r="I439" s="755"/>
      <c r="J439" s="755"/>
      <c r="K439" s="755"/>
      <c r="L439" s="755"/>
      <c r="M439" s="755"/>
      <c r="N439" s="755"/>
      <c r="O439" s="755"/>
      <c r="P439" s="755"/>
      <c r="Q439" s="755"/>
      <c r="R439" s="755"/>
    </row>
    <row r="440" spans="3:18" ht="12">
      <c r="C440" s="755"/>
      <c r="D440" s="755"/>
      <c r="E440" s="755"/>
      <c r="F440" s="755"/>
      <c r="G440" s="755"/>
      <c r="H440" s="755"/>
      <c r="I440" s="755"/>
      <c r="J440" s="755"/>
      <c r="K440" s="755"/>
      <c r="L440" s="755"/>
      <c r="M440" s="755"/>
      <c r="N440" s="755"/>
      <c r="O440" s="755"/>
      <c r="P440" s="755"/>
      <c r="Q440" s="755"/>
      <c r="R440" s="755"/>
    </row>
    <row r="441" spans="3:18" ht="12">
      <c r="C441" s="755"/>
      <c r="D441" s="755"/>
      <c r="E441" s="755"/>
      <c r="F441" s="755"/>
      <c r="G441" s="755"/>
      <c r="H441" s="755"/>
      <c r="I441" s="755"/>
      <c r="J441" s="755"/>
      <c r="K441" s="755"/>
      <c r="L441" s="755"/>
      <c r="M441" s="755"/>
      <c r="N441" s="755"/>
      <c r="O441" s="755"/>
      <c r="P441" s="755"/>
      <c r="Q441" s="755"/>
      <c r="R441" s="755"/>
    </row>
    <row r="442" spans="3:18" ht="12">
      <c r="C442" s="755"/>
      <c r="D442" s="755"/>
      <c r="E442" s="755"/>
      <c r="F442" s="755"/>
      <c r="G442" s="755"/>
      <c r="H442" s="755"/>
      <c r="I442" s="755"/>
      <c r="J442" s="755"/>
      <c r="K442" s="755"/>
      <c r="L442" s="755"/>
      <c r="M442" s="755"/>
      <c r="N442" s="755"/>
      <c r="O442" s="755"/>
      <c r="P442" s="755"/>
      <c r="Q442" s="755"/>
      <c r="R442" s="755"/>
    </row>
    <row r="443" spans="3:18" ht="12">
      <c r="C443" s="755"/>
      <c r="D443" s="755"/>
      <c r="E443" s="755"/>
      <c r="F443" s="755"/>
      <c r="G443" s="755"/>
      <c r="H443" s="755"/>
      <c r="I443" s="755"/>
      <c r="J443" s="755"/>
      <c r="K443" s="755"/>
      <c r="L443" s="755"/>
      <c r="M443" s="755"/>
      <c r="N443" s="755"/>
      <c r="O443" s="755"/>
      <c r="P443" s="755"/>
      <c r="Q443" s="755"/>
      <c r="R443" s="755"/>
    </row>
    <row r="444" spans="3:18" ht="12">
      <c r="C444" s="755"/>
      <c r="D444" s="755"/>
      <c r="E444" s="755"/>
      <c r="F444" s="755"/>
      <c r="G444" s="755"/>
      <c r="H444" s="755"/>
      <c r="I444" s="755"/>
      <c r="J444" s="755"/>
      <c r="K444" s="755"/>
      <c r="L444" s="755"/>
      <c r="M444" s="755"/>
      <c r="N444" s="755"/>
      <c r="O444" s="755"/>
      <c r="P444" s="755"/>
      <c r="Q444" s="755"/>
      <c r="R444" s="755"/>
    </row>
    <row r="445" spans="3:18" ht="12">
      <c r="C445" s="755"/>
      <c r="D445" s="755"/>
      <c r="E445" s="755"/>
      <c r="F445" s="755"/>
      <c r="G445" s="755"/>
      <c r="H445" s="755"/>
      <c r="I445" s="755"/>
      <c r="J445" s="755"/>
      <c r="K445" s="755"/>
      <c r="L445" s="755"/>
      <c r="M445" s="755"/>
      <c r="N445" s="755"/>
      <c r="O445" s="755"/>
      <c r="P445" s="755"/>
      <c r="Q445" s="755"/>
      <c r="R445" s="755"/>
    </row>
    <row r="446" spans="3:18" ht="12">
      <c r="C446" s="755"/>
      <c r="D446" s="755"/>
      <c r="E446" s="755"/>
      <c r="F446" s="755"/>
      <c r="G446" s="755"/>
      <c r="H446" s="755"/>
      <c r="I446" s="755"/>
      <c r="J446" s="755"/>
      <c r="K446" s="755"/>
      <c r="L446" s="755"/>
      <c r="M446" s="755"/>
      <c r="N446" s="755"/>
      <c r="O446" s="755"/>
      <c r="P446" s="755"/>
      <c r="Q446" s="755"/>
      <c r="R446" s="755"/>
    </row>
    <row r="447" spans="3:18" ht="12">
      <c r="C447" s="755"/>
      <c r="D447" s="755"/>
      <c r="E447" s="755"/>
      <c r="F447" s="755"/>
      <c r="G447" s="755"/>
      <c r="H447" s="755"/>
      <c r="I447" s="755"/>
      <c r="J447" s="755"/>
      <c r="K447" s="755"/>
      <c r="L447" s="755"/>
      <c r="M447" s="755"/>
      <c r="N447" s="755"/>
      <c r="O447" s="755"/>
      <c r="P447" s="755"/>
      <c r="Q447" s="755"/>
      <c r="R447" s="755"/>
    </row>
    <row r="448" spans="3:18" ht="12">
      <c r="C448" s="755"/>
      <c r="D448" s="755"/>
      <c r="E448" s="755"/>
      <c r="F448" s="755"/>
      <c r="G448" s="755"/>
      <c r="H448" s="755"/>
      <c r="I448" s="755"/>
      <c r="J448" s="755"/>
      <c r="K448" s="755"/>
      <c r="L448" s="755"/>
      <c r="M448" s="755"/>
      <c r="N448" s="755"/>
      <c r="O448" s="755"/>
      <c r="P448" s="755"/>
      <c r="Q448" s="755"/>
      <c r="R448" s="755"/>
    </row>
    <row r="449" spans="3:18" ht="12">
      <c r="C449" s="755"/>
      <c r="D449" s="755"/>
      <c r="E449" s="755"/>
      <c r="F449" s="755"/>
      <c r="G449" s="755"/>
      <c r="H449" s="755"/>
      <c r="I449" s="755"/>
      <c r="J449" s="755"/>
      <c r="K449" s="755"/>
      <c r="L449" s="755"/>
      <c r="M449" s="755"/>
      <c r="N449" s="755"/>
      <c r="O449" s="755"/>
      <c r="P449" s="755"/>
      <c r="Q449" s="755"/>
      <c r="R449" s="755"/>
    </row>
    <row r="450" spans="3:18" ht="12">
      <c r="C450" s="755"/>
      <c r="D450" s="755"/>
      <c r="E450" s="755"/>
      <c r="F450" s="755"/>
      <c r="G450" s="755"/>
      <c r="H450" s="755"/>
      <c r="I450" s="755"/>
      <c r="J450" s="755"/>
      <c r="K450" s="755"/>
      <c r="L450" s="755"/>
      <c r="M450" s="755"/>
      <c r="N450" s="755"/>
      <c r="O450" s="755"/>
      <c r="P450" s="755"/>
      <c r="Q450" s="755"/>
      <c r="R450" s="755"/>
    </row>
    <row r="451" spans="3:18" ht="12">
      <c r="C451" s="755"/>
      <c r="D451" s="755"/>
      <c r="E451" s="755"/>
      <c r="F451" s="755"/>
      <c r="G451" s="755"/>
      <c r="H451" s="755"/>
      <c r="I451" s="755"/>
      <c r="J451" s="755"/>
      <c r="K451" s="755"/>
      <c r="L451" s="755"/>
      <c r="M451" s="755"/>
      <c r="N451" s="755"/>
      <c r="O451" s="755"/>
      <c r="P451" s="755"/>
      <c r="Q451" s="755"/>
      <c r="R451" s="755"/>
    </row>
    <row r="452" spans="3:18" ht="12">
      <c r="C452" s="755"/>
      <c r="D452" s="755"/>
      <c r="E452" s="755"/>
      <c r="F452" s="755"/>
      <c r="G452" s="755"/>
      <c r="H452" s="755"/>
      <c r="I452" s="755"/>
      <c r="J452" s="755"/>
      <c r="K452" s="755"/>
      <c r="L452" s="755"/>
      <c r="M452" s="755"/>
      <c r="N452" s="755"/>
      <c r="O452" s="755"/>
      <c r="P452" s="755"/>
      <c r="Q452" s="755"/>
      <c r="R452" s="755"/>
    </row>
    <row r="453" spans="3:18" ht="12">
      <c r="C453" s="755"/>
      <c r="D453" s="755"/>
      <c r="E453" s="755"/>
      <c r="F453" s="755"/>
      <c r="G453" s="755"/>
      <c r="H453" s="755"/>
      <c r="I453" s="755"/>
      <c r="J453" s="755"/>
      <c r="K453" s="755"/>
      <c r="L453" s="755"/>
      <c r="M453" s="755"/>
      <c r="N453" s="755"/>
      <c r="O453" s="755"/>
      <c r="P453" s="755"/>
      <c r="Q453" s="755"/>
      <c r="R453" s="755"/>
    </row>
    <row r="454" spans="3:18" ht="12">
      <c r="C454" s="755"/>
      <c r="D454" s="755"/>
      <c r="E454" s="755"/>
      <c r="F454" s="755"/>
      <c r="G454" s="755"/>
      <c r="H454" s="755"/>
      <c r="I454" s="755"/>
      <c r="J454" s="755"/>
      <c r="K454" s="755"/>
      <c r="L454" s="755"/>
      <c r="M454" s="755"/>
      <c r="N454" s="755"/>
      <c r="O454" s="755"/>
      <c r="P454" s="755"/>
      <c r="Q454" s="755"/>
      <c r="R454" s="755"/>
    </row>
    <row r="455" spans="3:18" ht="12">
      <c r="C455" s="755"/>
      <c r="D455" s="755"/>
      <c r="E455" s="755"/>
      <c r="F455" s="755"/>
      <c r="G455" s="755"/>
      <c r="H455" s="755"/>
      <c r="I455" s="755"/>
      <c r="J455" s="755"/>
      <c r="K455" s="755"/>
      <c r="L455" s="755"/>
      <c r="M455" s="755"/>
      <c r="N455" s="755"/>
      <c r="O455" s="755"/>
      <c r="P455" s="755"/>
      <c r="Q455" s="755"/>
      <c r="R455" s="755"/>
    </row>
    <row r="456" spans="3:18" ht="12">
      <c r="C456" s="755"/>
      <c r="D456" s="755"/>
      <c r="E456" s="755"/>
      <c r="F456" s="755"/>
      <c r="G456" s="755"/>
      <c r="H456" s="755"/>
      <c r="I456" s="755"/>
      <c r="J456" s="755"/>
      <c r="K456" s="755"/>
      <c r="L456" s="755"/>
      <c r="M456" s="755"/>
      <c r="N456" s="755"/>
      <c r="O456" s="755"/>
      <c r="P456" s="755"/>
      <c r="Q456" s="755"/>
      <c r="R456" s="755"/>
    </row>
  </sheetData>
  <mergeCells count="17">
    <mergeCell ref="B3:B5"/>
    <mergeCell ref="S3:AH3"/>
    <mergeCell ref="C4:D4"/>
    <mergeCell ref="E4:F4"/>
    <mergeCell ref="P4:R4"/>
    <mergeCell ref="S4:T4"/>
    <mergeCell ref="U4:V4"/>
    <mergeCell ref="W4:AE4"/>
    <mergeCell ref="AF4:AH4"/>
    <mergeCell ref="C3:R3"/>
    <mergeCell ref="G4:O4"/>
    <mergeCell ref="G5:I5"/>
    <mergeCell ref="AC5:AE5"/>
    <mergeCell ref="J5:L5"/>
    <mergeCell ref="M5:O5"/>
    <mergeCell ref="W5:Y5"/>
    <mergeCell ref="Z5:AB5"/>
  </mergeCells>
  <printOptions/>
  <pageMargins left="0.75" right="0.75" top="1" bottom="1" header="0.512" footer="0.512"/>
  <pageSetup orientation="portrait" paperSize="9" r:id="rId1"/>
</worksheet>
</file>

<file path=xl/worksheets/sheet25.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9.00390625" defaultRowHeight="13.5" customHeight="1"/>
  <cols>
    <col min="1" max="1" width="4.25390625" style="756" customWidth="1"/>
    <col min="2" max="2" width="12.25390625" style="756" customWidth="1"/>
    <col min="3" max="7" width="9.625" style="756" customWidth="1"/>
    <col min="8" max="16" width="9.125" style="756" customWidth="1"/>
    <col min="17" max="16384" width="9.00390625" style="756" customWidth="1"/>
  </cols>
  <sheetData>
    <row r="2" ht="13.5" customHeight="1">
      <c r="B2" s="757" t="s">
        <v>496</v>
      </c>
    </row>
    <row r="3" spans="2:16" ht="13.5" customHeight="1" thickBot="1">
      <c r="B3" s="757"/>
      <c r="P3" s="758" t="s">
        <v>759</v>
      </c>
    </row>
    <row r="4" spans="2:16" ht="13.5" customHeight="1">
      <c r="B4" s="1136" t="s">
        <v>461</v>
      </c>
      <c r="C4" s="1140" t="s">
        <v>2166</v>
      </c>
      <c r="D4" s="1141"/>
      <c r="E4" s="1141"/>
      <c r="F4" s="1141"/>
      <c r="G4" s="1142"/>
      <c r="H4" s="1143" t="s">
        <v>462</v>
      </c>
      <c r="I4" s="1143"/>
      <c r="J4" s="1143"/>
      <c r="K4" s="1143"/>
      <c r="L4" s="1143"/>
      <c r="M4" s="1143"/>
      <c r="N4" s="1143"/>
      <c r="O4" s="1143"/>
      <c r="P4" s="1143"/>
    </row>
    <row r="5" spans="2:16" ht="13.5" customHeight="1">
      <c r="B5" s="1137"/>
      <c r="C5" s="1134" t="s">
        <v>463</v>
      </c>
      <c r="D5" s="1134" t="s">
        <v>464</v>
      </c>
      <c r="E5" s="1134" t="s">
        <v>465</v>
      </c>
      <c r="F5" s="1139" t="s">
        <v>466</v>
      </c>
      <c r="G5" s="1139" t="s">
        <v>467</v>
      </c>
      <c r="H5" s="1144" t="s">
        <v>468</v>
      </c>
      <c r="I5" s="1144" t="s">
        <v>469</v>
      </c>
      <c r="J5" s="1144" t="s">
        <v>470</v>
      </c>
      <c r="K5" s="1133" t="s">
        <v>471</v>
      </c>
      <c r="L5" s="1133" t="s">
        <v>472</v>
      </c>
      <c r="M5" s="1133" t="s">
        <v>473</v>
      </c>
      <c r="N5" s="1133" t="s">
        <v>474</v>
      </c>
      <c r="O5" s="1133" t="s">
        <v>475</v>
      </c>
      <c r="P5" s="1133" t="s">
        <v>476</v>
      </c>
    </row>
    <row r="6" spans="2:16" ht="13.5" customHeight="1">
      <c r="B6" s="1138"/>
      <c r="C6" s="1135"/>
      <c r="D6" s="1135"/>
      <c r="E6" s="1135"/>
      <c r="F6" s="1135"/>
      <c r="G6" s="1135"/>
      <c r="H6" s="1145"/>
      <c r="I6" s="1145"/>
      <c r="J6" s="1145"/>
      <c r="K6" s="1133"/>
      <c r="L6" s="1133"/>
      <c r="M6" s="1133"/>
      <c r="N6" s="1133"/>
      <c r="O6" s="1133"/>
      <c r="P6" s="1133"/>
    </row>
    <row r="7" spans="2:16" ht="13.5" customHeight="1">
      <c r="B7" s="759"/>
      <c r="C7" s="760"/>
      <c r="D7" s="760"/>
      <c r="E7" s="760"/>
      <c r="F7" s="760"/>
      <c r="G7" s="761"/>
      <c r="H7" s="762"/>
      <c r="I7" s="762"/>
      <c r="J7" s="762"/>
      <c r="K7" s="763"/>
      <c r="L7" s="763"/>
      <c r="M7" s="763"/>
      <c r="N7" s="763"/>
      <c r="O7" s="763"/>
      <c r="P7" s="764"/>
    </row>
    <row r="8" spans="2:16" ht="13.5" customHeight="1">
      <c r="B8" s="765" t="s">
        <v>477</v>
      </c>
      <c r="C8" s="766">
        <v>6</v>
      </c>
      <c r="D8" s="767">
        <v>8</v>
      </c>
      <c r="E8" s="766">
        <v>21</v>
      </c>
      <c r="F8" s="767">
        <v>23</v>
      </c>
      <c r="G8" s="768">
        <v>407</v>
      </c>
      <c r="H8" s="766">
        <v>3</v>
      </c>
      <c r="I8" s="766">
        <v>1</v>
      </c>
      <c r="J8" s="769">
        <v>2</v>
      </c>
      <c r="K8" s="769">
        <v>1</v>
      </c>
      <c r="L8" s="769">
        <v>1</v>
      </c>
      <c r="M8" s="769">
        <v>13</v>
      </c>
      <c r="N8" s="769">
        <v>37</v>
      </c>
      <c r="O8" s="769">
        <v>2</v>
      </c>
      <c r="P8" s="770">
        <v>4</v>
      </c>
    </row>
    <row r="9" spans="2:16" s="771" customFormat="1" ht="13.5" customHeight="1">
      <c r="B9" s="772" t="s">
        <v>478</v>
      </c>
      <c r="C9" s="773">
        <v>6</v>
      </c>
      <c r="D9" s="773">
        <v>8</v>
      </c>
      <c r="E9" s="773">
        <v>21</v>
      </c>
      <c r="F9" s="773">
        <v>23</v>
      </c>
      <c r="G9" s="774">
        <v>480</v>
      </c>
      <c r="H9" s="773">
        <v>3</v>
      </c>
      <c r="I9" s="773">
        <v>1</v>
      </c>
      <c r="J9" s="773">
        <v>2</v>
      </c>
      <c r="K9" s="773">
        <v>1</v>
      </c>
      <c r="L9" s="773">
        <v>1</v>
      </c>
      <c r="M9" s="773">
        <v>15</v>
      </c>
      <c r="N9" s="773">
        <v>43</v>
      </c>
      <c r="O9" s="773">
        <v>2</v>
      </c>
      <c r="P9" s="774">
        <v>4</v>
      </c>
    </row>
    <row r="10" spans="2:16" s="771" customFormat="1" ht="13.5" customHeight="1">
      <c r="B10" s="772"/>
      <c r="C10" s="773"/>
      <c r="D10" s="773"/>
      <c r="E10" s="773"/>
      <c r="F10" s="773"/>
      <c r="G10" s="774"/>
      <c r="H10" s="773"/>
      <c r="I10" s="773"/>
      <c r="J10" s="775"/>
      <c r="K10" s="775"/>
      <c r="L10" s="775"/>
      <c r="M10" s="775"/>
      <c r="N10" s="775"/>
      <c r="O10" s="775"/>
      <c r="P10" s="776"/>
    </row>
    <row r="11" spans="2:16" ht="13.5" customHeight="1">
      <c r="B11" s="765" t="s">
        <v>479</v>
      </c>
      <c r="C11" s="769">
        <v>1</v>
      </c>
      <c r="D11" s="769">
        <v>1</v>
      </c>
      <c r="E11" s="769">
        <v>2</v>
      </c>
      <c r="F11" s="769">
        <v>4</v>
      </c>
      <c r="G11" s="770">
        <v>131</v>
      </c>
      <c r="H11" s="767">
        <v>1</v>
      </c>
      <c r="I11" s="769">
        <v>0</v>
      </c>
      <c r="J11" s="769">
        <v>1</v>
      </c>
      <c r="K11" s="769">
        <v>0</v>
      </c>
      <c r="L11" s="769">
        <v>0</v>
      </c>
      <c r="M11" s="769">
        <v>1</v>
      </c>
      <c r="N11" s="769">
        <v>5</v>
      </c>
      <c r="O11" s="769">
        <v>1</v>
      </c>
      <c r="P11" s="770">
        <v>1</v>
      </c>
    </row>
    <row r="12" spans="2:16" ht="13.5" customHeight="1">
      <c r="B12" s="765" t="s">
        <v>480</v>
      </c>
      <c r="C12" s="769">
        <v>1</v>
      </c>
      <c r="D12" s="769">
        <v>1</v>
      </c>
      <c r="E12" s="769">
        <v>4</v>
      </c>
      <c r="F12" s="769">
        <v>2</v>
      </c>
      <c r="G12" s="770">
        <v>36</v>
      </c>
      <c r="H12" s="769">
        <v>1</v>
      </c>
      <c r="I12" s="769">
        <v>0</v>
      </c>
      <c r="J12" s="769">
        <v>0</v>
      </c>
      <c r="K12" s="769">
        <v>0</v>
      </c>
      <c r="L12" s="769">
        <v>0</v>
      </c>
      <c r="M12" s="769">
        <v>3</v>
      </c>
      <c r="N12" s="769">
        <v>9</v>
      </c>
      <c r="O12" s="769">
        <v>0</v>
      </c>
      <c r="P12" s="770">
        <v>1</v>
      </c>
    </row>
    <row r="13" spans="2:16" ht="13.5" customHeight="1">
      <c r="B13" s="765" t="s">
        <v>481</v>
      </c>
      <c r="C13" s="769">
        <v>0</v>
      </c>
      <c r="D13" s="769">
        <v>0</v>
      </c>
      <c r="E13" s="769">
        <v>1</v>
      </c>
      <c r="F13" s="769">
        <v>0</v>
      </c>
      <c r="G13" s="770">
        <v>8</v>
      </c>
      <c r="H13" s="769">
        <v>1</v>
      </c>
      <c r="I13" s="769">
        <v>0</v>
      </c>
      <c r="J13" s="769">
        <v>1</v>
      </c>
      <c r="K13" s="769">
        <v>0</v>
      </c>
      <c r="L13" s="769">
        <v>0</v>
      </c>
      <c r="M13" s="769">
        <v>1</v>
      </c>
      <c r="N13" s="769">
        <v>5</v>
      </c>
      <c r="O13" s="769">
        <v>0</v>
      </c>
      <c r="P13" s="770">
        <v>0</v>
      </c>
    </row>
    <row r="14" spans="2:16" ht="13.5" customHeight="1">
      <c r="B14" s="765" t="s">
        <v>482</v>
      </c>
      <c r="C14" s="769">
        <v>1</v>
      </c>
      <c r="D14" s="769">
        <v>0</v>
      </c>
      <c r="E14" s="769">
        <v>1</v>
      </c>
      <c r="F14" s="769">
        <v>3</v>
      </c>
      <c r="G14" s="770">
        <v>64</v>
      </c>
      <c r="H14" s="769">
        <v>0</v>
      </c>
      <c r="I14" s="769">
        <v>0</v>
      </c>
      <c r="J14" s="769">
        <v>0</v>
      </c>
      <c r="K14" s="769">
        <v>0</v>
      </c>
      <c r="L14" s="769">
        <v>0</v>
      </c>
      <c r="M14" s="769">
        <v>1</v>
      </c>
      <c r="N14" s="769">
        <v>3</v>
      </c>
      <c r="O14" s="769">
        <v>1</v>
      </c>
      <c r="P14" s="770">
        <v>0</v>
      </c>
    </row>
    <row r="15" spans="2:16" ht="13.5" customHeight="1">
      <c r="B15" s="765" t="s">
        <v>483</v>
      </c>
      <c r="C15" s="769">
        <v>1</v>
      </c>
      <c r="D15" s="769">
        <v>0</v>
      </c>
      <c r="E15" s="769">
        <v>0</v>
      </c>
      <c r="F15" s="769">
        <v>5</v>
      </c>
      <c r="G15" s="770">
        <v>14</v>
      </c>
      <c r="H15" s="769">
        <v>0</v>
      </c>
      <c r="I15" s="769">
        <v>0</v>
      </c>
      <c r="J15" s="769">
        <v>0</v>
      </c>
      <c r="K15" s="769">
        <v>0</v>
      </c>
      <c r="L15" s="769">
        <v>1</v>
      </c>
      <c r="M15" s="769">
        <v>1</v>
      </c>
      <c r="N15" s="769">
        <v>3</v>
      </c>
      <c r="O15" s="769">
        <v>0</v>
      </c>
      <c r="P15" s="770">
        <v>0</v>
      </c>
    </row>
    <row r="16" spans="2:16" ht="13.5" customHeight="1">
      <c r="B16" s="765" t="s">
        <v>484</v>
      </c>
      <c r="C16" s="769">
        <v>0</v>
      </c>
      <c r="D16" s="769">
        <v>1</v>
      </c>
      <c r="E16" s="769">
        <v>2</v>
      </c>
      <c r="F16" s="769">
        <v>1</v>
      </c>
      <c r="G16" s="770">
        <v>13</v>
      </c>
      <c r="H16" s="769">
        <v>0</v>
      </c>
      <c r="I16" s="769">
        <v>0</v>
      </c>
      <c r="J16" s="769">
        <v>0</v>
      </c>
      <c r="K16" s="769">
        <v>1</v>
      </c>
      <c r="L16" s="769">
        <v>0</v>
      </c>
      <c r="M16" s="769">
        <v>2</v>
      </c>
      <c r="N16" s="769">
        <v>1</v>
      </c>
      <c r="O16" s="769">
        <v>0</v>
      </c>
      <c r="P16" s="770">
        <v>0</v>
      </c>
    </row>
    <row r="17" spans="2:16" ht="13.5" customHeight="1">
      <c r="B17" s="765" t="s">
        <v>485</v>
      </c>
      <c r="C17" s="769">
        <v>0</v>
      </c>
      <c r="D17" s="769">
        <v>0</v>
      </c>
      <c r="E17" s="769">
        <v>1</v>
      </c>
      <c r="F17" s="769">
        <v>1</v>
      </c>
      <c r="G17" s="770">
        <v>10</v>
      </c>
      <c r="H17" s="769">
        <v>0</v>
      </c>
      <c r="I17" s="769">
        <v>0</v>
      </c>
      <c r="J17" s="769">
        <v>0</v>
      </c>
      <c r="K17" s="769">
        <v>0</v>
      </c>
      <c r="L17" s="769">
        <v>0</v>
      </c>
      <c r="M17" s="769">
        <v>0</v>
      </c>
      <c r="N17" s="769">
        <v>2</v>
      </c>
      <c r="O17" s="769">
        <v>0</v>
      </c>
      <c r="P17" s="770">
        <v>0</v>
      </c>
    </row>
    <row r="18" spans="2:16" ht="13.5" customHeight="1">
      <c r="B18" s="765" t="s">
        <v>486</v>
      </c>
      <c r="C18" s="769">
        <v>0</v>
      </c>
      <c r="D18" s="769">
        <v>1</v>
      </c>
      <c r="E18" s="769">
        <v>1</v>
      </c>
      <c r="F18" s="769">
        <v>4</v>
      </c>
      <c r="G18" s="770">
        <v>16</v>
      </c>
      <c r="H18" s="769">
        <v>0</v>
      </c>
      <c r="I18" s="769">
        <v>1</v>
      </c>
      <c r="J18" s="769">
        <v>0</v>
      </c>
      <c r="K18" s="769">
        <v>0</v>
      </c>
      <c r="L18" s="769">
        <v>0</v>
      </c>
      <c r="M18" s="769">
        <v>1</v>
      </c>
      <c r="N18" s="769">
        <v>2</v>
      </c>
      <c r="O18" s="769">
        <v>0</v>
      </c>
      <c r="P18" s="770">
        <v>0</v>
      </c>
    </row>
    <row r="19" spans="2:16" ht="13.5" customHeight="1">
      <c r="B19" s="765" t="s">
        <v>487</v>
      </c>
      <c r="C19" s="769">
        <v>0</v>
      </c>
      <c r="D19" s="769">
        <v>2</v>
      </c>
      <c r="E19" s="769">
        <v>2</v>
      </c>
      <c r="F19" s="769">
        <v>1</v>
      </c>
      <c r="G19" s="770">
        <v>54</v>
      </c>
      <c r="H19" s="769">
        <v>0</v>
      </c>
      <c r="I19" s="769">
        <v>0</v>
      </c>
      <c r="J19" s="769">
        <v>0</v>
      </c>
      <c r="K19" s="769">
        <v>0</v>
      </c>
      <c r="L19" s="769">
        <v>0</v>
      </c>
      <c r="M19" s="769">
        <v>1</v>
      </c>
      <c r="N19" s="769">
        <v>3</v>
      </c>
      <c r="O19" s="769">
        <v>0</v>
      </c>
      <c r="P19" s="770">
        <v>0</v>
      </c>
    </row>
    <row r="20" spans="2:16" ht="13.5" customHeight="1">
      <c r="B20" s="765" t="s">
        <v>488</v>
      </c>
      <c r="C20" s="769">
        <v>0</v>
      </c>
      <c r="D20" s="769">
        <v>1</v>
      </c>
      <c r="E20" s="769">
        <v>0</v>
      </c>
      <c r="F20" s="769">
        <v>0</v>
      </c>
      <c r="G20" s="770">
        <v>0</v>
      </c>
      <c r="H20" s="769">
        <v>0</v>
      </c>
      <c r="I20" s="769">
        <v>0</v>
      </c>
      <c r="J20" s="769">
        <v>0</v>
      </c>
      <c r="K20" s="769">
        <v>0</v>
      </c>
      <c r="L20" s="769">
        <v>0</v>
      </c>
      <c r="M20" s="769">
        <v>0</v>
      </c>
      <c r="N20" s="769">
        <v>1</v>
      </c>
      <c r="O20" s="769">
        <v>0</v>
      </c>
      <c r="P20" s="770">
        <v>1</v>
      </c>
    </row>
    <row r="21" spans="2:16" ht="13.5" customHeight="1">
      <c r="B21" s="765" t="s">
        <v>489</v>
      </c>
      <c r="C21" s="769">
        <v>0</v>
      </c>
      <c r="D21" s="769">
        <v>1</v>
      </c>
      <c r="E21" s="769">
        <v>1</v>
      </c>
      <c r="F21" s="769">
        <v>0</v>
      </c>
      <c r="G21" s="770">
        <v>48</v>
      </c>
      <c r="H21" s="769">
        <v>0</v>
      </c>
      <c r="I21" s="769">
        <v>0</v>
      </c>
      <c r="J21" s="769">
        <v>0</v>
      </c>
      <c r="K21" s="769">
        <v>0</v>
      </c>
      <c r="L21" s="769">
        <v>0</v>
      </c>
      <c r="M21" s="769">
        <v>2</v>
      </c>
      <c r="N21" s="769">
        <v>3</v>
      </c>
      <c r="O21" s="769">
        <v>0</v>
      </c>
      <c r="P21" s="770">
        <v>0</v>
      </c>
    </row>
    <row r="22" spans="2:16" ht="13.5" customHeight="1">
      <c r="B22" s="765" t="s">
        <v>490</v>
      </c>
      <c r="C22" s="769">
        <v>0</v>
      </c>
      <c r="D22" s="769">
        <v>0</v>
      </c>
      <c r="E22" s="769">
        <v>1</v>
      </c>
      <c r="F22" s="769">
        <v>0</v>
      </c>
      <c r="G22" s="770">
        <v>10</v>
      </c>
      <c r="H22" s="769">
        <v>0</v>
      </c>
      <c r="I22" s="769">
        <v>0</v>
      </c>
      <c r="J22" s="769">
        <v>0</v>
      </c>
      <c r="K22" s="769">
        <v>0</v>
      </c>
      <c r="L22" s="769">
        <v>0</v>
      </c>
      <c r="M22" s="769">
        <v>0</v>
      </c>
      <c r="N22" s="769">
        <v>0</v>
      </c>
      <c r="O22" s="769">
        <v>0</v>
      </c>
      <c r="P22" s="770">
        <v>0</v>
      </c>
    </row>
    <row r="23" spans="2:16" ht="13.5" customHeight="1">
      <c r="B23" s="765" t="s">
        <v>491</v>
      </c>
      <c r="C23" s="769">
        <v>0</v>
      </c>
      <c r="D23" s="769">
        <v>0</v>
      </c>
      <c r="E23" s="769">
        <v>2</v>
      </c>
      <c r="F23" s="769">
        <v>0</v>
      </c>
      <c r="G23" s="770">
        <v>19</v>
      </c>
      <c r="H23" s="769">
        <v>0</v>
      </c>
      <c r="I23" s="769">
        <v>0</v>
      </c>
      <c r="J23" s="769">
        <v>0</v>
      </c>
      <c r="K23" s="769">
        <v>0</v>
      </c>
      <c r="L23" s="769">
        <v>0</v>
      </c>
      <c r="M23" s="769">
        <v>1</v>
      </c>
      <c r="N23" s="769">
        <v>1</v>
      </c>
      <c r="O23" s="769">
        <v>0</v>
      </c>
      <c r="P23" s="770">
        <v>0</v>
      </c>
    </row>
    <row r="24" spans="2:16" ht="13.5" customHeight="1">
      <c r="B24" s="765" t="s">
        <v>492</v>
      </c>
      <c r="C24" s="769">
        <v>0</v>
      </c>
      <c r="D24" s="769">
        <v>0</v>
      </c>
      <c r="E24" s="769">
        <v>0</v>
      </c>
      <c r="F24" s="769">
        <v>0</v>
      </c>
      <c r="G24" s="770">
        <v>41</v>
      </c>
      <c r="H24" s="769">
        <v>0</v>
      </c>
      <c r="I24" s="769">
        <v>0</v>
      </c>
      <c r="J24" s="769">
        <v>0</v>
      </c>
      <c r="K24" s="769">
        <v>0</v>
      </c>
      <c r="L24" s="769">
        <v>0</v>
      </c>
      <c r="M24" s="769">
        <v>1</v>
      </c>
      <c r="N24" s="769">
        <v>0</v>
      </c>
      <c r="O24" s="769">
        <v>0</v>
      </c>
      <c r="P24" s="770">
        <v>0</v>
      </c>
    </row>
    <row r="25" spans="2:16" ht="13.5" customHeight="1">
      <c r="B25" s="765" t="s">
        <v>493</v>
      </c>
      <c r="C25" s="769">
        <v>2</v>
      </c>
      <c r="D25" s="769">
        <v>0</v>
      </c>
      <c r="E25" s="769">
        <v>0</v>
      </c>
      <c r="F25" s="769">
        <v>1</v>
      </c>
      <c r="G25" s="770">
        <v>16</v>
      </c>
      <c r="H25" s="769">
        <v>0</v>
      </c>
      <c r="I25" s="769">
        <v>0</v>
      </c>
      <c r="J25" s="769">
        <v>0</v>
      </c>
      <c r="K25" s="769">
        <v>0</v>
      </c>
      <c r="L25" s="769">
        <v>0</v>
      </c>
      <c r="M25" s="769">
        <v>0</v>
      </c>
      <c r="N25" s="769">
        <v>3</v>
      </c>
      <c r="O25" s="769">
        <v>0</v>
      </c>
      <c r="P25" s="770">
        <v>1</v>
      </c>
    </row>
    <row r="26" spans="2:16" ht="13.5" customHeight="1">
      <c r="B26" s="765" t="s">
        <v>494</v>
      </c>
      <c r="C26" s="769">
        <v>0</v>
      </c>
      <c r="D26" s="769">
        <v>0</v>
      </c>
      <c r="E26" s="769">
        <v>3</v>
      </c>
      <c r="F26" s="769">
        <v>1</v>
      </c>
      <c r="G26" s="770">
        <v>0</v>
      </c>
      <c r="H26" s="769">
        <v>0</v>
      </c>
      <c r="I26" s="769">
        <v>0</v>
      </c>
      <c r="J26" s="769">
        <v>0</v>
      </c>
      <c r="K26" s="769">
        <v>0</v>
      </c>
      <c r="L26" s="769">
        <v>0</v>
      </c>
      <c r="M26" s="769">
        <v>0</v>
      </c>
      <c r="N26" s="769">
        <v>2</v>
      </c>
      <c r="O26" s="769">
        <v>0</v>
      </c>
      <c r="P26" s="770">
        <v>0</v>
      </c>
    </row>
    <row r="27" spans="2:16" ht="13.5" customHeight="1" thickBot="1">
      <c r="B27" s="777"/>
      <c r="C27" s="778"/>
      <c r="D27" s="778"/>
      <c r="E27" s="778"/>
      <c r="F27" s="778"/>
      <c r="G27" s="779"/>
      <c r="H27" s="780"/>
      <c r="I27" s="778"/>
      <c r="J27" s="778"/>
      <c r="K27" s="778"/>
      <c r="L27" s="778"/>
      <c r="M27" s="778"/>
      <c r="N27" s="778"/>
      <c r="O27" s="778"/>
      <c r="P27" s="781"/>
    </row>
    <row r="28" ht="13.5" customHeight="1">
      <c r="B28" s="756" t="s">
        <v>495</v>
      </c>
    </row>
    <row r="29" spans="1:16" ht="13.5" customHeight="1">
      <c r="A29" s="782"/>
      <c r="B29" s="783"/>
      <c r="C29" s="769"/>
      <c r="D29" s="769"/>
      <c r="E29" s="769"/>
      <c r="F29" s="769"/>
      <c r="G29" s="769"/>
      <c r="H29" s="769"/>
      <c r="I29" s="769"/>
      <c r="J29" s="769"/>
      <c r="K29" s="769"/>
      <c r="L29" s="769"/>
      <c r="M29" s="769"/>
      <c r="N29" s="769"/>
      <c r="O29" s="769"/>
      <c r="P29" s="769"/>
    </row>
    <row r="30" spans="1:16" ht="13.5" customHeight="1">
      <c r="A30" s="782"/>
      <c r="B30" s="783"/>
      <c r="C30" s="769"/>
      <c r="D30" s="769"/>
      <c r="E30" s="769"/>
      <c r="F30" s="769"/>
      <c r="G30" s="769"/>
      <c r="H30" s="769"/>
      <c r="I30" s="769"/>
      <c r="J30" s="769"/>
      <c r="K30" s="769"/>
      <c r="L30" s="769"/>
      <c r="M30" s="769"/>
      <c r="N30" s="769"/>
      <c r="O30" s="769"/>
      <c r="P30" s="769"/>
    </row>
  </sheetData>
  <mergeCells count="17">
    <mergeCell ref="M5:M6"/>
    <mergeCell ref="N5:N6"/>
    <mergeCell ref="O5:O6"/>
    <mergeCell ref="I5:I6"/>
    <mergeCell ref="J5:J6"/>
    <mergeCell ref="K5:K6"/>
    <mergeCell ref="L5:L6"/>
    <mergeCell ref="P5:P6"/>
    <mergeCell ref="C5:C6"/>
    <mergeCell ref="D5:D6"/>
    <mergeCell ref="B4:B6"/>
    <mergeCell ref="E5:E6"/>
    <mergeCell ref="F5:F6"/>
    <mergeCell ref="G5:G6"/>
    <mergeCell ref="C4:G4"/>
    <mergeCell ref="H4:P4"/>
    <mergeCell ref="H5:H6"/>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1:P39"/>
  <sheetViews>
    <sheetView workbookViewId="0" topLeftCell="A1">
      <selection activeCell="A1" sqref="A1"/>
    </sheetView>
  </sheetViews>
  <sheetFormatPr defaultColWidth="9.00390625" defaultRowHeight="13.5"/>
  <cols>
    <col min="1" max="1" width="2.625" style="594" customWidth="1"/>
    <col min="2" max="2" width="9.625" style="594" customWidth="1"/>
    <col min="3" max="3" width="7.75390625" style="594" bestFit="1" customWidth="1"/>
    <col min="4" max="4" width="7.25390625" style="594" bestFit="1" customWidth="1"/>
    <col min="5" max="5" width="5.50390625" style="594" bestFit="1" customWidth="1"/>
    <col min="6" max="6" width="7.625" style="594" bestFit="1" customWidth="1"/>
    <col min="7" max="7" width="7.25390625" style="594" bestFit="1" customWidth="1"/>
    <col min="8" max="8" width="5.875" style="594" bestFit="1" customWidth="1"/>
    <col min="9" max="10" width="5.75390625" style="594" bestFit="1" customWidth="1"/>
    <col min="11" max="11" width="4.875" style="594" bestFit="1" customWidth="1"/>
    <col min="12" max="12" width="7.375" style="594" bestFit="1" customWidth="1"/>
    <col min="13" max="14" width="7.25390625" style="594" bestFit="1" customWidth="1"/>
    <col min="15" max="16" width="6.00390625" style="594" bestFit="1" customWidth="1"/>
    <col min="17" max="16384" width="9.00390625" style="594" customWidth="1"/>
  </cols>
  <sheetData>
    <row r="1" ht="14.25">
      <c r="B1" s="784" t="s">
        <v>530</v>
      </c>
    </row>
    <row r="2" spans="3:9" ht="12">
      <c r="C2" s="785"/>
      <c r="E2" s="785"/>
      <c r="G2" s="785"/>
      <c r="I2" s="785"/>
    </row>
    <row r="3" spans="1:13" ht="12.75" thickBot="1">
      <c r="A3" s="597"/>
      <c r="B3" s="597"/>
      <c r="K3" s="785"/>
      <c r="M3" s="594" t="s">
        <v>498</v>
      </c>
    </row>
    <row r="4" spans="2:16" ht="15" customHeight="1">
      <c r="B4" s="1147" t="s">
        <v>499</v>
      </c>
      <c r="C4" s="1149" t="s">
        <v>500</v>
      </c>
      <c r="D4" s="1146"/>
      <c r="E4" s="1146"/>
      <c r="F4" s="1146" t="s">
        <v>501</v>
      </c>
      <c r="G4" s="1146"/>
      <c r="H4" s="1146"/>
      <c r="I4" s="1146" t="s">
        <v>502</v>
      </c>
      <c r="J4" s="1146"/>
      <c r="K4" s="1146"/>
      <c r="L4" s="1146" t="s">
        <v>503</v>
      </c>
      <c r="M4" s="1146" t="s">
        <v>504</v>
      </c>
      <c r="N4" s="1146" t="s">
        <v>505</v>
      </c>
      <c r="O4" s="1150" t="s">
        <v>506</v>
      </c>
      <c r="P4" s="1150" t="s">
        <v>507</v>
      </c>
    </row>
    <row r="5" spans="2:16" ht="12">
      <c r="B5" s="1148"/>
      <c r="C5" s="786" t="s">
        <v>508</v>
      </c>
      <c r="D5" s="787" t="s">
        <v>509</v>
      </c>
      <c r="E5" s="787" t="s">
        <v>510</v>
      </c>
      <c r="F5" s="787" t="s">
        <v>508</v>
      </c>
      <c r="G5" s="787" t="s">
        <v>509</v>
      </c>
      <c r="H5" s="787" t="s">
        <v>510</v>
      </c>
      <c r="I5" s="787" t="s">
        <v>508</v>
      </c>
      <c r="J5" s="787" t="s">
        <v>509</v>
      </c>
      <c r="K5" s="787" t="s">
        <v>510</v>
      </c>
      <c r="L5" s="1152"/>
      <c r="M5" s="1152"/>
      <c r="N5" s="1152"/>
      <c r="O5" s="1151"/>
      <c r="P5" s="1151"/>
    </row>
    <row r="6" spans="2:16" ht="12">
      <c r="B6" s="748"/>
      <c r="C6" s="597"/>
      <c r="D6" s="597"/>
      <c r="E6" s="597"/>
      <c r="F6" s="597"/>
      <c r="G6" s="597"/>
      <c r="H6" s="597"/>
      <c r="I6" s="597"/>
      <c r="J6" s="597"/>
      <c r="K6" s="597"/>
      <c r="L6" s="597"/>
      <c r="M6" s="597"/>
      <c r="N6" s="597"/>
      <c r="O6" s="597"/>
      <c r="P6" s="697"/>
    </row>
    <row r="7" spans="2:16" ht="15" customHeight="1">
      <c r="B7" s="748" t="s">
        <v>511</v>
      </c>
      <c r="C7" s="609">
        <v>924</v>
      </c>
      <c r="D7" s="788" t="s">
        <v>512</v>
      </c>
      <c r="E7" s="788" t="s">
        <v>512</v>
      </c>
      <c r="F7" s="609">
        <v>269</v>
      </c>
      <c r="G7" s="788" t="s">
        <v>512</v>
      </c>
      <c r="H7" s="788" t="s">
        <v>512</v>
      </c>
      <c r="I7" s="609">
        <v>302</v>
      </c>
      <c r="J7" s="609">
        <v>203</v>
      </c>
      <c r="K7" s="609">
        <v>99</v>
      </c>
      <c r="L7" s="609">
        <v>40</v>
      </c>
      <c r="M7" s="609">
        <v>1031</v>
      </c>
      <c r="N7" s="609">
        <v>1213</v>
      </c>
      <c r="O7" s="609">
        <v>357</v>
      </c>
      <c r="P7" s="612">
        <v>14</v>
      </c>
    </row>
    <row r="8" spans="2:16" s="702" customFormat="1" ht="15" customHeight="1">
      <c r="B8" s="751" t="s">
        <v>513</v>
      </c>
      <c r="C8" s="705">
        <f>SUM(C10:C27)</f>
        <v>990</v>
      </c>
      <c r="D8" s="689">
        <f>SUM(D10:D27)</f>
        <v>925</v>
      </c>
      <c r="E8" s="689">
        <v>65</v>
      </c>
      <c r="F8" s="689">
        <v>312</v>
      </c>
      <c r="G8" s="689">
        <v>270</v>
      </c>
      <c r="H8" s="689">
        <f aca="true" t="shared" si="0" ref="H8:P8">SUM(H10:H27)</f>
        <v>42</v>
      </c>
      <c r="I8" s="689">
        <f t="shared" si="0"/>
        <v>298</v>
      </c>
      <c r="J8" s="689">
        <f t="shared" si="0"/>
        <v>200</v>
      </c>
      <c r="K8" s="689">
        <f t="shared" si="0"/>
        <v>98</v>
      </c>
      <c r="L8" s="689">
        <f t="shared" si="0"/>
        <v>32</v>
      </c>
      <c r="M8" s="689">
        <f t="shared" si="0"/>
        <v>1021</v>
      </c>
      <c r="N8" s="689">
        <f t="shared" si="0"/>
        <v>1293</v>
      </c>
      <c r="O8" s="689">
        <f t="shared" si="0"/>
        <v>335</v>
      </c>
      <c r="P8" s="692">
        <f t="shared" si="0"/>
        <v>16</v>
      </c>
    </row>
    <row r="9" spans="2:16" ht="6" customHeight="1">
      <c r="B9" s="748"/>
      <c r="C9" s="609"/>
      <c r="D9" s="609"/>
      <c r="E9" s="609"/>
      <c r="F9" s="609"/>
      <c r="G9" s="609"/>
      <c r="H9" s="609"/>
      <c r="I9" s="609"/>
      <c r="J9" s="609"/>
      <c r="K9" s="609"/>
      <c r="L9" s="609"/>
      <c r="M9" s="609"/>
      <c r="N9" s="609"/>
      <c r="O9" s="609"/>
      <c r="P9" s="612"/>
    </row>
    <row r="10" spans="2:16" ht="15" customHeight="1">
      <c r="B10" s="748" t="s">
        <v>514</v>
      </c>
      <c r="C10" s="609">
        <v>183</v>
      </c>
      <c r="D10" s="609">
        <v>173</v>
      </c>
      <c r="E10" s="609">
        <v>10</v>
      </c>
      <c r="F10" s="609">
        <v>53</v>
      </c>
      <c r="G10" s="609">
        <v>40</v>
      </c>
      <c r="H10" s="609">
        <v>13</v>
      </c>
      <c r="I10" s="609">
        <v>67</v>
      </c>
      <c r="J10" s="609">
        <v>43</v>
      </c>
      <c r="K10" s="609">
        <v>24</v>
      </c>
      <c r="L10" s="609">
        <v>0</v>
      </c>
      <c r="M10" s="609">
        <v>61</v>
      </c>
      <c r="N10" s="609">
        <v>427</v>
      </c>
      <c r="O10" s="609">
        <v>27</v>
      </c>
      <c r="P10" s="612">
        <v>13</v>
      </c>
    </row>
    <row r="11" spans="2:16" ht="15" customHeight="1">
      <c r="B11" s="748" t="s">
        <v>515</v>
      </c>
      <c r="C11" s="609">
        <v>66</v>
      </c>
      <c r="D11" s="609">
        <v>61</v>
      </c>
      <c r="E11" s="609">
        <v>5</v>
      </c>
      <c r="F11" s="609">
        <v>26</v>
      </c>
      <c r="G11" s="609">
        <v>22</v>
      </c>
      <c r="H11" s="609">
        <v>4</v>
      </c>
      <c r="I11" s="609">
        <v>21</v>
      </c>
      <c r="J11" s="609">
        <v>15</v>
      </c>
      <c r="K11" s="609">
        <v>6</v>
      </c>
      <c r="L11" s="609">
        <v>0</v>
      </c>
      <c r="M11" s="609">
        <v>38</v>
      </c>
      <c r="N11" s="609">
        <v>112</v>
      </c>
      <c r="O11" s="609">
        <v>10</v>
      </c>
      <c r="P11" s="612">
        <v>0</v>
      </c>
    </row>
    <row r="12" spans="2:16" ht="15" customHeight="1">
      <c r="B12" s="748" t="s">
        <v>516</v>
      </c>
      <c r="C12" s="609">
        <v>77</v>
      </c>
      <c r="D12" s="609">
        <v>72</v>
      </c>
      <c r="E12" s="609">
        <v>5</v>
      </c>
      <c r="F12" s="609">
        <v>25</v>
      </c>
      <c r="G12" s="609">
        <v>22</v>
      </c>
      <c r="H12" s="609">
        <v>3</v>
      </c>
      <c r="I12" s="609">
        <v>32</v>
      </c>
      <c r="J12" s="609">
        <v>26</v>
      </c>
      <c r="K12" s="609">
        <v>6</v>
      </c>
      <c r="L12" s="609">
        <v>0</v>
      </c>
      <c r="M12" s="609">
        <v>32</v>
      </c>
      <c r="N12" s="609">
        <v>136</v>
      </c>
      <c r="O12" s="609">
        <v>9</v>
      </c>
      <c r="P12" s="612">
        <v>0</v>
      </c>
    </row>
    <row r="13" spans="2:16" ht="15" customHeight="1">
      <c r="B13" s="748" t="s">
        <v>517</v>
      </c>
      <c r="C13" s="609">
        <v>76</v>
      </c>
      <c r="D13" s="609">
        <v>70</v>
      </c>
      <c r="E13" s="609">
        <v>6</v>
      </c>
      <c r="F13" s="609">
        <v>22</v>
      </c>
      <c r="G13" s="609">
        <v>19</v>
      </c>
      <c r="H13" s="609">
        <v>3</v>
      </c>
      <c r="I13" s="609">
        <v>34</v>
      </c>
      <c r="J13" s="609">
        <v>21</v>
      </c>
      <c r="K13" s="609">
        <v>13</v>
      </c>
      <c r="L13" s="609">
        <v>0</v>
      </c>
      <c r="M13" s="609">
        <v>30</v>
      </c>
      <c r="N13" s="609">
        <v>144</v>
      </c>
      <c r="O13" s="609">
        <v>10</v>
      </c>
      <c r="P13" s="612">
        <v>0</v>
      </c>
    </row>
    <row r="14" spans="2:16" ht="15" customHeight="1">
      <c r="B14" s="748" t="s">
        <v>518</v>
      </c>
      <c r="C14" s="609">
        <v>37</v>
      </c>
      <c r="D14" s="609">
        <v>35</v>
      </c>
      <c r="E14" s="609">
        <v>2</v>
      </c>
      <c r="F14" s="609">
        <v>12</v>
      </c>
      <c r="G14" s="609">
        <v>9</v>
      </c>
      <c r="H14" s="609">
        <v>3</v>
      </c>
      <c r="I14" s="609">
        <v>15</v>
      </c>
      <c r="J14" s="609">
        <v>9</v>
      </c>
      <c r="K14" s="609">
        <v>6</v>
      </c>
      <c r="L14" s="609">
        <v>0</v>
      </c>
      <c r="M14" s="609">
        <v>25</v>
      </c>
      <c r="N14" s="609">
        <v>28</v>
      </c>
      <c r="O14" s="609">
        <v>10</v>
      </c>
      <c r="P14" s="612">
        <v>0</v>
      </c>
    </row>
    <row r="15" spans="2:16" ht="15" customHeight="1">
      <c r="B15" s="748"/>
      <c r="C15" s="609"/>
      <c r="D15" s="609"/>
      <c r="E15" s="609"/>
      <c r="F15" s="609"/>
      <c r="G15" s="609"/>
      <c r="H15" s="609"/>
      <c r="I15" s="609"/>
      <c r="J15" s="609"/>
      <c r="K15" s="609"/>
      <c r="L15" s="609"/>
      <c r="M15" s="609"/>
      <c r="N15" s="609"/>
      <c r="O15" s="609"/>
      <c r="P15" s="612"/>
    </row>
    <row r="16" spans="2:16" ht="15" customHeight="1">
      <c r="B16" s="748" t="s">
        <v>519</v>
      </c>
      <c r="C16" s="609">
        <v>38</v>
      </c>
      <c r="D16" s="609">
        <v>34</v>
      </c>
      <c r="E16" s="609">
        <v>4</v>
      </c>
      <c r="F16" s="609">
        <v>10</v>
      </c>
      <c r="G16" s="609">
        <v>10</v>
      </c>
      <c r="H16" s="609">
        <v>0</v>
      </c>
      <c r="I16" s="609">
        <v>11</v>
      </c>
      <c r="J16" s="609">
        <v>9</v>
      </c>
      <c r="K16" s="609">
        <v>2</v>
      </c>
      <c r="L16" s="609">
        <v>5</v>
      </c>
      <c r="M16" s="609">
        <v>54</v>
      </c>
      <c r="N16" s="609">
        <v>43</v>
      </c>
      <c r="O16" s="609">
        <v>24</v>
      </c>
      <c r="P16" s="612">
        <v>0</v>
      </c>
    </row>
    <row r="17" spans="2:16" ht="15" customHeight="1">
      <c r="B17" s="748" t="s">
        <v>520</v>
      </c>
      <c r="C17" s="609">
        <v>52</v>
      </c>
      <c r="D17" s="609">
        <v>50</v>
      </c>
      <c r="E17" s="609">
        <v>2</v>
      </c>
      <c r="F17" s="609">
        <v>18</v>
      </c>
      <c r="G17" s="609">
        <v>18</v>
      </c>
      <c r="H17" s="609">
        <v>0</v>
      </c>
      <c r="I17" s="609">
        <v>16</v>
      </c>
      <c r="J17" s="609">
        <v>12</v>
      </c>
      <c r="K17" s="609">
        <v>4</v>
      </c>
      <c r="L17" s="609">
        <v>4</v>
      </c>
      <c r="M17" s="609">
        <v>81</v>
      </c>
      <c r="N17" s="609">
        <v>21</v>
      </c>
      <c r="O17" s="609">
        <v>22</v>
      </c>
      <c r="P17" s="612">
        <v>0</v>
      </c>
    </row>
    <row r="18" spans="2:16" ht="15" customHeight="1">
      <c r="B18" s="748" t="s">
        <v>521</v>
      </c>
      <c r="C18" s="609">
        <v>68</v>
      </c>
      <c r="D18" s="609">
        <v>64</v>
      </c>
      <c r="E18" s="609">
        <v>4</v>
      </c>
      <c r="F18" s="609">
        <v>25</v>
      </c>
      <c r="G18" s="609">
        <v>23</v>
      </c>
      <c r="H18" s="609">
        <v>2</v>
      </c>
      <c r="I18" s="609">
        <v>21</v>
      </c>
      <c r="J18" s="609">
        <v>15</v>
      </c>
      <c r="K18" s="609">
        <v>6</v>
      </c>
      <c r="L18" s="609">
        <v>3</v>
      </c>
      <c r="M18" s="609">
        <v>94</v>
      </c>
      <c r="N18" s="609">
        <v>99</v>
      </c>
      <c r="O18" s="609">
        <v>45</v>
      </c>
      <c r="P18" s="612">
        <v>0</v>
      </c>
    </row>
    <row r="19" spans="2:16" ht="15" customHeight="1">
      <c r="B19" s="748" t="s">
        <v>522</v>
      </c>
      <c r="C19" s="609">
        <v>62</v>
      </c>
      <c r="D19" s="609">
        <v>56</v>
      </c>
      <c r="E19" s="609">
        <v>2</v>
      </c>
      <c r="F19" s="609">
        <v>23</v>
      </c>
      <c r="G19" s="609">
        <v>21</v>
      </c>
      <c r="H19" s="609">
        <v>2</v>
      </c>
      <c r="I19" s="609">
        <v>17</v>
      </c>
      <c r="J19" s="609">
        <v>11</v>
      </c>
      <c r="K19" s="609">
        <v>6</v>
      </c>
      <c r="L19" s="609">
        <v>4</v>
      </c>
      <c r="M19" s="609">
        <v>138</v>
      </c>
      <c r="N19" s="609">
        <v>52</v>
      </c>
      <c r="O19" s="609">
        <v>24</v>
      </c>
      <c r="P19" s="612">
        <v>0</v>
      </c>
    </row>
    <row r="20" spans="2:16" ht="15" customHeight="1">
      <c r="B20" s="748" t="s">
        <v>523</v>
      </c>
      <c r="C20" s="609">
        <v>41</v>
      </c>
      <c r="D20" s="609">
        <v>39</v>
      </c>
      <c r="E20" s="609">
        <v>2</v>
      </c>
      <c r="F20" s="609">
        <v>5</v>
      </c>
      <c r="G20" s="609">
        <v>4</v>
      </c>
      <c r="H20" s="609">
        <v>1</v>
      </c>
      <c r="I20" s="609">
        <v>4</v>
      </c>
      <c r="J20" s="609">
        <v>1</v>
      </c>
      <c r="K20" s="609">
        <v>3</v>
      </c>
      <c r="L20" s="609">
        <v>1</v>
      </c>
      <c r="M20" s="609">
        <v>76</v>
      </c>
      <c r="N20" s="609">
        <v>22</v>
      </c>
      <c r="O20" s="609">
        <v>16</v>
      </c>
      <c r="P20" s="612">
        <v>0</v>
      </c>
    </row>
    <row r="21" spans="2:16" ht="15" customHeight="1">
      <c r="B21" s="748"/>
      <c r="C21" s="609"/>
      <c r="D21" s="609"/>
      <c r="E21" s="609"/>
      <c r="F21" s="609"/>
      <c r="G21" s="609"/>
      <c r="H21" s="609"/>
      <c r="I21" s="609"/>
      <c r="J21" s="609"/>
      <c r="K21" s="609"/>
      <c r="L21" s="609"/>
      <c r="M21" s="609"/>
      <c r="N21" s="609"/>
      <c r="O21" s="609"/>
      <c r="P21" s="612"/>
    </row>
    <row r="22" spans="2:16" ht="15" customHeight="1">
      <c r="B22" s="748" t="s">
        <v>524</v>
      </c>
      <c r="C22" s="609">
        <v>13</v>
      </c>
      <c r="D22" s="609">
        <v>13</v>
      </c>
      <c r="E22" s="609">
        <v>0</v>
      </c>
      <c r="F22" s="609">
        <v>0</v>
      </c>
      <c r="G22" s="609">
        <v>0</v>
      </c>
      <c r="H22" s="609">
        <v>0</v>
      </c>
      <c r="I22" s="609">
        <v>3</v>
      </c>
      <c r="J22" s="609">
        <v>1</v>
      </c>
      <c r="K22" s="609">
        <v>2</v>
      </c>
      <c r="L22" s="609">
        <v>3</v>
      </c>
      <c r="M22" s="609">
        <v>30</v>
      </c>
      <c r="N22" s="609">
        <v>18</v>
      </c>
      <c r="O22" s="609">
        <v>11</v>
      </c>
      <c r="P22" s="612">
        <v>0</v>
      </c>
    </row>
    <row r="23" spans="2:16" ht="15" customHeight="1">
      <c r="B23" s="748" t="s">
        <v>525</v>
      </c>
      <c r="C23" s="609">
        <v>83</v>
      </c>
      <c r="D23" s="609">
        <v>78</v>
      </c>
      <c r="E23" s="609">
        <v>5</v>
      </c>
      <c r="F23" s="609">
        <v>27</v>
      </c>
      <c r="G23" s="609">
        <v>24</v>
      </c>
      <c r="H23" s="609">
        <v>3</v>
      </c>
      <c r="I23" s="609">
        <v>16</v>
      </c>
      <c r="J23" s="609">
        <v>12</v>
      </c>
      <c r="K23" s="609">
        <v>4</v>
      </c>
      <c r="L23" s="609">
        <v>1</v>
      </c>
      <c r="M23" s="609">
        <v>79</v>
      </c>
      <c r="N23" s="609">
        <v>86</v>
      </c>
      <c r="O23" s="609">
        <v>30</v>
      </c>
      <c r="P23" s="612">
        <v>0</v>
      </c>
    </row>
    <row r="24" spans="2:16" ht="15" customHeight="1">
      <c r="B24" s="748" t="s">
        <v>526</v>
      </c>
      <c r="C24" s="609">
        <v>59</v>
      </c>
      <c r="D24" s="609">
        <v>57</v>
      </c>
      <c r="E24" s="609">
        <v>2</v>
      </c>
      <c r="F24" s="609">
        <v>23</v>
      </c>
      <c r="G24" s="609">
        <v>20</v>
      </c>
      <c r="H24" s="609">
        <v>3</v>
      </c>
      <c r="I24" s="609">
        <v>23</v>
      </c>
      <c r="J24" s="609">
        <v>11</v>
      </c>
      <c r="K24" s="609">
        <v>12</v>
      </c>
      <c r="L24" s="609">
        <v>2</v>
      </c>
      <c r="M24" s="609">
        <v>85</v>
      </c>
      <c r="N24" s="609">
        <v>42</v>
      </c>
      <c r="O24" s="609">
        <v>34</v>
      </c>
      <c r="P24" s="612">
        <v>0</v>
      </c>
    </row>
    <row r="25" spans="2:16" ht="15" customHeight="1">
      <c r="B25" s="748" t="s">
        <v>527</v>
      </c>
      <c r="C25" s="609">
        <v>48</v>
      </c>
      <c r="D25" s="609">
        <v>46</v>
      </c>
      <c r="E25" s="609">
        <v>2</v>
      </c>
      <c r="F25" s="609">
        <v>20</v>
      </c>
      <c r="G25" s="609">
        <v>18</v>
      </c>
      <c r="H25" s="609">
        <v>2</v>
      </c>
      <c r="I25" s="609">
        <v>6</v>
      </c>
      <c r="J25" s="609">
        <v>5</v>
      </c>
      <c r="K25" s="609">
        <v>1</v>
      </c>
      <c r="L25" s="609">
        <v>5</v>
      </c>
      <c r="M25" s="609">
        <v>73</v>
      </c>
      <c r="N25" s="609">
        <v>10</v>
      </c>
      <c r="O25" s="609">
        <v>19</v>
      </c>
      <c r="P25" s="612">
        <v>3</v>
      </c>
    </row>
    <row r="26" spans="2:16" ht="15" customHeight="1">
      <c r="B26" s="748" t="s">
        <v>528</v>
      </c>
      <c r="C26" s="609">
        <v>48</v>
      </c>
      <c r="D26" s="609">
        <v>43</v>
      </c>
      <c r="E26" s="609">
        <v>5</v>
      </c>
      <c r="F26" s="609">
        <v>12</v>
      </c>
      <c r="G26" s="609">
        <v>10</v>
      </c>
      <c r="H26" s="609">
        <v>2</v>
      </c>
      <c r="I26" s="609">
        <v>8</v>
      </c>
      <c r="J26" s="609">
        <v>6</v>
      </c>
      <c r="K26" s="609">
        <v>2</v>
      </c>
      <c r="L26" s="609">
        <v>0</v>
      </c>
      <c r="M26" s="609">
        <v>59</v>
      </c>
      <c r="N26" s="609">
        <v>36</v>
      </c>
      <c r="O26" s="609">
        <v>20</v>
      </c>
      <c r="P26" s="612">
        <v>0</v>
      </c>
    </row>
    <row r="27" spans="2:16" ht="15" customHeight="1">
      <c r="B27" s="748" t="s">
        <v>529</v>
      </c>
      <c r="C27" s="609">
        <v>39</v>
      </c>
      <c r="D27" s="609">
        <v>34</v>
      </c>
      <c r="E27" s="609">
        <v>5</v>
      </c>
      <c r="F27" s="609">
        <v>11</v>
      </c>
      <c r="G27" s="609">
        <v>10</v>
      </c>
      <c r="H27" s="609">
        <v>1</v>
      </c>
      <c r="I27" s="609">
        <v>4</v>
      </c>
      <c r="J27" s="609">
        <v>3</v>
      </c>
      <c r="K27" s="609">
        <v>1</v>
      </c>
      <c r="L27" s="609">
        <v>4</v>
      </c>
      <c r="M27" s="609">
        <v>66</v>
      </c>
      <c r="N27" s="609">
        <v>17</v>
      </c>
      <c r="O27" s="609">
        <v>24</v>
      </c>
      <c r="P27" s="612">
        <v>0</v>
      </c>
    </row>
    <row r="28" spans="2:16" ht="15" customHeight="1" thickBot="1">
      <c r="B28" s="789"/>
      <c r="C28" s="616"/>
      <c r="D28" s="616"/>
      <c r="E28" s="616"/>
      <c r="F28" s="616"/>
      <c r="G28" s="616"/>
      <c r="H28" s="616"/>
      <c r="I28" s="616"/>
      <c r="J28" s="616"/>
      <c r="K28" s="616"/>
      <c r="L28" s="616"/>
      <c r="M28" s="616"/>
      <c r="N28" s="616"/>
      <c r="O28" s="616"/>
      <c r="P28" s="617"/>
    </row>
    <row r="29" spans="2:11" ht="15" customHeight="1">
      <c r="B29" s="609" t="s">
        <v>497</v>
      </c>
      <c r="C29" s="790"/>
      <c r="D29" s="790"/>
      <c r="E29" s="790"/>
      <c r="F29" s="609"/>
      <c r="G29" s="609"/>
      <c r="H29" s="609"/>
      <c r="I29" s="609"/>
      <c r="J29" s="609"/>
      <c r="K29" s="609"/>
    </row>
    <row r="30" spans="2:11" ht="15" customHeight="1">
      <c r="B30" s="384"/>
      <c r="C30" s="790"/>
      <c r="D30" s="790"/>
      <c r="E30" s="790"/>
      <c r="F30" s="609"/>
      <c r="G30" s="609"/>
      <c r="H30" s="609"/>
      <c r="I30" s="609"/>
      <c r="J30" s="609"/>
      <c r="K30" s="609"/>
    </row>
    <row r="31" spans="2:11" ht="15" customHeight="1">
      <c r="B31" s="384"/>
      <c r="C31" s="609"/>
      <c r="D31" s="609"/>
      <c r="E31" s="609"/>
      <c r="F31" s="609"/>
      <c r="G31" s="609"/>
      <c r="H31" s="609"/>
      <c r="I31" s="609"/>
      <c r="J31" s="609"/>
      <c r="K31" s="609"/>
    </row>
    <row r="32" spans="2:11" ht="15" customHeight="1">
      <c r="B32" s="384"/>
      <c r="C32" s="790"/>
      <c r="D32" s="790"/>
      <c r="E32" s="790"/>
      <c r="F32" s="609"/>
      <c r="G32" s="609"/>
      <c r="H32" s="609"/>
      <c r="I32" s="609"/>
      <c r="J32" s="609"/>
      <c r="K32" s="609"/>
    </row>
    <row r="33" spans="2:11" ht="15" customHeight="1">
      <c r="B33" s="384"/>
      <c r="C33" s="790"/>
      <c r="D33" s="790"/>
      <c r="E33" s="790"/>
      <c r="F33" s="609"/>
      <c r="G33" s="609"/>
      <c r="H33" s="609"/>
      <c r="I33" s="609"/>
      <c r="J33" s="609"/>
      <c r="K33" s="609"/>
    </row>
    <row r="34" spans="2:11" ht="15" customHeight="1">
      <c r="B34" s="384"/>
      <c r="C34" s="790"/>
      <c r="D34" s="790"/>
      <c r="E34" s="790"/>
      <c r="F34" s="609"/>
      <c r="G34" s="609"/>
      <c r="H34" s="609"/>
      <c r="I34" s="609"/>
      <c r="J34" s="609"/>
      <c r="K34" s="609"/>
    </row>
    <row r="35" spans="2:11" ht="15" customHeight="1">
      <c r="B35" s="384"/>
      <c r="C35" s="790"/>
      <c r="D35" s="790"/>
      <c r="E35" s="790"/>
      <c r="F35" s="609"/>
      <c r="G35" s="609"/>
      <c r="H35" s="609"/>
      <c r="I35" s="609"/>
      <c r="J35" s="609"/>
      <c r="K35" s="609"/>
    </row>
    <row r="36" spans="2:11" ht="15" customHeight="1">
      <c r="B36" s="384"/>
      <c r="C36" s="609"/>
      <c r="D36" s="609"/>
      <c r="E36" s="609"/>
      <c r="F36" s="609"/>
      <c r="G36" s="609"/>
      <c r="H36" s="609"/>
      <c r="I36" s="609"/>
      <c r="J36" s="609"/>
      <c r="K36" s="609"/>
    </row>
    <row r="37" spans="2:11" ht="15" customHeight="1">
      <c r="B37" s="384"/>
      <c r="C37" s="790"/>
      <c r="D37" s="790"/>
      <c r="E37" s="790"/>
      <c r="F37" s="609"/>
      <c r="G37" s="609"/>
      <c r="H37" s="609"/>
      <c r="I37" s="609"/>
      <c r="J37" s="609"/>
      <c r="K37" s="609"/>
    </row>
    <row r="38" spans="2:11" ht="15" customHeight="1">
      <c r="B38" s="384"/>
      <c r="C38" s="790"/>
      <c r="D38" s="790"/>
      <c r="E38" s="790"/>
      <c r="F38" s="609"/>
      <c r="G38" s="609"/>
      <c r="H38" s="609"/>
      <c r="I38" s="609"/>
      <c r="J38" s="609"/>
      <c r="K38" s="609"/>
    </row>
    <row r="39" spans="2:11" ht="15" customHeight="1">
      <c r="B39" s="384"/>
      <c r="C39" s="609"/>
      <c r="D39" s="609"/>
      <c r="E39" s="609"/>
      <c r="F39" s="609"/>
      <c r="G39" s="609"/>
      <c r="H39" s="609"/>
      <c r="I39" s="609"/>
      <c r="J39" s="609"/>
      <c r="K39" s="609"/>
    </row>
  </sheetData>
  <mergeCells count="9">
    <mergeCell ref="P4:P5"/>
    <mergeCell ref="L4:L5"/>
    <mergeCell ref="M4:M5"/>
    <mergeCell ref="N4:N5"/>
    <mergeCell ref="O4:O5"/>
    <mergeCell ref="F4:H4"/>
    <mergeCell ref="I4:K4"/>
    <mergeCell ref="B4:B5"/>
    <mergeCell ref="C4:E4"/>
  </mergeCells>
  <printOptions/>
  <pageMargins left="0.75" right="0.75" top="1" bottom="1" header="0.512" footer="0.512"/>
  <pageSetup orientation="portrait" paperSize="9"/>
  <drawing r:id="rId1"/>
</worksheet>
</file>

<file path=xl/worksheets/sheet27.xml><?xml version="1.0" encoding="utf-8"?>
<worksheet xmlns="http://schemas.openxmlformats.org/spreadsheetml/2006/main" xmlns:r="http://schemas.openxmlformats.org/officeDocument/2006/relationships">
  <dimension ref="A2:T57"/>
  <sheetViews>
    <sheetView workbookViewId="0" topLeftCell="A1">
      <selection activeCell="A1" sqref="A1"/>
    </sheetView>
  </sheetViews>
  <sheetFormatPr defaultColWidth="9.00390625" defaultRowHeight="13.5"/>
  <cols>
    <col min="1" max="1" width="2.625" style="594" customWidth="1"/>
    <col min="2" max="2" width="9.625" style="594" customWidth="1"/>
    <col min="3" max="3" width="10.375" style="594" customWidth="1"/>
    <col min="4" max="8" width="8.50390625" style="594" customWidth="1"/>
    <col min="9" max="10" width="9.25390625" style="594" customWidth="1"/>
    <col min="11" max="14" width="8.50390625" style="594" customWidth="1"/>
    <col min="15" max="15" width="9.50390625" style="594" customWidth="1"/>
    <col min="16" max="16" width="8.50390625" style="594" customWidth="1"/>
    <col min="17" max="16384" width="9.00390625" style="594" customWidth="1"/>
  </cols>
  <sheetData>
    <row r="2" spans="2:11" ht="14.25">
      <c r="B2" s="784" t="s">
        <v>581</v>
      </c>
      <c r="C2" s="791"/>
      <c r="E2" s="791"/>
      <c r="G2" s="791"/>
      <c r="I2" s="791"/>
      <c r="K2" s="791"/>
    </row>
    <row r="3" spans="1:15" ht="12.75" thickBot="1">
      <c r="A3" s="597"/>
      <c r="B3" s="597"/>
      <c r="O3" s="792" t="s">
        <v>531</v>
      </c>
    </row>
    <row r="4" spans="2:16" ht="15" customHeight="1">
      <c r="B4" s="1163" t="s">
        <v>532</v>
      </c>
      <c r="C4" s="1161" t="s">
        <v>533</v>
      </c>
      <c r="D4" s="1157"/>
      <c r="E4" s="1157" t="s">
        <v>534</v>
      </c>
      <c r="F4" s="1157"/>
      <c r="G4" s="1157" t="s">
        <v>535</v>
      </c>
      <c r="H4" s="1157"/>
      <c r="I4" s="1153" t="s">
        <v>536</v>
      </c>
      <c r="J4" s="1153"/>
      <c r="K4" s="1157" t="s">
        <v>537</v>
      </c>
      <c r="L4" s="1157"/>
      <c r="M4" s="1157" t="s">
        <v>538</v>
      </c>
      <c r="N4" s="1157"/>
      <c r="O4" s="1153" t="s">
        <v>1553</v>
      </c>
      <c r="P4" s="1153"/>
    </row>
    <row r="5" spans="2:17" ht="15" customHeight="1">
      <c r="B5" s="1164"/>
      <c r="C5" s="1162"/>
      <c r="D5" s="1158"/>
      <c r="E5" s="1158"/>
      <c r="F5" s="1158"/>
      <c r="G5" s="1158"/>
      <c r="H5" s="1158"/>
      <c r="I5" s="1154"/>
      <c r="J5" s="1154"/>
      <c r="K5" s="1158"/>
      <c r="L5" s="1158"/>
      <c r="M5" s="1158"/>
      <c r="N5" s="1158"/>
      <c r="O5" s="1154"/>
      <c r="P5" s="1154"/>
      <c r="Q5" s="702"/>
    </row>
    <row r="6" spans="2:16" ht="15" customHeight="1">
      <c r="B6" s="1164"/>
      <c r="C6" s="795" t="s">
        <v>539</v>
      </c>
      <c r="D6" s="793" t="s">
        <v>540</v>
      </c>
      <c r="E6" s="794" t="s">
        <v>539</v>
      </c>
      <c r="F6" s="793" t="s">
        <v>540</v>
      </c>
      <c r="G6" s="794" t="s">
        <v>539</v>
      </c>
      <c r="H6" s="793" t="s">
        <v>540</v>
      </c>
      <c r="I6" s="794" t="s">
        <v>539</v>
      </c>
      <c r="J6" s="794" t="s">
        <v>541</v>
      </c>
      <c r="K6" s="794" t="s">
        <v>539</v>
      </c>
      <c r="L6" s="793" t="s">
        <v>540</v>
      </c>
      <c r="M6" s="794" t="s">
        <v>539</v>
      </c>
      <c r="N6" s="793" t="s">
        <v>540</v>
      </c>
      <c r="O6" s="794" t="s">
        <v>539</v>
      </c>
      <c r="P6" s="794" t="s">
        <v>541</v>
      </c>
    </row>
    <row r="7" spans="2:16" ht="12">
      <c r="B7" s="748"/>
      <c r="C7" s="597"/>
      <c r="D7" s="597"/>
      <c r="E7" s="597"/>
      <c r="F7" s="597"/>
      <c r="G7" s="597"/>
      <c r="H7" s="597"/>
      <c r="I7" s="597"/>
      <c r="J7" s="597"/>
      <c r="K7" s="597"/>
      <c r="L7" s="597"/>
      <c r="M7" s="597"/>
      <c r="N7" s="597"/>
      <c r="O7" s="597"/>
      <c r="P7" s="796"/>
    </row>
    <row r="8" spans="2:16" s="702" customFormat="1" ht="12">
      <c r="B8" s="751"/>
      <c r="C8" s="1155" t="s">
        <v>542</v>
      </c>
      <c r="D8" s="1156"/>
      <c r="E8" s="1156"/>
      <c r="F8" s="1156"/>
      <c r="G8" s="1156"/>
      <c r="H8" s="1156"/>
      <c r="I8" s="1156"/>
      <c r="J8" s="1156"/>
      <c r="K8" s="1156"/>
      <c r="L8" s="1156"/>
      <c r="M8" s="1156"/>
      <c r="N8" s="1156"/>
      <c r="O8" s="704"/>
      <c r="P8" s="703"/>
    </row>
    <row r="9" spans="2:16" ht="17.25" customHeight="1">
      <c r="B9" s="751" t="s">
        <v>1333</v>
      </c>
      <c r="C9" s="705">
        <f aca="true" t="shared" si="0" ref="C9:P9">SUM(C11:C26)</f>
        <v>1</v>
      </c>
      <c r="D9" s="689">
        <f t="shared" si="0"/>
        <v>32</v>
      </c>
      <c r="E9" s="689">
        <f t="shared" si="0"/>
        <v>3</v>
      </c>
      <c r="F9" s="689">
        <f t="shared" si="0"/>
        <v>330</v>
      </c>
      <c r="G9" s="689">
        <f t="shared" si="0"/>
        <v>7</v>
      </c>
      <c r="H9" s="689">
        <f t="shared" si="0"/>
        <v>935</v>
      </c>
      <c r="I9" s="689">
        <f t="shared" si="0"/>
        <v>3</v>
      </c>
      <c r="J9" s="689">
        <f t="shared" si="0"/>
        <v>331</v>
      </c>
      <c r="K9" s="689">
        <f t="shared" si="0"/>
        <v>12</v>
      </c>
      <c r="L9" s="689">
        <f t="shared" si="0"/>
        <v>1634</v>
      </c>
      <c r="M9" s="689">
        <f t="shared" si="0"/>
        <v>9</v>
      </c>
      <c r="N9" s="689">
        <f t="shared" si="0"/>
        <v>492</v>
      </c>
      <c r="O9" s="689">
        <f t="shared" si="0"/>
        <v>35</v>
      </c>
      <c r="P9" s="692">
        <f t="shared" si="0"/>
        <v>3754</v>
      </c>
    </row>
    <row r="10" spans="2:16" s="702" customFormat="1" ht="15" customHeight="1">
      <c r="B10" s="797"/>
      <c r="C10" s="798"/>
      <c r="D10" s="704"/>
      <c r="E10" s="704"/>
      <c r="F10" s="704"/>
      <c r="G10" s="704"/>
      <c r="H10" s="704"/>
      <c r="I10" s="704"/>
      <c r="J10" s="704"/>
      <c r="K10" s="704"/>
      <c r="L10" s="704"/>
      <c r="M10" s="704"/>
      <c r="N10" s="704"/>
      <c r="O10" s="704"/>
      <c r="P10" s="703"/>
    </row>
    <row r="11" spans="2:16" ht="15" customHeight="1">
      <c r="B11" s="748" t="s">
        <v>543</v>
      </c>
      <c r="C11" s="611">
        <v>1</v>
      </c>
      <c r="D11" s="609">
        <v>32</v>
      </c>
      <c r="E11" s="609">
        <v>1</v>
      </c>
      <c r="F11" s="609">
        <v>188</v>
      </c>
      <c r="G11" s="609">
        <v>1</v>
      </c>
      <c r="H11" s="609">
        <v>242</v>
      </c>
      <c r="I11" s="609">
        <v>0</v>
      </c>
      <c r="J11" s="609">
        <v>0</v>
      </c>
      <c r="K11" s="609">
        <v>4</v>
      </c>
      <c r="L11" s="609">
        <v>885</v>
      </c>
      <c r="M11" s="609">
        <v>2</v>
      </c>
      <c r="N11" s="609">
        <v>90</v>
      </c>
      <c r="O11" s="609">
        <v>9</v>
      </c>
      <c r="P11" s="612">
        <v>1437</v>
      </c>
    </row>
    <row r="12" spans="2:16" ht="15" customHeight="1">
      <c r="B12" s="748" t="s">
        <v>544</v>
      </c>
      <c r="C12" s="611">
        <v>0</v>
      </c>
      <c r="D12" s="609">
        <v>0</v>
      </c>
      <c r="E12" s="609">
        <v>0</v>
      </c>
      <c r="F12" s="609">
        <v>0</v>
      </c>
      <c r="G12" s="609">
        <v>0</v>
      </c>
      <c r="H12" s="609">
        <v>0</v>
      </c>
      <c r="I12" s="609">
        <v>0</v>
      </c>
      <c r="J12" s="609">
        <v>0</v>
      </c>
      <c r="K12" s="609">
        <v>2</v>
      </c>
      <c r="L12" s="609">
        <v>253</v>
      </c>
      <c r="M12" s="609">
        <v>3</v>
      </c>
      <c r="N12" s="609">
        <v>237</v>
      </c>
      <c r="O12" s="609">
        <v>5</v>
      </c>
      <c r="P12" s="612">
        <v>490</v>
      </c>
    </row>
    <row r="13" spans="2:16" ht="15" customHeight="1">
      <c r="B13" s="748" t="s">
        <v>545</v>
      </c>
      <c r="C13" s="611">
        <v>0</v>
      </c>
      <c r="D13" s="609">
        <v>0</v>
      </c>
      <c r="E13" s="609">
        <v>0</v>
      </c>
      <c r="F13" s="609">
        <v>0</v>
      </c>
      <c r="G13" s="609">
        <v>1</v>
      </c>
      <c r="H13" s="609">
        <v>332</v>
      </c>
      <c r="I13" s="609">
        <v>0</v>
      </c>
      <c r="J13" s="609">
        <v>0</v>
      </c>
      <c r="K13" s="609">
        <v>0</v>
      </c>
      <c r="L13" s="609">
        <v>0</v>
      </c>
      <c r="M13" s="609">
        <v>0</v>
      </c>
      <c r="N13" s="609">
        <v>0</v>
      </c>
      <c r="O13" s="609">
        <v>1</v>
      </c>
      <c r="P13" s="612">
        <v>332</v>
      </c>
    </row>
    <row r="14" spans="2:16" ht="15" customHeight="1">
      <c r="B14" s="748" t="s">
        <v>546</v>
      </c>
      <c r="C14" s="611">
        <v>0</v>
      </c>
      <c r="D14" s="609">
        <v>0</v>
      </c>
      <c r="E14" s="609">
        <v>0</v>
      </c>
      <c r="F14" s="609">
        <v>0</v>
      </c>
      <c r="G14" s="609">
        <v>2</v>
      </c>
      <c r="H14" s="609">
        <v>282</v>
      </c>
      <c r="I14" s="609">
        <v>0</v>
      </c>
      <c r="J14" s="609">
        <v>0</v>
      </c>
      <c r="K14" s="609">
        <v>0</v>
      </c>
      <c r="L14" s="609">
        <v>0</v>
      </c>
      <c r="M14" s="609">
        <v>0</v>
      </c>
      <c r="N14" s="609">
        <v>0</v>
      </c>
      <c r="O14" s="609">
        <v>2</v>
      </c>
      <c r="P14" s="612">
        <v>282</v>
      </c>
    </row>
    <row r="15" spans="2:16" ht="15" customHeight="1">
      <c r="B15" s="748" t="s">
        <v>547</v>
      </c>
      <c r="C15" s="611">
        <v>0</v>
      </c>
      <c r="D15" s="609">
        <v>0</v>
      </c>
      <c r="E15" s="609">
        <v>1</v>
      </c>
      <c r="F15" s="609">
        <v>27</v>
      </c>
      <c r="G15" s="609">
        <v>0</v>
      </c>
      <c r="H15" s="609">
        <v>0</v>
      </c>
      <c r="I15" s="609">
        <v>0</v>
      </c>
      <c r="J15" s="609">
        <v>0</v>
      </c>
      <c r="K15" s="609">
        <v>0</v>
      </c>
      <c r="L15" s="609">
        <v>0</v>
      </c>
      <c r="M15" s="609">
        <v>0</v>
      </c>
      <c r="N15" s="609">
        <v>0</v>
      </c>
      <c r="O15" s="609">
        <v>1</v>
      </c>
      <c r="P15" s="612">
        <v>27</v>
      </c>
    </row>
    <row r="16" spans="2:16" ht="15" customHeight="1">
      <c r="B16" s="748" t="s">
        <v>548</v>
      </c>
      <c r="C16" s="611">
        <v>0</v>
      </c>
      <c r="D16" s="609">
        <v>0</v>
      </c>
      <c r="E16" s="609">
        <v>0</v>
      </c>
      <c r="F16" s="609">
        <v>0</v>
      </c>
      <c r="G16" s="609">
        <v>0</v>
      </c>
      <c r="H16" s="609">
        <v>0</v>
      </c>
      <c r="I16" s="609">
        <v>0</v>
      </c>
      <c r="J16" s="609">
        <v>0</v>
      </c>
      <c r="K16" s="609">
        <v>1</v>
      </c>
      <c r="L16" s="609">
        <v>50</v>
      </c>
      <c r="M16" s="609">
        <v>2</v>
      </c>
      <c r="N16" s="609">
        <v>77</v>
      </c>
      <c r="O16" s="609">
        <v>3</v>
      </c>
      <c r="P16" s="612">
        <v>127</v>
      </c>
    </row>
    <row r="17" spans="2:16" ht="15" customHeight="1">
      <c r="B17" s="748" t="s">
        <v>549</v>
      </c>
      <c r="C17" s="611">
        <v>0</v>
      </c>
      <c r="D17" s="609">
        <v>0</v>
      </c>
      <c r="E17" s="609">
        <v>0</v>
      </c>
      <c r="F17" s="609">
        <v>0</v>
      </c>
      <c r="G17" s="609">
        <v>0</v>
      </c>
      <c r="H17" s="609">
        <v>0</v>
      </c>
      <c r="I17" s="609">
        <v>0</v>
      </c>
      <c r="J17" s="609">
        <v>0</v>
      </c>
      <c r="K17" s="609">
        <v>1</v>
      </c>
      <c r="L17" s="609">
        <v>60</v>
      </c>
      <c r="M17" s="609">
        <v>0</v>
      </c>
      <c r="N17" s="609">
        <v>0</v>
      </c>
      <c r="O17" s="609">
        <v>1</v>
      </c>
      <c r="P17" s="612">
        <v>60</v>
      </c>
    </row>
    <row r="18" spans="2:16" ht="15" customHeight="1">
      <c r="B18" s="748" t="s">
        <v>550</v>
      </c>
      <c r="C18" s="611">
        <v>0</v>
      </c>
      <c r="D18" s="609">
        <v>0</v>
      </c>
      <c r="E18" s="609">
        <v>1</v>
      </c>
      <c r="F18" s="609">
        <v>115</v>
      </c>
      <c r="G18" s="609">
        <v>1</v>
      </c>
      <c r="H18" s="609">
        <v>22</v>
      </c>
      <c r="I18" s="609">
        <v>0</v>
      </c>
      <c r="J18" s="609">
        <v>0</v>
      </c>
      <c r="K18" s="609">
        <v>0</v>
      </c>
      <c r="L18" s="609">
        <v>0</v>
      </c>
      <c r="M18" s="609">
        <v>0</v>
      </c>
      <c r="N18" s="609">
        <v>0</v>
      </c>
      <c r="O18" s="609">
        <v>2</v>
      </c>
      <c r="P18" s="612">
        <v>137</v>
      </c>
    </row>
    <row r="19" spans="2:16" ht="15" customHeight="1">
      <c r="B19" s="748" t="s">
        <v>551</v>
      </c>
      <c r="C19" s="611">
        <v>0</v>
      </c>
      <c r="D19" s="609">
        <v>0</v>
      </c>
      <c r="E19" s="609">
        <v>0</v>
      </c>
      <c r="F19" s="609">
        <v>0</v>
      </c>
      <c r="G19" s="609">
        <v>0</v>
      </c>
      <c r="H19" s="609">
        <v>0</v>
      </c>
      <c r="I19" s="609">
        <v>0</v>
      </c>
      <c r="J19" s="609">
        <v>0</v>
      </c>
      <c r="K19" s="609">
        <v>1</v>
      </c>
      <c r="L19" s="609">
        <v>116</v>
      </c>
      <c r="M19" s="609">
        <v>1</v>
      </c>
      <c r="N19" s="609">
        <v>54</v>
      </c>
      <c r="O19" s="609">
        <v>2</v>
      </c>
      <c r="P19" s="612">
        <v>170</v>
      </c>
    </row>
    <row r="20" spans="2:16" ht="15" customHeight="1">
      <c r="B20" s="748" t="s">
        <v>552</v>
      </c>
      <c r="C20" s="611">
        <v>0</v>
      </c>
      <c r="D20" s="609">
        <v>0</v>
      </c>
      <c r="E20" s="609">
        <v>0</v>
      </c>
      <c r="F20" s="609">
        <v>0</v>
      </c>
      <c r="G20" s="609">
        <v>2</v>
      </c>
      <c r="H20" s="609">
        <v>57</v>
      </c>
      <c r="I20" s="609">
        <v>0</v>
      </c>
      <c r="J20" s="609">
        <v>0</v>
      </c>
      <c r="K20" s="609">
        <v>0</v>
      </c>
      <c r="L20" s="609">
        <v>0</v>
      </c>
      <c r="M20" s="609">
        <v>0</v>
      </c>
      <c r="N20" s="609">
        <v>0</v>
      </c>
      <c r="O20" s="609">
        <v>2</v>
      </c>
      <c r="P20" s="612">
        <v>57</v>
      </c>
    </row>
    <row r="21" spans="2:16" ht="15" customHeight="1">
      <c r="B21" s="748" t="s">
        <v>553</v>
      </c>
      <c r="C21" s="611">
        <v>0</v>
      </c>
      <c r="D21" s="609">
        <v>0</v>
      </c>
      <c r="E21" s="609">
        <v>0</v>
      </c>
      <c r="F21" s="609">
        <v>0</v>
      </c>
      <c r="G21" s="609">
        <v>0</v>
      </c>
      <c r="H21" s="609">
        <v>0</v>
      </c>
      <c r="I21" s="609">
        <v>0</v>
      </c>
      <c r="J21" s="609">
        <v>0</v>
      </c>
      <c r="K21" s="609">
        <v>0</v>
      </c>
      <c r="L21" s="609">
        <v>0</v>
      </c>
      <c r="M21" s="609">
        <v>0</v>
      </c>
      <c r="N21" s="609">
        <v>0</v>
      </c>
      <c r="O21" s="609">
        <v>0</v>
      </c>
      <c r="P21" s="612">
        <v>0</v>
      </c>
    </row>
    <row r="22" spans="2:16" ht="15" customHeight="1">
      <c r="B22" s="748" t="s">
        <v>554</v>
      </c>
      <c r="C22" s="611">
        <v>0</v>
      </c>
      <c r="D22" s="609">
        <v>0</v>
      </c>
      <c r="E22" s="609">
        <v>0</v>
      </c>
      <c r="F22" s="609">
        <v>0</v>
      </c>
      <c r="G22" s="609">
        <v>0</v>
      </c>
      <c r="H22" s="609">
        <v>0</v>
      </c>
      <c r="I22" s="609">
        <v>1</v>
      </c>
      <c r="J22" s="609">
        <v>70</v>
      </c>
      <c r="K22" s="609">
        <v>2</v>
      </c>
      <c r="L22" s="609">
        <v>188</v>
      </c>
      <c r="M22" s="609">
        <v>1</v>
      </c>
      <c r="N22" s="609">
        <v>34</v>
      </c>
      <c r="O22" s="609">
        <v>4</v>
      </c>
      <c r="P22" s="612">
        <v>292</v>
      </c>
    </row>
    <row r="23" spans="2:16" ht="15" customHeight="1">
      <c r="B23" s="748" t="s">
        <v>555</v>
      </c>
      <c r="C23" s="611">
        <v>0</v>
      </c>
      <c r="D23" s="609">
        <v>0</v>
      </c>
      <c r="E23" s="609">
        <v>0</v>
      </c>
      <c r="F23" s="609">
        <v>0</v>
      </c>
      <c r="G23" s="609">
        <v>0</v>
      </c>
      <c r="H23" s="609">
        <v>0</v>
      </c>
      <c r="I23" s="609">
        <v>2</v>
      </c>
      <c r="J23" s="609">
        <v>261</v>
      </c>
      <c r="K23" s="609">
        <v>0</v>
      </c>
      <c r="L23" s="609">
        <v>0</v>
      </c>
      <c r="M23" s="609">
        <v>0</v>
      </c>
      <c r="N23" s="609">
        <v>0</v>
      </c>
      <c r="O23" s="609">
        <v>2</v>
      </c>
      <c r="P23" s="612">
        <v>261</v>
      </c>
    </row>
    <row r="24" spans="2:16" ht="15" customHeight="1">
      <c r="B24" s="748" t="s">
        <v>556</v>
      </c>
      <c r="C24" s="611">
        <v>0</v>
      </c>
      <c r="D24" s="609">
        <v>0</v>
      </c>
      <c r="E24" s="609">
        <v>0</v>
      </c>
      <c r="F24" s="609">
        <v>0</v>
      </c>
      <c r="G24" s="609">
        <v>0</v>
      </c>
      <c r="H24" s="609">
        <v>0</v>
      </c>
      <c r="I24" s="609">
        <v>0</v>
      </c>
      <c r="J24" s="609">
        <v>0</v>
      </c>
      <c r="K24" s="609">
        <v>0</v>
      </c>
      <c r="L24" s="609">
        <v>0</v>
      </c>
      <c r="M24" s="609">
        <v>0</v>
      </c>
      <c r="N24" s="609">
        <v>0</v>
      </c>
      <c r="O24" s="609">
        <v>0</v>
      </c>
      <c r="P24" s="612">
        <v>0</v>
      </c>
    </row>
    <row r="25" spans="2:16" ht="15" customHeight="1">
      <c r="B25" s="748" t="s">
        <v>557</v>
      </c>
      <c r="C25" s="611">
        <v>0</v>
      </c>
      <c r="D25" s="609">
        <v>0</v>
      </c>
      <c r="E25" s="609">
        <v>0</v>
      </c>
      <c r="F25" s="609">
        <v>0</v>
      </c>
      <c r="G25" s="609">
        <v>0</v>
      </c>
      <c r="H25" s="609">
        <v>0</v>
      </c>
      <c r="I25" s="609">
        <v>0</v>
      </c>
      <c r="J25" s="609">
        <v>0</v>
      </c>
      <c r="K25" s="609">
        <v>0</v>
      </c>
      <c r="L25" s="609">
        <v>0</v>
      </c>
      <c r="M25" s="609">
        <v>0</v>
      </c>
      <c r="N25" s="609">
        <v>0</v>
      </c>
      <c r="O25" s="609">
        <v>0</v>
      </c>
      <c r="P25" s="612">
        <v>0</v>
      </c>
    </row>
    <row r="26" spans="2:16" ht="15" customHeight="1">
      <c r="B26" s="748" t="s">
        <v>1508</v>
      </c>
      <c r="C26" s="611">
        <v>0</v>
      </c>
      <c r="D26" s="609">
        <v>0</v>
      </c>
      <c r="E26" s="609">
        <v>0</v>
      </c>
      <c r="F26" s="609">
        <v>0</v>
      </c>
      <c r="G26" s="609">
        <v>0</v>
      </c>
      <c r="H26" s="609">
        <v>0</v>
      </c>
      <c r="I26" s="609">
        <v>0</v>
      </c>
      <c r="J26" s="609">
        <v>0</v>
      </c>
      <c r="K26" s="609">
        <v>1</v>
      </c>
      <c r="L26" s="609">
        <v>82</v>
      </c>
      <c r="M26" s="609">
        <v>0</v>
      </c>
      <c r="N26" s="609">
        <v>0</v>
      </c>
      <c r="O26" s="609">
        <v>1</v>
      </c>
      <c r="P26" s="612">
        <v>82</v>
      </c>
    </row>
    <row r="27" spans="2:16" s="702" customFormat="1" ht="11.25">
      <c r="B27" s="751"/>
      <c r="C27" s="1168"/>
      <c r="D27" s="1169"/>
      <c r="E27" s="1169"/>
      <c r="F27" s="1169"/>
      <c r="G27" s="1169"/>
      <c r="H27" s="1169"/>
      <c r="I27" s="1169"/>
      <c r="J27" s="1169"/>
      <c r="K27" s="1169"/>
      <c r="L27" s="1169"/>
      <c r="M27" s="1169"/>
      <c r="N27" s="1169"/>
      <c r="O27" s="704"/>
      <c r="P27" s="703"/>
    </row>
    <row r="28" spans="2:16" s="702" customFormat="1" ht="12">
      <c r="B28" s="751"/>
      <c r="C28" s="1155" t="s">
        <v>558</v>
      </c>
      <c r="D28" s="1156"/>
      <c r="E28" s="1156"/>
      <c r="F28" s="1156"/>
      <c r="G28" s="1156"/>
      <c r="H28" s="1156"/>
      <c r="I28" s="1156"/>
      <c r="J28" s="1156"/>
      <c r="K28" s="1156"/>
      <c r="L28" s="1156"/>
      <c r="M28" s="1156"/>
      <c r="N28" s="1156"/>
      <c r="O28" s="1156"/>
      <c r="P28" s="1170"/>
    </row>
    <row r="29" spans="2:16" s="702" customFormat="1" ht="17.25" customHeight="1">
      <c r="B29" s="751" t="s">
        <v>1333</v>
      </c>
      <c r="C29" s="799">
        <v>1</v>
      </c>
      <c r="D29" s="800">
        <v>54</v>
      </c>
      <c r="E29" s="689"/>
      <c r="F29" s="689"/>
      <c r="G29" s="689"/>
      <c r="H29" s="689"/>
      <c r="I29" s="689"/>
      <c r="J29" s="689"/>
      <c r="K29" s="689"/>
      <c r="L29" s="689"/>
      <c r="M29" s="689"/>
      <c r="N29" s="689"/>
      <c r="O29" s="800">
        <v>1</v>
      </c>
      <c r="P29" s="801">
        <v>44</v>
      </c>
    </row>
    <row r="30" spans="2:16" s="702" customFormat="1" ht="15" customHeight="1">
      <c r="B30" s="751"/>
      <c r="C30" s="705">
        <v>13</v>
      </c>
      <c r="D30" s="689">
        <v>0</v>
      </c>
      <c r="E30" s="689">
        <v>3</v>
      </c>
      <c r="F30" s="689">
        <v>22</v>
      </c>
      <c r="G30" s="689">
        <v>70</v>
      </c>
      <c r="H30" s="689">
        <v>188</v>
      </c>
      <c r="I30" s="689">
        <v>4</v>
      </c>
      <c r="J30" s="689">
        <v>4</v>
      </c>
      <c r="K30" s="689">
        <v>20</v>
      </c>
      <c r="L30" s="689">
        <v>63</v>
      </c>
      <c r="M30" s="689">
        <v>515</v>
      </c>
      <c r="N30" s="689">
        <v>1567</v>
      </c>
      <c r="O30" s="689">
        <v>625</v>
      </c>
      <c r="P30" s="692">
        <v>1844</v>
      </c>
    </row>
    <row r="31" spans="2:16" s="702" customFormat="1" ht="15" customHeight="1">
      <c r="B31" s="751"/>
      <c r="C31" s="802">
        <v>1</v>
      </c>
      <c r="D31" s="803">
        <v>54</v>
      </c>
      <c r="E31" s="609">
        <v>0</v>
      </c>
      <c r="F31" s="609">
        <v>0</v>
      </c>
      <c r="G31" s="609">
        <v>0</v>
      </c>
      <c r="H31" s="609">
        <v>0</v>
      </c>
      <c r="I31" s="609">
        <v>0</v>
      </c>
      <c r="J31" s="609">
        <v>0</v>
      </c>
      <c r="K31" s="609">
        <v>0</v>
      </c>
      <c r="L31" s="609">
        <v>0</v>
      </c>
      <c r="M31" s="609">
        <v>0</v>
      </c>
      <c r="N31" s="609"/>
      <c r="O31" s="803">
        <v>1</v>
      </c>
      <c r="P31" s="804">
        <v>54</v>
      </c>
    </row>
    <row r="32" spans="2:16" ht="15" customHeight="1">
      <c r="B32" s="748"/>
      <c r="C32" s="805"/>
      <c r="D32" s="597"/>
      <c r="E32" s="597"/>
      <c r="F32" s="597"/>
      <c r="G32" s="597"/>
      <c r="H32" s="597"/>
      <c r="I32" s="597"/>
      <c r="J32" s="597"/>
      <c r="K32" s="597"/>
      <c r="L32" s="597"/>
      <c r="M32" s="597"/>
      <c r="N32" s="597"/>
      <c r="O32" s="597"/>
      <c r="P32" s="697"/>
    </row>
    <row r="33" spans="2:16" ht="15" customHeight="1">
      <c r="B33" s="748" t="s">
        <v>543</v>
      </c>
      <c r="C33" s="611">
        <v>5</v>
      </c>
      <c r="D33" s="609">
        <v>0</v>
      </c>
      <c r="E33" s="609">
        <v>1</v>
      </c>
      <c r="F33" s="609">
        <v>19</v>
      </c>
      <c r="G33" s="609">
        <v>0</v>
      </c>
      <c r="H33" s="609">
        <v>0</v>
      </c>
      <c r="I33" s="609">
        <v>1</v>
      </c>
      <c r="J33" s="609">
        <v>0</v>
      </c>
      <c r="K33" s="609">
        <v>2</v>
      </c>
      <c r="L33" s="609">
        <v>0</v>
      </c>
      <c r="M33" s="609">
        <v>60</v>
      </c>
      <c r="N33" s="609">
        <v>243</v>
      </c>
      <c r="O33" s="609">
        <v>69</v>
      </c>
      <c r="P33" s="612">
        <v>262</v>
      </c>
    </row>
    <row r="34" spans="2:16" ht="15" customHeight="1">
      <c r="B34" s="748" t="s">
        <v>544</v>
      </c>
      <c r="C34" s="611">
        <v>3</v>
      </c>
      <c r="D34" s="609">
        <v>0</v>
      </c>
      <c r="E34" s="609">
        <v>0</v>
      </c>
      <c r="F34" s="609">
        <v>0</v>
      </c>
      <c r="G34" s="609">
        <v>0</v>
      </c>
      <c r="H34" s="609">
        <v>0</v>
      </c>
      <c r="I34" s="609">
        <v>0</v>
      </c>
      <c r="J34" s="609">
        <v>0</v>
      </c>
      <c r="K34" s="609">
        <v>2</v>
      </c>
      <c r="L34" s="609">
        <v>22</v>
      </c>
      <c r="M34" s="609">
        <v>24</v>
      </c>
      <c r="N34" s="609">
        <v>116</v>
      </c>
      <c r="O34" s="609">
        <v>29</v>
      </c>
      <c r="P34" s="612">
        <v>138</v>
      </c>
    </row>
    <row r="35" spans="2:16" ht="15" customHeight="1">
      <c r="B35" s="748" t="s">
        <v>545</v>
      </c>
      <c r="C35" s="611">
        <v>1</v>
      </c>
      <c r="D35" s="609">
        <v>0</v>
      </c>
      <c r="E35" s="609">
        <v>0</v>
      </c>
      <c r="F35" s="609">
        <v>0</v>
      </c>
      <c r="G35" s="609">
        <v>0</v>
      </c>
      <c r="H35" s="609">
        <v>0</v>
      </c>
      <c r="I35" s="609">
        <v>0</v>
      </c>
      <c r="J35" s="609">
        <v>0</v>
      </c>
      <c r="K35" s="609">
        <v>0</v>
      </c>
      <c r="L35" s="609">
        <v>0</v>
      </c>
      <c r="M35" s="609">
        <v>38</v>
      </c>
      <c r="N35" s="609">
        <v>143</v>
      </c>
      <c r="O35" s="609">
        <v>39</v>
      </c>
      <c r="P35" s="612">
        <v>143</v>
      </c>
    </row>
    <row r="36" spans="2:16" ht="15" customHeight="1">
      <c r="B36" s="748" t="s">
        <v>546</v>
      </c>
      <c r="C36" s="611">
        <v>2</v>
      </c>
      <c r="D36" s="609">
        <v>0</v>
      </c>
      <c r="E36" s="609">
        <v>0</v>
      </c>
      <c r="F36" s="609">
        <v>0</v>
      </c>
      <c r="G36" s="609">
        <v>1</v>
      </c>
      <c r="H36" s="609">
        <v>0</v>
      </c>
      <c r="I36" s="609">
        <v>0</v>
      </c>
      <c r="J36" s="609">
        <v>0</v>
      </c>
      <c r="K36" s="609">
        <v>1</v>
      </c>
      <c r="L36" s="609">
        <v>0</v>
      </c>
      <c r="M36" s="609">
        <v>37</v>
      </c>
      <c r="N36" s="609">
        <v>169</v>
      </c>
      <c r="O36" s="609">
        <v>41</v>
      </c>
      <c r="P36" s="612">
        <v>169</v>
      </c>
    </row>
    <row r="37" spans="2:16" ht="15" customHeight="1">
      <c r="B37" s="748" t="s">
        <v>547</v>
      </c>
      <c r="C37" s="611">
        <v>2</v>
      </c>
      <c r="D37" s="609">
        <v>0</v>
      </c>
      <c r="E37" s="609">
        <v>0</v>
      </c>
      <c r="F37" s="609">
        <v>0</v>
      </c>
      <c r="G37" s="609">
        <v>1</v>
      </c>
      <c r="H37" s="609">
        <v>6</v>
      </c>
      <c r="I37" s="609">
        <v>0</v>
      </c>
      <c r="J37" s="609">
        <v>0</v>
      </c>
      <c r="K37" s="609">
        <v>0</v>
      </c>
      <c r="L37" s="609">
        <v>0</v>
      </c>
      <c r="M37" s="609">
        <v>18</v>
      </c>
      <c r="N37" s="609">
        <v>92</v>
      </c>
      <c r="O37" s="609">
        <v>21</v>
      </c>
      <c r="P37" s="612">
        <v>98</v>
      </c>
    </row>
    <row r="38" spans="2:16" ht="15" customHeight="1">
      <c r="B38" s="748" t="s">
        <v>548</v>
      </c>
      <c r="C38" s="611">
        <v>0</v>
      </c>
      <c r="D38" s="609">
        <v>0</v>
      </c>
      <c r="E38" s="609">
        <v>0</v>
      </c>
      <c r="F38" s="609">
        <v>0</v>
      </c>
      <c r="G38" s="609">
        <v>6</v>
      </c>
      <c r="H38" s="609">
        <v>5</v>
      </c>
      <c r="I38" s="609">
        <v>0</v>
      </c>
      <c r="J38" s="609">
        <v>0</v>
      </c>
      <c r="K38" s="609">
        <v>1</v>
      </c>
      <c r="L38" s="609">
        <v>2</v>
      </c>
      <c r="M38" s="609">
        <v>20</v>
      </c>
      <c r="N38" s="609">
        <v>93</v>
      </c>
      <c r="O38" s="609">
        <v>27</v>
      </c>
      <c r="P38" s="612">
        <v>100</v>
      </c>
    </row>
    <row r="39" spans="2:16" ht="15" customHeight="1">
      <c r="B39" s="748" t="s">
        <v>549</v>
      </c>
      <c r="C39" s="611">
        <v>0</v>
      </c>
      <c r="D39" s="609">
        <v>0</v>
      </c>
      <c r="E39" s="609">
        <v>0</v>
      </c>
      <c r="F39" s="609">
        <v>0</v>
      </c>
      <c r="G39" s="609">
        <v>4</v>
      </c>
      <c r="H39" s="609">
        <v>19</v>
      </c>
      <c r="I39" s="609">
        <v>0</v>
      </c>
      <c r="J39" s="609">
        <v>0</v>
      </c>
      <c r="K39" s="609">
        <v>0</v>
      </c>
      <c r="L39" s="609">
        <v>0</v>
      </c>
      <c r="M39" s="609">
        <v>40</v>
      </c>
      <c r="N39" s="609">
        <v>57</v>
      </c>
      <c r="O39" s="609">
        <v>44</v>
      </c>
      <c r="P39" s="612">
        <v>76</v>
      </c>
    </row>
    <row r="40" spans="2:16" ht="15" customHeight="1">
      <c r="B40" s="748" t="s">
        <v>550</v>
      </c>
      <c r="C40" s="611">
        <v>0</v>
      </c>
      <c r="D40" s="609">
        <v>0</v>
      </c>
      <c r="E40" s="609">
        <v>1</v>
      </c>
      <c r="F40" s="609">
        <v>0</v>
      </c>
      <c r="G40" s="609">
        <v>9</v>
      </c>
      <c r="H40" s="609">
        <v>43</v>
      </c>
      <c r="I40" s="609">
        <v>0</v>
      </c>
      <c r="J40" s="609">
        <v>0</v>
      </c>
      <c r="K40" s="609">
        <v>1</v>
      </c>
      <c r="L40" s="609">
        <v>0</v>
      </c>
      <c r="M40" s="609">
        <v>38</v>
      </c>
      <c r="N40" s="609">
        <v>131</v>
      </c>
      <c r="O40" s="609">
        <v>49</v>
      </c>
      <c r="P40" s="612">
        <v>174</v>
      </c>
    </row>
    <row r="41" spans="2:16" ht="15" customHeight="1">
      <c r="B41" s="748" t="s">
        <v>551</v>
      </c>
      <c r="C41" s="611">
        <v>0</v>
      </c>
      <c r="D41" s="609">
        <v>0</v>
      </c>
      <c r="E41" s="609">
        <v>1</v>
      </c>
      <c r="F41" s="609">
        <v>3</v>
      </c>
      <c r="G41" s="609">
        <v>5</v>
      </c>
      <c r="H41" s="609">
        <v>10</v>
      </c>
      <c r="I41" s="609">
        <v>0</v>
      </c>
      <c r="J41" s="609">
        <v>0</v>
      </c>
      <c r="K41" s="609">
        <v>1</v>
      </c>
      <c r="L41" s="609">
        <v>4</v>
      </c>
      <c r="M41" s="609">
        <v>43</v>
      </c>
      <c r="N41" s="609">
        <v>159</v>
      </c>
      <c r="O41" s="609">
        <v>50</v>
      </c>
      <c r="P41" s="612">
        <v>176</v>
      </c>
    </row>
    <row r="42" spans="2:16" ht="15" customHeight="1">
      <c r="B42" s="748" t="s">
        <v>552</v>
      </c>
      <c r="C42" s="611">
        <v>0</v>
      </c>
      <c r="D42" s="609">
        <v>0</v>
      </c>
      <c r="E42" s="609">
        <v>0</v>
      </c>
      <c r="F42" s="609">
        <v>0</v>
      </c>
      <c r="G42" s="609">
        <v>7</v>
      </c>
      <c r="H42" s="609">
        <v>22</v>
      </c>
      <c r="I42" s="609">
        <v>0</v>
      </c>
      <c r="J42" s="609">
        <v>0</v>
      </c>
      <c r="K42" s="609">
        <v>2</v>
      </c>
      <c r="L42" s="609">
        <v>0</v>
      </c>
      <c r="M42" s="609">
        <v>22</v>
      </c>
      <c r="N42" s="609">
        <v>29</v>
      </c>
      <c r="O42" s="609">
        <v>31</v>
      </c>
      <c r="P42" s="612">
        <v>51</v>
      </c>
    </row>
    <row r="43" spans="2:16" ht="15" customHeight="1">
      <c r="B43" s="748" t="s">
        <v>553</v>
      </c>
      <c r="C43" s="611">
        <v>0</v>
      </c>
      <c r="D43" s="609">
        <v>0</v>
      </c>
      <c r="E43" s="609">
        <v>0</v>
      </c>
      <c r="F43" s="609">
        <v>0</v>
      </c>
      <c r="G43" s="609">
        <v>7</v>
      </c>
      <c r="H43" s="609">
        <v>7</v>
      </c>
      <c r="I43" s="609">
        <v>0</v>
      </c>
      <c r="J43" s="609">
        <v>0</v>
      </c>
      <c r="K43" s="609">
        <v>2</v>
      </c>
      <c r="L43" s="609">
        <v>0</v>
      </c>
      <c r="M43" s="609">
        <v>5</v>
      </c>
      <c r="N43" s="609">
        <v>22</v>
      </c>
      <c r="O43" s="609">
        <v>14</v>
      </c>
      <c r="P43" s="612">
        <v>29</v>
      </c>
    </row>
    <row r="44" spans="2:16" ht="15" customHeight="1">
      <c r="B44" s="748" t="s">
        <v>554</v>
      </c>
      <c r="C44" s="611">
        <v>0</v>
      </c>
      <c r="D44" s="609">
        <v>0</v>
      </c>
      <c r="E44" s="609">
        <v>0</v>
      </c>
      <c r="F44" s="609">
        <v>0</v>
      </c>
      <c r="G44" s="609">
        <v>5</v>
      </c>
      <c r="H44" s="609">
        <v>13</v>
      </c>
      <c r="I44" s="609">
        <v>2</v>
      </c>
      <c r="J44" s="609">
        <v>4</v>
      </c>
      <c r="K44" s="609">
        <v>2</v>
      </c>
      <c r="L44" s="609">
        <v>9</v>
      </c>
      <c r="M44" s="609">
        <v>41</v>
      </c>
      <c r="N44" s="609">
        <v>56</v>
      </c>
      <c r="O44" s="609">
        <v>50</v>
      </c>
      <c r="P44" s="612">
        <v>82</v>
      </c>
    </row>
    <row r="45" spans="2:16" ht="15" customHeight="1">
      <c r="B45" s="748" t="s">
        <v>555</v>
      </c>
      <c r="C45" s="611">
        <v>0</v>
      </c>
      <c r="D45" s="609">
        <v>0</v>
      </c>
      <c r="E45" s="609">
        <v>0</v>
      </c>
      <c r="F45" s="609">
        <v>0</v>
      </c>
      <c r="G45" s="609">
        <v>5</v>
      </c>
      <c r="H45" s="609">
        <v>11</v>
      </c>
      <c r="I45" s="609">
        <v>1</v>
      </c>
      <c r="J45" s="609">
        <v>0</v>
      </c>
      <c r="K45" s="609">
        <v>2</v>
      </c>
      <c r="L45" s="609">
        <v>10</v>
      </c>
      <c r="M45" s="609">
        <v>38</v>
      </c>
      <c r="N45" s="609">
        <v>97</v>
      </c>
      <c r="O45" s="609">
        <v>46</v>
      </c>
      <c r="P45" s="612">
        <v>118</v>
      </c>
    </row>
    <row r="46" spans="2:16" ht="15" customHeight="1">
      <c r="B46" s="748" t="s">
        <v>556</v>
      </c>
      <c r="C46" s="611">
        <v>0</v>
      </c>
      <c r="D46" s="609">
        <v>0</v>
      </c>
      <c r="E46" s="609">
        <v>0</v>
      </c>
      <c r="F46" s="609">
        <v>0</v>
      </c>
      <c r="G46" s="609">
        <v>4</v>
      </c>
      <c r="H46" s="609">
        <v>10</v>
      </c>
      <c r="I46" s="609">
        <v>0</v>
      </c>
      <c r="J46" s="609">
        <v>0</v>
      </c>
      <c r="K46" s="609">
        <v>2</v>
      </c>
      <c r="L46" s="609">
        <v>4</v>
      </c>
      <c r="M46" s="609">
        <v>38</v>
      </c>
      <c r="N46" s="609">
        <v>58</v>
      </c>
      <c r="O46" s="609">
        <v>44</v>
      </c>
      <c r="P46" s="612">
        <v>72</v>
      </c>
    </row>
    <row r="47" spans="2:16" ht="15" customHeight="1">
      <c r="B47" s="748" t="s">
        <v>557</v>
      </c>
      <c r="C47" s="611">
        <v>0</v>
      </c>
      <c r="D47" s="609">
        <v>0</v>
      </c>
      <c r="E47" s="609">
        <v>0</v>
      </c>
      <c r="F47" s="609">
        <v>0</v>
      </c>
      <c r="G47" s="609">
        <v>2</v>
      </c>
      <c r="H47" s="609">
        <v>4</v>
      </c>
      <c r="I47" s="609">
        <v>0</v>
      </c>
      <c r="J47" s="609">
        <v>0</v>
      </c>
      <c r="K47" s="609">
        <v>2</v>
      </c>
      <c r="L47" s="609">
        <v>12</v>
      </c>
      <c r="M47" s="609">
        <v>32</v>
      </c>
      <c r="N47" s="609">
        <v>93</v>
      </c>
      <c r="O47" s="609">
        <v>36</v>
      </c>
      <c r="P47" s="612">
        <v>109</v>
      </c>
    </row>
    <row r="48" spans="2:16" ht="15" customHeight="1">
      <c r="B48" s="748" t="s">
        <v>1508</v>
      </c>
      <c r="C48" s="611">
        <v>0</v>
      </c>
      <c r="D48" s="609">
        <v>0</v>
      </c>
      <c r="E48" s="609">
        <v>0</v>
      </c>
      <c r="F48" s="609">
        <v>0</v>
      </c>
      <c r="G48" s="609">
        <v>14</v>
      </c>
      <c r="H48" s="609">
        <v>38</v>
      </c>
      <c r="I48" s="609">
        <v>0</v>
      </c>
      <c r="J48" s="609">
        <v>0</v>
      </c>
      <c r="K48" s="609">
        <v>0</v>
      </c>
      <c r="L48" s="609">
        <v>0</v>
      </c>
      <c r="M48" s="609">
        <v>21</v>
      </c>
      <c r="N48" s="609">
        <v>9</v>
      </c>
      <c r="O48" s="609">
        <v>53</v>
      </c>
      <c r="P48" s="612">
        <v>47</v>
      </c>
    </row>
    <row r="49" spans="2:20" s="702" customFormat="1" ht="12" thickBot="1">
      <c r="B49" s="806"/>
      <c r="C49" s="807"/>
      <c r="D49" s="808"/>
      <c r="E49" s="808"/>
      <c r="F49" s="808"/>
      <c r="G49" s="808"/>
      <c r="H49" s="808"/>
      <c r="I49" s="808"/>
      <c r="J49" s="808"/>
      <c r="K49" s="808"/>
      <c r="L49" s="808"/>
      <c r="M49" s="808"/>
      <c r="N49" s="808"/>
      <c r="O49" s="809"/>
      <c r="P49" s="810"/>
      <c r="Q49" s="811"/>
      <c r="R49" s="809"/>
      <c r="S49" s="809"/>
      <c r="T49" s="809"/>
    </row>
    <row r="50" spans="2:20" ht="25.5" customHeight="1">
      <c r="B50" s="1165" t="s">
        <v>532</v>
      </c>
      <c r="C50" s="1166"/>
      <c r="D50" s="744" t="s">
        <v>1333</v>
      </c>
      <c r="E50" s="744" t="s">
        <v>559</v>
      </c>
      <c r="F50" s="744" t="s">
        <v>560</v>
      </c>
      <c r="G50" s="744" t="s">
        <v>561</v>
      </c>
      <c r="H50" s="744" t="s">
        <v>562</v>
      </c>
      <c r="I50" s="744" t="s">
        <v>563</v>
      </c>
      <c r="J50" s="744" t="s">
        <v>564</v>
      </c>
      <c r="K50" s="744" t="s">
        <v>565</v>
      </c>
      <c r="L50" s="744" t="s">
        <v>566</v>
      </c>
      <c r="M50" s="744" t="s">
        <v>567</v>
      </c>
      <c r="N50" s="744" t="s">
        <v>568</v>
      </c>
      <c r="O50" s="744" t="s">
        <v>569</v>
      </c>
      <c r="P50" s="744" t="s">
        <v>570</v>
      </c>
      <c r="Q50" s="744" t="s">
        <v>571</v>
      </c>
      <c r="R50" s="744" t="s">
        <v>572</v>
      </c>
      <c r="S50" s="744" t="s">
        <v>573</v>
      </c>
      <c r="T50" s="744" t="s">
        <v>574</v>
      </c>
    </row>
    <row r="51" spans="2:20" ht="12">
      <c r="B51" s="812"/>
      <c r="C51" s="796"/>
      <c r="D51" s="597"/>
      <c r="E51" s="597"/>
      <c r="F51" s="597"/>
      <c r="G51" s="597"/>
      <c r="H51" s="597"/>
      <c r="I51" s="597"/>
      <c r="J51" s="597"/>
      <c r="K51" s="597"/>
      <c r="L51" s="597"/>
      <c r="M51" s="597"/>
      <c r="N51" s="597"/>
      <c r="O51" s="597"/>
      <c r="P51" s="597"/>
      <c r="T51" s="796"/>
    </row>
    <row r="52" spans="2:20" ht="13.5">
      <c r="B52" s="1159" t="s">
        <v>575</v>
      </c>
      <c r="C52" s="1167"/>
      <c r="D52" s="609">
        <v>253</v>
      </c>
      <c r="E52" s="609">
        <v>37</v>
      </c>
      <c r="F52" s="609">
        <v>20</v>
      </c>
      <c r="G52" s="609">
        <v>22</v>
      </c>
      <c r="H52" s="609">
        <v>19</v>
      </c>
      <c r="I52" s="609">
        <v>10</v>
      </c>
      <c r="J52" s="609">
        <v>7</v>
      </c>
      <c r="K52" s="609">
        <v>12</v>
      </c>
      <c r="L52" s="609">
        <v>25</v>
      </c>
      <c r="M52" s="609">
        <v>20</v>
      </c>
      <c r="N52" s="609">
        <v>4</v>
      </c>
      <c r="O52" s="609">
        <v>0</v>
      </c>
      <c r="P52" s="609">
        <v>21</v>
      </c>
      <c r="Q52" s="609">
        <v>23</v>
      </c>
      <c r="R52" s="609">
        <v>13</v>
      </c>
      <c r="S52" s="609">
        <v>8</v>
      </c>
      <c r="T52" s="612">
        <v>12</v>
      </c>
    </row>
    <row r="53" spans="2:20" ht="12">
      <c r="B53" s="1159" t="s">
        <v>576</v>
      </c>
      <c r="C53" s="813" t="s">
        <v>577</v>
      </c>
      <c r="D53" s="609">
        <v>4</v>
      </c>
      <c r="E53" s="609">
        <v>1</v>
      </c>
      <c r="F53" s="609">
        <v>0</v>
      </c>
      <c r="G53" s="609">
        <v>0</v>
      </c>
      <c r="H53" s="609">
        <v>0</v>
      </c>
      <c r="I53" s="609">
        <v>0</v>
      </c>
      <c r="J53" s="609">
        <v>0</v>
      </c>
      <c r="K53" s="609">
        <v>0</v>
      </c>
      <c r="L53" s="609">
        <v>1</v>
      </c>
      <c r="M53" s="609">
        <v>0</v>
      </c>
      <c r="N53" s="609">
        <v>0</v>
      </c>
      <c r="O53" s="609">
        <v>1</v>
      </c>
      <c r="P53" s="609">
        <v>0</v>
      </c>
      <c r="Q53" s="609">
        <v>0</v>
      </c>
      <c r="R53" s="609">
        <v>0</v>
      </c>
      <c r="S53" s="609">
        <v>0</v>
      </c>
      <c r="T53" s="612">
        <v>0</v>
      </c>
    </row>
    <row r="54" spans="2:20" ht="12">
      <c r="B54" s="1159"/>
      <c r="C54" s="813" t="s">
        <v>578</v>
      </c>
      <c r="D54" s="609">
        <v>684</v>
      </c>
      <c r="E54" s="609">
        <v>90</v>
      </c>
      <c r="F54" s="609">
        <v>0</v>
      </c>
      <c r="G54" s="609">
        <v>0</v>
      </c>
      <c r="H54" s="609">
        <v>0</v>
      </c>
      <c r="I54" s="609">
        <v>0</v>
      </c>
      <c r="J54" s="609">
        <v>0</v>
      </c>
      <c r="K54" s="609">
        <v>0</v>
      </c>
      <c r="L54" s="609">
        <v>294</v>
      </c>
      <c r="M54" s="609">
        <v>0</v>
      </c>
      <c r="N54" s="609">
        <v>0</v>
      </c>
      <c r="O54" s="609">
        <v>150</v>
      </c>
      <c r="P54" s="609">
        <v>0</v>
      </c>
      <c r="Q54" s="609">
        <v>0</v>
      </c>
      <c r="R54" s="609">
        <v>0</v>
      </c>
      <c r="S54" s="609">
        <v>150</v>
      </c>
      <c r="T54" s="612">
        <v>0</v>
      </c>
    </row>
    <row r="55" spans="2:20" ht="12">
      <c r="B55" s="1159" t="s">
        <v>579</v>
      </c>
      <c r="C55" s="813" t="s">
        <v>577</v>
      </c>
      <c r="D55" s="609">
        <v>2</v>
      </c>
      <c r="E55" s="609">
        <v>1</v>
      </c>
      <c r="F55" s="609">
        <v>0</v>
      </c>
      <c r="G55" s="609">
        <v>0</v>
      </c>
      <c r="H55" s="609">
        <v>0</v>
      </c>
      <c r="I55" s="609">
        <v>0</v>
      </c>
      <c r="J55" s="609">
        <v>0</v>
      </c>
      <c r="K55" s="609">
        <v>0</v>
      </c>
      <c r="L55" s="609">
        <v>0</v>
      </c>
      <c r="M55" s="609">
        <v>0</v>
      </c>
      <c r="N55" s="609">
        <v>0</v>
      </c>
      <c r="O55" s="609">
        <v>0</v>
      </c>
      <c r="P55" s="609">
        <v>0</v>
      </c>
      <c r="Q55" s="609">
        <v>0</v>
      </c>
      <c r="R55" s="609">
        <v>1</v>
      </c>
      <c r="S55" s="609">
        <v>0</v>
      </c>
      <c r="T55" s="612">
        <v>0</v>
      </c>
    </row>
    <row r="56" spans="2:20" ht="12" customHeight="1" thickBot="1">
      <c r="B56" s="1160"/>
      <c r="C56" s="814" t="s">
        <v>578</v>
      </c>
      <c r="D56" s="616">
        <v>259</v>
      </c>
      <c r="E56" s="616">
        <v>117</v>
      </c>
      <c r="F56" s="616">
        <v>0</v>
      </c>
      <c r="G56" s="616">
        <v>0</v>
      </c>
      <c r="H56" s="616">
        <v>0</v>
      </c>
      <c r="I56" s="616">
        <v>0</v>
      </c>
      <c r="J56" s="616">
        <v>0</v>
      </c>
      <c r="K56" s="616">
        <v>0</v>
      </c>
      <c r="L56" s="616">
        <v>0</v>
      </c>
      <c r="M56" s="616">
        <v>0</v>
      </c>
      <c r="N56" s="616">
        <v>0</v>
      </c>
      <c r="O56" s="616">
        <v>0</v>
      </c>
      <c r="P56" s="616">
        <v>0</v>
      </c>
      <c r="Q56" s="616">
        <v>0</v>
      </c>
      <c r="R56" s="616">
        <v>82</v>
      </c>
      <c r="S56" s="616">
        <v>0</v>
      </c>
      <c r="T56" s="617">
        <v>0</v>
      </c>
    </row>
    <row r="57" ht="12">
      <c r="B57" s="594" t="s">
        <v>580</v>
      </c>
    </row>
  </sheetData>
  <mergeCells count="15">
    <mergeCell ref="B55:B56"/>
    <mergeCell ref="C4:D5"/>
    <mergeCell ref="E4:F5"/>
    <mergeCell ref="I4:J5"/>
    <mergeCell ref="B53:B54"/>
    <mergeCell ref="B4:B6"/>
    <mergeCell ref="B50:C50"/>
    <mergeCell ref="B52:C52"/>
    <mergeCell ref="C27:N27"/>
    <mergeCell ref="C28:P28"/>
    <mergeCell ref="O4:P5"/>
    <mergeCell ref="C8:N8"/>
    <mergeCell ref="G4:H5"/>
    <mergeCell ref="K4:L5"/>
    <mergeCell ref="M4:N5"/>
  </mergeCells>
  <printOptions/>
  <pageMargins left="0.75" right="0.75" top="1" bottom="1" header="0.512" footer="0.512"/>
  <pageSetup orientation="portrait" paperSize="9"/>
  <drawing r:id="rId1"/>
</worksheet>
</file>

<file path=xl/worksheets/sheet28.xml><?xml version="1.0" encoding="utf-8"?>
<worksheet xmlns="http://schemas.openxmlformats.org/spreadsheetml/2006/main" xmlns:r="http://schemas.openxmlformats.org/officeDocument/2006/relationships">
  <dimension ref="B2:W23"/>
  <sheetViews>
    <sheetView workbookViewId="0" topLeftCell="A1">
      <selection activeCell="A1" sqref="A1"/>
    </sheetView>
  </sheetViews>
  <sheetFormatPr defaultColWidth="9.00390625" defaultRowHeight="13.5"/>
  <cols>
    <col min="1" max="1" width="2.625" style="815" customWidth="1"/>
    <col min="2" max="2" width="9.00390625" style="817" customWidth="1"/>
    <col min="3" max="5" width="9.125" style="817" bestFit="1" customWidth="1"/>
    <col min="6" max="6" width="9.875" style="817" bestFit="1" customWidth="1"/>
    <col min="7" max="7" width="10.125" style="817" customWidth="1"/>
    <col min="8" max="9" width="9.00390625" style="817" customWidth="1"/>
    <col min="10" max="10" width="16.00390625" style="817" customWidth="1"/>
    <col min="11" max="23" width="9.00390625" style="817" customWidth="1"/>
    <col min="24" max="16384" width="9.00390625" style="815" customWidth="1"/>
  </cols>
  <sheetData>
    <row r="2" ht="14.25">
      <c r="B2" s="816" t="s">
        <v>607</v>
      </c>
    </row>
    <row r="4" ht="12.75" thickBot="1">
      <c r="B4" s="817" t="s">
        <v>590</v>
      </c>
    </row>
    <row r="5" spans="2:10" ht="15" customHeight="1">
      <c r="B5" s="1171" t="s">
        <v>591</v>
      </c>
      <c r="C5" s="1171" t="s">
        <v>592</v>
      </c>
      <c r="D5" s="1171" t="s">
        <v>593</v>
      </c>
      <c r="E5" s="1171"/>
      <c r="F5" s="1171" t="s">
        <v>594</v>
      </c>
      <c r="G5" s="1171"/>
      <c r="H5" s="1171" t="s">
        <v>595</v>
      </c>
      <c r="I5" s="1171"/>
      <c r="J5" s="1171" t="s">
        <v>596</v>
      </c>
    </row>
    <row r="6" spans="2:10" ht="15" customHeight="1">
      <c r="B6" s="1172"/>
      <c r="C6" s="1172"/>
      <c r="D6" s="818" t="s">
        <v>597</v>
      </c>
      <c r="E6" s="818" t="s">
        <v>598</v>
      </c>
      <c r="F6" s="818" t="s">
        <v>597</v>
      </c>
      <c r="G6" s="818" t="s">
        <v>598</v>
      </c>
      <c r="H6" s="818" t="s">
        <v>599</v>
      </c>
      <c r="I6" s="818" t="s">
        <v>600</v>
      </c>
      <c r="J6" s="1172"/>
    </row>
    <row r="7" spans="2:10" ht="12">
      <c r="B7" s="819"/>
      <c r="C7" s="820"/>
      <c r="D7" s="821"/>
      <c r="E7" s="821"/>
      <c r="F7" s="821"/>
      <c r="G7" s="821"/>
      <c r="H7" s="821"/>
      <c r="I7" s="821"/>
      <c r="J7" s="822" t="s">
        <v>1792</v>
      </c>
    </row>
    <row r="8" spans="2:10" ht="12">
      <c r="B8" s="823" t="s">
        <v>601</v>
      </c>
      <c r="C8" s="824">
        <v>254</v>
      </c>
      <c r="D8" s="825">
        <v>157</v>
      </c>
      <c r="E8" s="825">
        <v>25</v>
      </c>
      <c r="F8" s="826">
        <v>9649.4</v>
      </c>
      <c r="G8" s="827">
        <v>828.6</v>
      </c>
      <c r="H8" s="825">
        <v>13</v>
      </c>
      <c r="I8" s="825">
        <v>46</v>
      </c>
      <c r="J8" s="828">
        <v>224971722</v>
      </c>
    </row>
    <row r="9" spans="2:23" s="829" customFormat="1" ht="11.25">
      <c r="B9" s="830" t="s">
        <v>602</v>
      </c>
      <c r="C9" s="831">
        <f aca="true" t="shared" si="0" ref="C9:J9">SUM(C11:C22)</f>
        <v>266</v>
      </c>
      <c r="D9" s="831">
        <f t="shared" si="0"/>
        <v>135</v>
      </c>
      <c r="E9" s="831">
        <f t="shared" si="0"/>
        <v>38</v>
      </c>
      <c r="F9" s="832">
        <f t="shared" si="0"/>
        <v>6534.790000000001</v>
      </c>
      <c r="G9" s="833">
        <f t="shared" si="0"/>
        <v>899.6</v>
      </c>
      <c r="H9" s="831">
        <f t="shared" si="0"/>
        <v>4</v>
      </c>
      <c r="I9" s="831">
        <f t="shared" si="0"/>
        <v>29</v>
      </c>
      <c r="J9" s="834">
        <f t="shared" si="0"/>
        <v>148849061</v>
      </c>
      <c r="K9" s="835"/>
      <c r="L9" s="835"/>
      <c r="M9" s="835"/>
      <c r="N9" s="835"/>
      <c r="O9" s="835"/>
      <c r="P9" s="835"/>
      <c r="Q9" s="835"/>
      <c r="R9" s="835"/>
      <c r="S9" s="835"/>
      <c r="T9" s="835"/>
      <c r="U9" s="835"/>
      <c r="V9" s="835"/>
      <c r="W9" s="835"/>
    </row>
    <row r="10" spans="2:10" ht="12">
      <c r="B10" s="836"/>
      <c r="C10" s="824"/>
      <c r="D10" s="825"/>
      <c r="E10" s="825"/>
      <c r="F10" s="826"/>
      <c r="G10" s="827"/>
      <c r="H10" s="825"/>
      <c r="I10" s="825"/>
      <c r="J10" s="828"/>
    </row>
    <row r="11" spans="2:10" ht="12">
      <c r="B11" s="837" t="s">
        <v>603</v>
      </c>
      <c r="C11" s="824">
        <v>25</v>
      </c>
      <c r="D11" s="825">
        <v>9</v>
      </c>
      <c r="E11" s="825">
        <v>2</v>
      </c>
      <c r="F11" s="826">
        <v>526.5</v>
      </c>
      <c r="G11" s="827">
        <v>36</v>
      </c>
      <c r="H11" s="825">
        <v>1</v>
      </c>
      <c r="I11" s="825">
        <v>1</v>
      </c>
      <c r="J11" s="828">
        <v>10023850</v>
      </c>
    </row>
    <row r="12" spans="2:10" ht="12">
      <c r="B12" s="837" t="s">
        <v>582</v>
      </c>
      <c r="C12" s="824">
        <v>29</v>
      </c>
      <c r="D12" s="825">
        <v>18</v>
      </c>
      <c r="E12" s="825">
        <v>3</v>
      </c>
      <c r="F12" s="826">
        <v>1415</v>
      </c>
      <c r="G12" s="827">
        <v>129</v>
      </c>
      <c r="H12" s="825">
        <v>1</v>
      </c>
      <c r="I12" s="825">
        <v>1</v>
      </c>
      <c r="J12" s="828">
        <v>38773400</v>
      </c>
    </row>
    <row r="13" spans="2:10" ht="12">
      <c r="B13" s="837" t="s">
        <v>583</v>
      </c>
      <c r="C13" s="824">
        <v>29</v>
      </c>
      <c r="D13" s="825">
        <v>12</v>
      </c>
      <c r="E13" s="825">
        <v>3</v>
      </c>
      <c r="F13" s="826">
        <v>515</v>
      </c>
      <c r="G13" s="827">
        <v>69</v>
      </c>
      <c r="H13" s="825">
        <v>0</v>
      </c>
      <c r="I13" s="825">
        <v>1</v>
      </c>
      <c r="J13" s="828">
        <v>9734610</v>
      </c>
    </row>
    <row r="14" spans="2:10" ht="12">
      <c r="B14" s="837" t="s">
        <v>584</v>
      </c>
      <c r="C14" s="824">
        <v>37</v>
      </c>
      <c r="D14" s="825">
        <v>13</v>
      </c>
      <c r="E14" s="825">
        <v>5</v>
      </c>
      <c r="F14" s="826">
        <v>438.16</v>
      </c>
      <c r="G14" s="827">
        <v>134</v>
      </c>
      <c r="H14" s="825">
        <v>0</v>
      </c>
      <c r="I14" s="825">
        <v>5</v>
      </c>
      <c r="J14" s="828">
        <v>6432420</v>
      </c>
    </row>
    <row r="15" spans="2:10" ht="12">
      <c r="B15" s="837" t="s">
        <v>585</v>
      </c>
      <c r="C15" s="824">
        <v>41</v>
      </c>
      <c r="D15" s="825">
        <v>28</v>
      </c>
      <c r="E15" s="825">
        <v>11</v>
      </c>
      <c r="F15" s="826">
        <v>872</v>
      </c>
      <c r="G15" s="827">
        <v>294.6</v>
      </c>
      <c r="H15" s="825">
        <v>0</v>
      </c>
      <c r="I15" s="825">
        <v>0</v>
      </c>
      <c r="J15" s="828">
        <v>20709600</v>
      </c>
    </row>
    <row r="16" spans="2:10" ht="12">
      <c r="B16" s="837" t="s">
        <v>586</v>
      </c>
      <c r="C16" s="824">
        <v>22</v>
      </c>
      <c r="D16" s="825">
        <v>11</v>
      </c>
      <c r="E16" s="825">
        <v>3</v>
      </c>
      <c r="F16" s="826">
        <v>645.3</v>
      </c>
      <c r="G16" s="827">
        <v>59</v>
      </c>
      <c r="H16" s="825">
        <v>0</v>
      </c>
      <c r="I16" s="825">
        <v>0</v>
      </c>
      <c r="J16" s="828">
        <v>12424600</v>
      </c>
    </row>
    <row r="17" spans="2:10" ht="12">
      <c r="B17" s="837" t="s">
        <v>587</v>
      </c>
      <c r="C17" s="824">
        <v>11</v>
      </c>
      <c r="D17" s="825">
        <v>6</v>
      </c>
      <c r="E17" s="825">
        <v>1</v>
      </c>
      <c r="F17" s="826">
        <v>319</v>
      </c>
      <c r="G17" s="827">
        <v>11</v>
      </c>
      <c r="H17" s="825">
        <v>0</v>
      </c>
      <c r="I17" s="825">
        <v>2</v>
      </c>
      <c r="J17" s="828">
        <v>5840750</v>
      </c>
    </row>
    <row r="18" spans="2:10" ht="12">
      <c r="B18" s="837" t="s">
        <v>588</v>
      </c>
      <c r="C18" s="824">
        <v>11</v>
      </c>
      <c r="D18" s="825">
        <v>3</v>
      </c>
      <c r="E18" s="825">
        <v>3</v>
      </c>
      <c r="F18" s="826">
        <v>147</v>
      </c>
      <c r="G18" s="827">
        <v>46</v>
      </c>
      <c r="H18" s="825">
        <v>1</v>
      </c>
      <c r="I18" s="825">
        <v>12</v>
      </c>
      <c r="J18" s="828">
        <v>5692240</v>
      </c>
    </row>
    <row r="19" spans="2:10" ht="12">
      <c r="B19" s="837" t="s">
        <v>589</v>
      </c>
      <c r="C19" s="824">
        <v>11</v>
      </c>
      <c r="D19" s="825">
        <v>1</v>
      </c>
      <c r="E19" s="825">
        <v>0</v>
      </c>
      <c r="F19" s="826">
        <v>55.5</v>
      </c>
      <c r="G19" s="827">
        <v>9.5</v>
      </c>
      <c r="H19" s="825">
        <v>0</v>
      </c>
      <c r="I19" s="825">
        <v>1</v>
      </c>
      <c r="J19" s="828">
        <v>690800</v>
      </c>
    </row>
    <row r="20" spans="2:10" ht="12">
      <c r="B20" s="837" t="s">
        <v>604</v>
      </c>
      <c r="C20" s="824">
        <v>16</v>
      </c>
      <c r="D20" s="825">
        <v>3</v>
      </c>
      <c r="E20" s="825">
        <v>1</v>
      </c>
      <c r="F20" s="826">
        <v>571.23</v>
      </c>
      <c r="G20" s="827">
        <v>46.5</v>
      </c>
      <c r="H20" s="825">
        <v>0</v>
      </c>
      <c r="I20" s="825">
        <v>3</v>
      </c>
      <c r="J20" s="828">
        <v>10234001</v>
      </c>
    </row>
    <row r="21" spans="2:10" ht="12">
      <c r="B21" s="837" t="s">
        <v>605</v>
      </c>
      <c r="C21" s="824">
        <v>16</v>
      </c>
      <c r="D21" s="825">
        <v>9</v>
      </c>
      <c r="E21" s="825">
        <v>0</v>
      </c>
      <c r="F21" s="826">
        <v>352.75</v>
      </c>
      <c r="G21" s="827">
        <v>17.5</v>
      </c>
      <c r="H21" s="825">
        <v>1</v>
      </c>
      <c r="I21" s="825">
        <v>1</v>
      </c>
      <c r="J21" s="828">
        <v>4941790</v>
      </c>
    </row>
    <row r="22" spans="2:10" ht="12">
      <c r="B22" s="837" t="s">
        <v>606</v>
      </c>
      <c r="C22" s="824">
        <v>18</v>
      </c>
      <c r="D22" s="825">
        <v>22</v>
      </c>
      <c r="E22" s="825">
        <v>6</v>
      </c>
      <c r="F22" s="826">
        <v>677.35</v>
      </c>
      <c r="G22" s="827">
        <v>47.5</v>
      </c>
      <c r="H22" s="825">
        <v>0</v>
      </c>
      <c r="I22" s="825">
        <v>2</v>
      </c>
      <c r="J22" s="828">
        <v>23351000</v>
      </c>
    </row>
    <row r="23" spans="2:10" ht="12.75" thickBot="1">
      <c r="B23" s="838"/>
      <c r="C23" s="839"/>
      <c r="D23" s="840"/>
      <c r="E23" s="840"/>
      <c r="F23" s="841"/>
      <c r="G23" s="842"/>
      <c r="H23" s="840"/>
      <c r="I23" s="840"/>
      <c r="J23" s="843"/>
    </row>
  </sheetData>
  <mergeCells count="6">
    <mergeCell ref="B5:B6"/>
    <mergeCell ref="C5:C6"/>
    <mergeCell ref="J5:J6"/>
    <mergeCell ref="D5:E5"/>
    <mergeCell ref="F5:G5"/>
    <mergeCell ref="H5:I5"/>
  </mergeCells>
  <printOptions/>
  <pageMargins left="0.75" right="0.75" top="1" bottom="1" header="0.512" footer="0.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1:X32"/>
  <sheetViews>
    <sheetView workbookViewId="0" topLeftCell="A1">
      <selection activeCell="A1" sqref="A1"/>
    </sheetView>
  </sheetViews>
  <sheetFormatPr defaultColWidth="9.00390625" defaultRowHeight="13.5"/>
  <cols>
    <col min="1" max="2" width="3.375" style="844" customWidth="1"/>
    <col min="3" max="3" width="8.625" style="844" customWidth="1"/>
    <col min="4" max="5" width="6.75390625" style="848" customWidth="1"/>
    <col min="6" max="6" width="4.875" style="848" customWidth="1"/>
    <col min="7" max="8" width="6.625" style="847" customWidth="1"/>
    <col min="9" max="23" width="6.625" style="844" customWidth="1"/>
    <col min="24" max="24" width="7.875" style="844" customWidth="1"/>
    <col min="25" max="16384" width="9.00390625" style="844" customWidth="1"/>
  </cols>
  <sheetData>
    <row r="1" spans="4:6" ht="14.25">
      <c r="D1" s="845"/>
      <c r="E1" s="845"/>
      <c r="F1" s="846"/>
    </row>
    <row r="2" ht="14.25">
      <c r="B2" s="846" t="s">
        <v>632</v>
      </c>
    </row>
    <row r="3" spans="7:22" s="848" customFormat="1" ht="12.75" thickBot="1">
      <c r="G3" s="847"/>
      <c r="H3" s="847"/>
      <c r="V3" s="849"/>
    </row>
    <row r="4" spans="2:24" s="848" customFormat="1" ht="15" customHeight="1">
      <c r="B4" s="1182" t="s">
        <v>608</v>
      </c>
      <c r="C4" s="1183"/>
      <c r="D4" s="1173" t="s">
        <v>609</v>
      </c>
      <c r="E4" s="1173" t="s">
        <v>610</v>
      </c>
      <c r="F4" s="1193" t="s">
        <v>611</v>
      </c>
      <c r="G4" s="1190" t="s">
        <v>612</v>
      </c>
      <c r="H4" s="1191"/>
      <c r="I4" s="1192"/>
      <c r="J4" s="1190" t="s">
        <v>613</v>
      </c>
      <c r="K4" s="1191"/>
      <c r="L4" s="1192"/>
      <c r="M4" s="1177" t="s">
        <v>614</v>
      </c>
      <c r="N4" s="1177" t="s">
        <v>615</v>
      </c>
      <c r="O4" s="1177" t="s">
        <v>616</v>
      </c>
      <c r="P4" s="1175" t="s">
        <v>617</v>
      </c>
      <c r="Q4" s="1177" t="s">
        <v>618</v>
      </c>
      <c r="R4" s="1175" t="s">
        <v>619</v>
      </c>
      <c r="S4" s="1175" t="s">
        <v>620</v>
      </c>
      <c r="T4" s="1175" t="s">
        <v>621</v>
      </c>
      <c r="U4" s="1175" t="s">
        <v>622</v>
      </c>
      <c r="V4" s="1177" t="s">
        <v>623</v>
      </c>
      <c r="W4" s="1177" t="s">
        <v>624</v>
      </c>
      <c r="X4" s="1177" t="s">
        <v>53</v>
      </c>
    </row>
    <row r="5" spans="2:24" s="848" customFormat="1" ht="38.25" customHeight="1">
      <c r="B5" s="1184"/>
      <c r="C5" s="1185"/>
      <c r="D5" s="1174"/>
      <c r="E5" s="1174"/>
      <c r="F5" s="1194"/>
      <c r="G5" s="850" t="s">
        <v>625</v>
      </c>
      <c r="H5" s="850" t="s">
        <v>850</v>
      </c>
      <c r="I5" s="851" t="s">
        <v>851</v>
      </c>
      <c r="J5" s="850" t="s">
        <v>625</v>
      </c>
      <c r="K5" s="850" t="s">
        <v>850</v>
      </c>
      <c r="L5" s="851" t="s">
        <v>851</v>
      </c>
      <c r="M5" s="1178"/>
      <c r="N5" s="1178"/>
      <c r="O5" s="1178"/>
      <c r="P5" s="1176"/>
      <c r="Q5" s="1178"/>
      <c r="R5" s="1176"/>
      <c r="S5" s="1176"/>
      <c r="T5" s="1176"/>
      <c r="U5" s="1176"/>
      <c r="V5" s="1178"/>
      <c r="W5" s="1178"/>
      <c r="X5" s="1178"/>
    </row>
    <row r="6" spans="2:24" s="848" customFormat="1" ht="12" customHeight="1">
      <c r="B6" s="1179" t="s">
        <v>626</v>
      </c>
      <c r="C6" s="1180"/>
      <c r="D6" s="1180"/>
      <c r="E6" s="1180"/>
      <c r="F6" s="1180"/>
      <c r="G6" s="1180"/>
      <c r="H6" s="1180"/>
      <c r="I6" s="1180"/>
      <c r="J6" s="1180"/>
      <c r="K6" s="1180"/>
      <c r="L6" s="1180"/>
      <c r="M6" s="1180"/>
      <c r="N6" s="1180"/>
      <c r="O6" s="1180"/>
      <c r="P6" s="1180"/>
      <c r="Q6" s="1180"/>
      <c r="R6" s="1180"/>
      <c r="S6" s="1180"/>
      <c r="T6" s="1180"/>
      <c r="U6" s="1180"/>
      <c r="V6" s="1180"/>
      <c r="W6" s="1180"/>
      <c r="X6" s="1181"/>
    </row>
    <row r="7" spans="2:24" s="852" customFormat="1" ht="12" customHeight="1">
      <c r="B7" s="1188" t="s">
        <v>627</v>
      </c>
      <c r="C7" s="853" t="s">
        <v>628</v>
      </c>
      <c r="D7" s="854">
        <v>0</v>
      </c>
      <c r="E7" s="854">
        <f>X7</f>
        <v>442</v>
      </c>
      <c r="F7" s="855">
        <v>11</v>
      </c>
      <c r="G7" s="855">
        <v>1</v>
      </c>
      <c r="H7" s="855">
        <v>21</v>
      </c>
      <c r="I7" s="855">
        <v>17</v>
      </c>
      <c r="J7" s="855">
        <v>3</v>
      </c>
      <c r="K7" s="855">
        <v>95</v>
      </c>
      <c r="L7" s="855">
        <v>148</v>
      </c>
      <c r="M7" s="855">
        <v>26</v>
      </c>
      <c r="N7" s="855">
        <v>9</v>
      </c>
      <c r="O7" s="855">
        <v>10</v>
      </c>
      <c r="P7" s="855">
        <v>41</v>
      </c>
      <c r="Q7" s="855">
        <v>9</v>
      </c>
      <c r="R7" s="855">
        <v>0</v>
      </c>
      <c r="S7" s="855">
        <v>0</v>
      </c>
      <c r="T7" s="855">
        <v>15</v>
      </c>
      <c r="U7" s="855">
        <v>2</v>
      </c>
      <c r="V7" s="855">
        <v>30</v>
      </c>
      <c r="W7" s="855">
        <v>4</v>
      </c>
      <c r="X7" s="856">
        <f>SUM(F7:W7)</f>
        <v>442</v>
      </c>
    </row>
    <row r="8" spans="2:24" s="848" customFormat="1" ht="12" customHeight="1">
      <c r="B8" s="1189"/>
      <c r="C8" s="853" t="s">
        <v>599</v>
      </c>
      <c r="D8" s="854">
        <v>42</v>
      </c>
      <c r="E8" s="854">
        <f>X8</f>
        <v>47</v>
      </c>
      <c r="F8" s="855">
        <v>0</v>
      </c>
      <c r="G8" s="857">
        <v>0</v>
      </c>
      <c r="H8" s="855">
        <v>0</v>
      </c>
      <c r="I8" s="855">
        <v>1</v>
      </c>
      <c r="J8" s="855">
        <v>0</v>
      </c>
      <c r="K8" s="855">
        <v>15</v>
      </c>
      <c r="L8" s="855">
        <v>10</v>
      </c>
      <c r="M8" s="855">
        <v>3</v>
      </c>
      <c r="N8" s="855">
        <v>0</v>
      </c>
      <c r="O8" s="855">
        <v>0</v>
      </c>
      <c r="P8" s="855">
        <v>8</v>
      </c>
      <c r="Q8" s="855">
        <v>3</v>
      </c>
      <c r="R8" s="855">
        <v>0</v>
      </c>
      <c r="S8" s="855">
        <v>0</v>
      </c>
      <c r="T8" s="855">
        <v>2</v>
      </c>
      <c r="U8" s="855">
        <v>0</v>
      </c>
      <c r="V8" s="855">
        <v>5</v>
      </c>
      <c r="W8" s="855">
        <v>0</v>
      </c>
      <c r="X8" s="856">
        <f>SUM(F8:W8)</f>
        <v>47</v>
      </c>
    </row>
    <row r="9" spans="2:24" s="848" customFormat="1" ht="12" customHeight="1">
      <c r="B9" s="1189"/>
      <c r="C9" s="853" t="s">
        <v>629</v>
      </c>
      <c r="D9" s="854">
        <v>324</v>
      </c>
      <c r="E9" s="854">
        <f>X9</f>
        <v>387</v>
      </c>
      <c r="F9" s="855">
        <v>43</v>
      </c>
      <c r="G9" s="855">
        <v>1</v>
      </c>
      <c r="H9" s="855">
        <v>18</v>
      </c>
      <c r="I9" s="855">
        <v>10</v>
      </c>
      <c r="J9" s="855">
        <v>0</v>
      </c>
      <c r="K9" s="855">
        <v>58</v>
      </c>
      <c r="L9" s="855">
        <v>124</v>
      </c>
      <c r="M9" s="855">
        <v>6</v>
      </c>
      <c r="N9" s="855">
        <v>17</v>
      </c>
      <c r="O9" s="855">
        <v>9</v>
      </c>
      <c r="P9" s="855">
        <v>30</v>
      </c>
      <c r="Q9" s="855">
        <v>3</v>
      </c>
      <c r="R9" s="855">
        <v>0</v>
      </c>
      <c r="S9" s="855">
        <v>0</v>
      </c>
      <c r="T9" s="855">
        <v>13</v>
      </c>
      <c r="U9" s="855">
        <v>2</v>
      </c>
      <c r="V9" s="855">
        <v>25</v>
      </c>
      <c r="W9" s="855">
        <v>8</v>
      </c>
      <c r="X9" s="856">
        <v>387</v>
      </c>
    </row>
    <row r="10" spans="2:24" s="848" customFormat="1" ht="12" customHeight="1">
      <c r="B10" s="1189"/>
      <c r="C10" s="858"/>
      <c r="D10" s="854"/>
      <c r="E10" s="854"/>
      <c r="F10" s="855"/>
      <c r="G10" s="855"/>
      <c r="H10" s="855"/>
      <c r="I10" s="855"/>
      <c r="J10" s="855"/>
      <c r="K10" s="855"/>
      <c r="L10" s="855"/>
      <c r="M10" s="855"/>
      <c r="N10" s="855"/>
      <c r="O10" s="855"/>
      <c r="P10" s="855"/>
      <c r="Q10" s="855"/>
      <c r="R10" s="855"/>
      <c r="S10" s="855"/>
      <c r="T10" s="855"/>
      <c r="U10" s="855"/>
      <c r="V10" s="855"/>
      <c r="W10" s="855"/>
      <c r="X10" s="856"/>
    </row>
    <row r="11" spans="2:24" s="848" customFormat="1" ht="12" customHeight="1">
      <c r="B11" s="1189"/>
      <c r="C11" s="1186" t="s">
        <v>630</v>
      </c>
      <c r="D11" s="1187"/>
      <c r="E11" s="1187"/>
      <c r="F11" s="1187"/>
      <c r="G11" s="1187"/>
      <c r="H11" s="1187"/>
      <c r="I11" s="1187"/>
      <c r="J11" s="1187"/>
      <c r="K11" s="1187"/>
      <c r="L11" s="1187"/>
      <c r="M11" s="1187"/>
      <c r="N11" s="1187"/>
      <c r="O11" s="1187"/>
      <c r="P11" s="1187"/>
      <c r="Q11" s="1187"/>
      <c r="R11" s="1187"/>
      <c r="S11" s="1187"/>
      <c r="T11" s="1187"/>
      <c r="U11" s="1187"/>
      <c r="V11" s="1187"/>
      <c r="W11" s="1187"/>
      <c r="X11" s="1181"/>
    </row>
    <row r="12" spans="2:24" s="848" customFormat="1" ht="12" customHeight="1">
      <c r="B12" s="1189"/>
      <c r="C12" s="853" t="s">
        <v>628</v>
      </c>
      <c r="D12" s="854">
        <v>0</v>
      </c>
      <c r="E12" s="854">
        <f>X12</f>
        <v>442</v>
      </c>
      <c r="F12" s="855">
        <v>21</v>
      </c>
      <c r="G12" s="855">
        <v>0</v>
      </c>
      <c r="H12" s="855">
        <v>15</v>
      </c>
      <c r="I12" s="855">
        <v>11</v>
      </c>
      <c r="J12" s="855">
        <v>0</v>
      </c>
      <c r="K12" s="855">
        <v>53</v>
      </c>
      <c r="L12" s="855">
        <v>44</v>
      </c>
      <c r="M12" s="855">
        <v>11</v>
      </c>
      <c r="N12" s="855">
        <v>6</v>
      </c>
      <c r="O12" s="855">
        <v>5</v>
      </c>
      <c r="P12" s="855">
        <v>71</v>
      </c>
      <c r="Q12" s="855">
        <v>9</v>
      </c>
      <c r="R12" s="855">
        <v>1</v>
      </c>
      <c r="S12" s="855">
        <v>9</v>
      </c>
      <c r="T12" s="855">
        <v>50</v>
      </c>
      <c r="U12" s="855">
        <v>13</v>
      </c>
      <c r="V12" s="855">
        <v>40</v>
      </c>
      <c r="W12" s="855">
        <v>83</v>
      </c>
      <c r="X12" s="856">
        <f>SUM(F12:W12)</f>
        <v>442</v>
      </c>
    </row>
    <row r="13" spans="2:24" s="848" customFormat="1" ht="12" customHeight="1">
      <c r="B13" s="1189"/>
      <c r="C13" s="853" t="s">
        <v>599</v>
      </c>
      <c r="D13" s="854">
        <v>42</v>
      </c>
      <c r="E13" s="854">
        <f>X13</f>
        <v>47</v>
      </c>
      <c r="F13" s="857">
        <v>0</v>
      </c>
      <c r="G13" s="855">
        <v>0</v>
      </c>
      <c r="H13" s="855">
        <v>1</v>
      </c>
      <c r="I13" s="855">
        <v>0</v>
      </c>
      <c r="J13" s="855">
        <v>0</v>
      </c>
      <c r="K13" s="855">
        <v>7</v>
      </c>
      <c r="L13" s="855">
        <v>8</v>
      </c>
      <c r="M13" s="855">
        <v>2</v>
      </c>
      <c r="N13" s="855">
        <v>0</v>
      </c>
      <c r="O13" s="855">
        <v>0</v>
      </c>
      <c r="P13" s="855">
        <v>10</v>
      </c>
      <c r="Q13" s="855">
        <v>1</v>
      </c>
      <c r="R13" s="855">
        <v>0</v>
      </c>
      <c r="S13" s="855">
        <v>2</v>
      </c>
      <c r="T13" s="855">
        <v>7</v>
      </c>
      <c r="U13" s="855">
        <v>2</v>
      </c>
      <c r="V13" s="855">
        <v>6</v>
      </c>
      <c r="W13" s="855">
        <v>1</v>
      </c>
      <c r="X13" s="856">
        <f>SUM(F13:W13)</f>
        <v>47</v>
      </c>
    </row>
    <row r="14" spans="2:24" s="848" customFormat="1" ht="12" customHeight="1">
      <c r="B14" s="1189"/>
      <c r="C14" s="853" t="s">
        <v>629</v>
      </c>
      <c r="D14" s="854">
        <v>324</v>
      </c>
      <c r="E14" s="854">
        <f>X14</f>
        <v>387</v>
      </c>
      <c r="F14" s="855">
        <v>9</v>
      </c>
      <c r="G14" s="855">
        <v>0</v>
      </c>
      <c r="H14" s="855">
        <v>5</v>
      </c>
      <c r="I14" s="855">
        <v>9</v>
      </c>
      <c r="J14" s="855">
        <v>0</v>
      </c>
      <c r="K14" s="855">
        <v>37</v>
      </c>
      <c r="L14" s="855">
        <v>32</v>
      </c>
      <c r="M14" s="855">
        <v>9</v>
      </c>
      <c r="N14" s="855">
        <v>4</v>
      </c>
      <c r="O14" s="855">
        <v>5</v>
      </c>
      <c r="P14" s="855">
        <v>60</v>
      </c>
      <c r="Q14" s="855">
        <v>9</v>
      </c>
      <c r="R14" s="855">
        <v>1</v>
      </c>
      <c r="S14" s="855">
        <v>6</v>
      </c>
      <c r="T14" s="855">
        <v>43</v>
      </c>
      <c r="U14" s="855">
        <v>23</v>
      </c>
      <c r="V14" s="855">
        <v>42</v>
      </c>
      <c r="W14" s="855">
        <v>93</v>
      </c>
      <c r="X14" s="856">
        <f>SUM(F14:W14)</f>
        <v>387</v>
      </c>
    </row>
    <row r="15" spans="2:24" s="848" customFormat="1" ht="12" customHeight="1" thickBot="1">
      <c r="B15" s="859"/>
      <c r="C15" s="860"/>
      <c r="D15" s="861"/>
      <c r="E15" s="861"/>
      <c r="F15" s="862"/>
      <c r="G15" s="862"/>
      <c r="H15" s="862"/>
      <c r="I15" s="862"/>
      <c r="J15" s="862"/>
      <c r="K15" s="862"/>
      <c r="L15" s="862"/>
      <c r="M15" s="862"/>
      <c r="N15" s="862"/>
      <c r="O15" s="862"/>
      <c r="P15" s="862"/>
      <c r="Q15" s="862"/>
      <c r="R15" s="862"/>
      <c r="S15" s="862"/>
      <c r="T15" s="862"/>
      <c r="U15" s="862"/>
      <c r="V15" s="862"/>
      <c r="W15" s="862"/>
      <c r="X15" s="863"/>
    </row>
    <row r="16" spans="3:8" s="848" customFormat="1" ht="12">
      <c r="C16" s="864" t="s">
        <v>631</v>
      </c>
      <c r="D16" s="864"/>
      <c r="E16" s="864"/>
      <c r="F16" s="864"/>
      <c r="G16" s="865"/>
      <c r="H16" s="865"/>
    </row>
    <row r="17" spans="4:8" s="848" customFormat="1" ht="12">
      <c r="D17" s="866"/>
      <c r="E17" s="866"/>
      <c r="F17" s="866"/>
      <c r="G17" s="867"/>
      <c r="H17" s="867"/>
    </row>
    <row r="18" spans="7:8" s="848" customFormat="1" ht="12">
      <c r="G18" s="847"/>
      <c r="H18" s="847"/>
    </row>
    <row r="19" spans="7:8" s="848" customFormat="1" ht="12">
      <c r="G19" s="847"/>
      <c r="H19" s="847"/>
    </row>
    <row r="20" spans="7:8" s="848" customFormat="1" ht="12">
      <c r="G20" s="847"/>
      <c r="H20" s="847"/>
    </row>
    <row r="21" spans="7:8" s="848" customFormat="1" ht="12">
      <c r="G21" s="847"/>
      <c r="H21" s="847"/>
    </row>
    <row r="22" spans="7:8" s="848" customFormat="1" ht="12">
      <c r="G22" s="847"/>
      <c r="H22" s="847"/>
    </row>
    <row r="23" spans="7:8" s="848" customFormat="1" ht="12">
      <c r="G23" s="847"/>
      <c r="H23" s="847"/>
    </row>
    <row r="24" spans="7:8" s="848" customFormat="1" ht="12">
      <c r="G24" s="847"/>
      <c r="H24" s="847"/>
    </row>
    <row r="25" spans="7:8" s="848" customFormat="1" ht="12">
      <c r="G25" s="847"/>
      <c r="H25" s="847"/>
    </row>
    <row r="26" spans="7:8" s="848" customFormat="1" ht="12">
      <c r="G26" s="847"/>
      <c r="H26" s="847"/>
    </row>
    <row r="27" spans="7:8" s="848" customFormat="1" ht="12">
      <c r="G27" s="847"/>
      <c r="H27" s="847"/>
    </row>
    <row r="28" spans="7:8" s="848" customFormat="1" ht="12">
      <c r="G28" s="847"/>
      <c r="H28" s="847"/>
    </row>
    <row r="29" spans="7:8" s="848" customFormat="1" ht="12">
      <c r="G29" s="847"/>
      <c r="H29" s="847"/>
    </row>
    <row r="30" spans="7:8" s="848" customFormat="1" ht="12">
      <c r="G30" s="847"/>
      <c r="H30" s="847"/>
    </row>
    <row r="31" spans="7:8" s="848" customFormat="1" ht="12">
      <c r="G31" s="847"/>
      <c r="H31" s="847"/>
    </row>
    <row r="32" spans="7:8" s="848" customFormat="1" ht="12">
      <c r="G32" s="847"/>
      <c r="H32" s="847"/>
    </row>
  </sheetData>
  <mergeCells count="21">
    <mergeCell ref="B6:X6"/>
    <mergeCell ref="B4:C5"/>
    <mergeCell ref="C11:X11"/>
    <mergeCell ref="B7:B14"/>
    <mergeCell ref="X4:X5"/>
    <mergeCell ref="D4:D5"/>
    <mergeCell ref="G4:I4"/>
    <mergeCell ref="J4:L4"/>
    <mergeCell ref="F4:F5"/>
    <mergeCell ref="M4:M5"/>
    <mergeCell ref="V4:V5"/>
    <mergeCell ref="W4:W5"/>
    <mergeCell ref="P4:P5"/>
    <mergeCell ref="Q4:Q5"/>
    <mergeCell ref="R4:R5"/>
    <mergeCell ref="S4:S5"/>
    <mergeCell ref="E4:E5"/>
    <mergeCell ref="T4:T5"/>
    <mergeCell ref="U4:U5"/>
    <mergeCell ref="N4:N5"/>
    <mergeCell ref="O4:O5"/>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B1:V100"/>
  <sheetViews>
    <sheetView workbookViewId="0" topLeftCell="A1">
      <selection activeCell="A1" sqref="A1"/>
    </sheetView>
  </sheetViews>
  <sheetFormatPr defaultColWidth="9.00390625" defaultRowHeight="13.5"/>
  <cols>
    <col min="1" max="1" width="2.625" style="65" customWidth="1"/>
    <col min="2" max="2" width="14.625" style="67" customWidth="1"/>
    <col min="3" max="3" width="6.125" style="67" customWidth="1"/>
    <col min="4" max="4" width="11.625" style="65" customWidth="1"/>
    <col min="5" max="17" width="11.125" style="65" customWidth="1"/>
    <col min="18" max="22" width="10.125" style="65" customWidth="1"/>
    <col min="23" max="16384" width="9.00390625" style="65" customWidth="1"/>
  </cols>
  <sheetData>
    <row r="1" spans="2:3" ht="12">
      <c r="B1" s="65"/>
      <c r="C1" s="65"/>
    </row>
    <row r="2" spans="2:3" ht="14.25">
      <c r="B2" s="66" t="s">
        <v>1775</v>
      </c>
      <c r="C2" s="66"/>
    </row>
    <row r="3" ht="12.75" thickBot="1">
      <c r="V3" s="68" t="s">
        <v>1707</v>
      </c>
    </row>
    <row r="4" spans="2:22" ht="24" customHeight="1">
      <c r="B4" s="886" t="s">
        <v>1708</v>
      </c>
      <c r="C4" s="887"/>
      <c r="D4" s="69" t="s">
        <v>1333</v>
      </c>
      <c r="E4" s="69" t="s">
        <v>1709</v>
      </c>
      <c r="F4" s="69" t="s">
        <v>1710</v>
      </c>
      <c r="G4" s="69" t="s">
        <v>1711</v>
      </c>
      <c r="H4" s="69" t="s">
        <v>1712</v>
      </c>
      <c r="I4" s="69" t="s">
        <v>1713</v>
      </c>
      <c r="J4" s="69" t="s">
        <v>1714</v>
      </c>
      <c r="K4" s="69" t="s">
        <v>1715</v>
      </c>
      <c r="L4" s="69" t="s">
        <v>1716</v>
      </c>
      <c r="M4" s="69" t="s">
        <v>1717</v>
      </c>
      <c r="N4" s="69" t="s">
        <v>1718</v>
      </c>
      <c r="O4" s="69" t="s">
        <v>1719</v>
      </c>
      <c r="P4" s="69" t="s">
        <v>1720</v>
      </c>
      <c r="Q4" s="69" t="s">
        <v>1721</v>
      </c>
      <c r="R4" s="69" t="s">
        <v>1722</v>
      </c>
      <c r="S4" s="69" t="s">
        <v>1723</v>
      </c>
      <c r="T4" s="69" t="s">
        <v>1724</v>
      </c>
      <c r="U4" s="69" t="s">
        <v>1725</v>
      </c>
      <c r="V4" s="69" t="s">
        <v>1726</v>
      </c>
    </row>
    <row r="5" spans="2:22" ht="12">
      <c r="B5" s="70"/>
      <c r="C5" s="71"/>
      <c r="D5" s="70"/>
      <c r="E5" s="72"/>
      <c r="F5" s="72"/>
      <c r="G5" s="72"/>
      <c r="H5" s="72"/>
      <c r="I5" s="72"/>
      <c r="J5" s="72"/>
      <c r="K5" s="72"/>
      <c r="L5" s="72"/>
      <c r="M5" s="72"/>
      <c r="N5" s="72"/>
      <c r="O5" s="72"/>
      <c r="P5" s="72"/>
      <c r="Q5" s="72"/>
      <c r="R5" s="72"/>
      <c r="S5" s="72"/>
      <c r="T5" s="72"/>
      <c r="U5" s="72"/>
      <c r="V5" s="71"/>
    </row>
    <row r="6" spans="2:22" s="73" customFormat="1" ht="15" customHeight="1">
      <c r="B6" s="888" t="s">
        <v>1727</v>
      </c>
      <c r="C6" s="74" t="s">
        <v>1334</v>
      </c>
      <c r="D6" s="75">
        <f>SUM(D8,D10,D12,D14,D16,D20,D22,D24,D18,D26,D30,D32,D34,D28,D36,D38,D40,D42,D44,D46,D48,D50,D52,D54,D56,D58,D60,D62,D64,D66+D68+D70+D72+D74+D76+D78+D80+D82+D84+D86+D88+D90+D92+D94+D96+D98)</f>
        <v>40811760</v>
      </c>
      <c r="E6" s="76">
        <f>SUM(E8,E10,E12,E14,E16,E20,E22,E24,E18,E26,E30,E32,E34,E28,E36,E38,E40,E42,E44,E46,E48,E50,E52,E54,E56,E58,E60,E62,E64,E66+E68+E70+E72+E74+E76+E78+E80+E82+E84+E86+E88+E90+E92+E94+E96+E98)</f>
        <v>5718490</v>
      </c>
      <c r="F6" s="76">
        <v>4825426</v>
      </c>
      <c r="G6" s="76">
        <f aca="true" t="shared" si="0" ref="G6:K7">SUM(G8,G10,G12,G14,G16,G20,G22,G24,G18,G26,G30,G32,G34,G28,G36,G38,G40,G42,G44,G46,G48,G50,G52,G54,G56,G58,G60,G62,G64,G66+G68+G70+G72+G74+G76+G78+G80+G82+G84+G86+G88+G90+G92+G94+G96+G98)</f>
        <v>4400387</v>
      </c>
      <c r="H6" s="76">
        <f t="shared" si="0"/>
        <v>4317567</v>
      </c>
      <c r="I6" s="76">
        <f t="shared" si="0"/>
        <v>3835815</v>
      </c>
      <c r="J6" s="76">
        <f t="shared" si="0"/>
        <v>2821898</v>
      </c>
      <c r="K6" s="76">
        <f t="shared" si="0"/>
        <v>2360240</v>
      </c>
      <c r="L6" s="76">
        <v>2376103</v>
      </c>
      <c r="M6" s="76">
        <f>SUM(M8,M10,M12,M14,M16,M20,M22,M24,M18,M26,M30,M32,M34,M28,M36,M38,M40,M42,M44,M46,M48,M50,M52,M54,M56,M58,M60,M62,M64,M66+M68+M70+M72+M74+M76+M78+M80+M82+M84+M86+M88+M90+M92+M94+M96+M98)</f>
        <v>2198955</v>
      </c>
      <c r="N6" s="76">
        <f>SUM(N8,N10,N12,N14,N16,N20,N22,N24,N18,N26,N30,N32,N34,N28,N36,N38,N40,N42,N44,N46,N48,N50,N52,N54,N56,N58,N60,N62,N64,N66+N68+N70+N72+N74+N76+N78+N80+N82+N84+N86+N88+N90+N92+N94+N96+N98)</f>
        <v>2018848</v>
      </c>
      <c r="O6" s="76">
        <f>SUM(O8,O10,O12,O14,O16,O20,O22,O24,O18,O26,O30,O32,O34,O28,O36,O38,O40,O42,O44,O46,O48,O50,O52,O54,O56,O58,O60,O62,O64,O66+O68+O70+O72+O74+O76+O78+O80+O82+O84+O86+O88+O90+O92+O94+O96+O98)</f>
        <v>1719275</v>
      </c>
      <c r="P6" s="76">
        <f>SUM(P8,P10,P12,P14,P16,P20,P22,P24,P18,P26,P30,P32,P34,P28,P36,P38,P40,P42,P44,P46,P48,P50,P52,P54,P56,P58,P60,P62,P64,P66+P68+P70+P72+P74+P76+P78+P80+P82+P84+P86+P88+P90+P92+P94+P96+P98)</f>
        <v>1378661</v>
      </c>
      <c r="Q6" s="76">
        <v>1109567</v>
      </c>
      <c r="R6" s="76">
        <f aca="true" t="shared" si="1" ref="R6:V7">SUM(R8,R10,R12,R14,R16,R20,R22,R24,R18,R26,R30,R32,R34,R28,R36,R38,R40,R42,R44,R46,R48,R50,R52,R54,R56,R58,R60,R62,R64,R66+R68+R70+R72+R74+R76+R78+R80+R82+R84+R86+R88+R90+R92+R94+R96+R98)</f>
        <v>795919</v>
      </c>
      <c r="S6" s="76">
        <f t="shared" si="1"/>
        <v>540291</v>
      </c>
      <c r="T6" s="76">
        <f t="shared" si="1"/>
        <v>267690</v>
      </c>
      <c r="U6" s="76">
        <f t="shared" si="1"/>
        <v>124346</v>
      </c>
      <c r="V6" s="77">
        <f t="shared" si="1"/>
        <v>2280</v>
      </c>
    </row>
    <row r="7" spans="2:22" s="73" customFormat="1" ht="15" customHeight="1">
      <c r="B7" s="889"/>
      <c r="C7" s="74" t="s">
        <v>1335</v>
      </c>
      <c r="D7" s="75">
        <v>42387877</v>
      </c>
      <c r="E7" s="76">
        <f>SUM(E9,E11,E13,E15,E17,E21,E23,E25,E19,E27,E31,E33,E35,E29,E37,E39,E41,E43,E45,E47,E49,E51,E53,E55,E57,E59,E61,E63,E65,E67+E69+E71+E73+E75+E77+E79+E81+E83+E85+E87+E89+E91+E93+E95+E97+E99)</f>
        <v>5486967</v>
      </c>
      <c r="F7" s="76">
        <v>4697239</v>
      </c>
      <c r="G7" s="76">
        <f t="shared" si="0"/>
        <v>4299530</v>
      </c>
      <c r="H7" s="76">
        <f t="shared" si="0"/>
        <v>4250101</v>
      </c>
      <c r="I7" s="76">
        <f t="shared" si="0"/>
        <v>3889727</v>
      </c>
      <c r="J7" s="76">
        <f t="shared" si="0"/>
        <v>3366222</v>
      </c>
      <c r="K7" s="76">
        <f t="shared" si="0"/>
        <v>2841997</v>
      </c>
      <c r="L7" s="76">
        <v>2671968</v>
      </c>
      <c r="M7" s="76">
        <f>SUM(M9,M11,M13,M15,M17,M21,M23,M25,M19,M27,M31,M33,M35,M29,M37,M39,M41,M43,M45,M47,M49,M51,M53,M55,M57,M59,M61,M63,M65,M67+M69+M71+M73+M75+M77+M79+M81+M83+M85+M87+M89+M91+M93+M95+M97+M99)</f>
        <v>2284025</v>
      </c>
      <c r="N7" s="76">
        <f>SUM(N9,N11,N13,N15,N17,N21,N23,N25,N19,N27,N31,N33,N35,N29,N37,N39,N41,N43,N45,N47,N49,N51,N53,N55,N57,N59,N61,N63,N65,N67+N69+N71+N73+N75+N77+N79+N81+N83+N85+N87+N89+N91+N93+N95+N97+N99)</f>
        <v>1985701</v>
      </c>
      <c r="O7" s="76">
        <v>1669393</v>
      </c>
      <c r="P7" s="76">
        <f>SUM(P9,P11,P13,P15,P17,P21,P23,P25,P19,P27,P31,P33,P35,P29,P37,P39,P41,P43,P45,P47,P49,P51,P53,P55,P57,P59,P61,P63,P65,P67+P69+P71+P73+P75+P77+P79+P81+P83+P85+P87+P89+P91+P93+P95+P97+P99)</f>
        <v>1370368</v>
      </c>
      <c r="Q7" s="76">
        <f>SUM(Q9,Q11,Q13,Q15,Q17,Q21,Q23,Q25,Q19,Q27,Q31,Q33,Q35,Q29,Q37,Q39,Q41,Q43,Q45,Q47,Q49,Q51,Q53,Q55,Q57,Q59,Q61,Q63,Q65,Q67+Q69+Q71+Q73+Q75+Q77+Q79+Q81+Q83+Q85+Q87+Q89+Q91+Q93+Q95+Q97+Q99)</f>
        <v>1194328</v>
      </c>
      <c r="R7" s="76">
        <f t="shared" si="1"/>
        <v>974796</v>
      </c>
      <c r="S7" s="76">
        <f t="shared" si="1"/>
        <v>741317</v>
      </c>
      <c r="T7" s="76">
        <f t="shared" si="1"/>
        <v>417963</v>
      </c>
      <c r="U7" s="76">
        <f t="shared" si="1"/>
        <v>246845</v>
      </c>
      <c r="V7" s="77">
        <f t="shared" si="1"/>
        <v>2390</v>
      </c>
    </row>
    <row r="8" spans="2:22" ht="15" customHeight="1">
      <c r="B8" s="902" t="s">
        <v>1728</v>
      </c>
      <c r="C8" s="78" t="s">
        <v>1334</v>
      </c>
      <c r="D8" s="79">
        <f aca="true" t="shared" si="2" ref="D8:D31">SUM(E8:V8)</f>
        <v>2169393</v>
      </c>
      <c r="E8" s="80">
        <v>338126</v>
      </c>
      <c r="F8" s="80">
        <v>266014</v>
      </c>
      <c r="G8" s="80">
        <v>238681</v>
      </c>
      <c r="H8" s="80">
        <v>230778</v>
      </c>
      <c r="I8" s="80">
        <v>212766</v>
      </c>
      <c r="J8" s="80">
        <v>160615</v>
      </c>
      <c r="K8" s="80">
        <v>133284</v>
      </c>
      <c r="L8" s="80">
        <v>125239</v>
      </c>
      <c r="M8" s="80">
        <v>110617</v>
      </c>
      <c r="N8" s="80">
        <v>96002</v>
      </c>
      <c r="O8" s="80">
        <v>76510</v>
      </c>
      <c r="P8" s="80">
        <v>59652</v>
      </c>
      <c r="Q8" s="80">
        <v>47034</v>
      </c>
      <c r="R8" s="80">
        <v>34088</v>
      </c>
      <c r="S8" s="80">
        <v>22882</v>
      </c>
      <c r="T8" s="80">
        <v>11612</v>
      </c>
      <c r="U8" s="80">
        <v>5451</v>
      </c>
      <c r="V8" s="81">
        <v>42</v>
      </c>
    </row>
    <row r="9" spans="2:22" ht="15" customHeight="1">
      <c r="B9" s="902"/>
      <c r="C9" s="78" t="s">
        <v>1335</v>
      </c>
      <c r="D9" s="79">
        <f t="shared" si="2"/>
        <v>2126174</v>
      </c>
      <c r="E9" s="80">
        <v>325502</v>
      </c>
      <c r="F9" s="80">
        <v>258159</v>
      </c>
      <c r="G9" s="80">
        <v>233349</v>
      </c>
      <c r="H9" s="80">
        <v>224422</v>
      </c>
      <c r="I9" s="80">
        <v>201716</v>
      </c>
      <c r="J9" s="80">
        <v>173451</v>
      </c>
      <c r="K9" s="80">
        <v>143558</v>
      </c>
      <c r="L9" s="80">
        <v>124665</v>
      </c>
      <c r="M9" s="80">
        <v>101895</v>
      </c>
      <c r="N9" s="80">
        <v>86021</v>
      </c>
      <c r="O9" s="80">
        <v>68749</v>
      </c>
      <c r="P9" s="80">
        <v>52957</v>
      </c>
      <c r="Q9" s="80">
        <v>45419</v>
      </c>
      <c r="R9" s="80">
        <v>35922</v>
      </c>
      <c r="S9" s="80">
        <v>26611</v>
      </c>
      <c r="T9" s="80">
        <v>14870</v>
      </c>
      <c r="U9" s="80">
        <v>8868</v>
      </c>
      <c r="V9" s="81">
        <v>40</v>
      </c>
    </row>
    <row r="10" spans="2:22" ht="15" customHeight="1">
      <c r="B10" s="902" t="s">
        <v>1729</v>
      </c>
      <c r="C10" s="78" t="s">
        <v>1334</v>
      </c>
      <c r="D10" s="79">
        <f t="shared" si="2"/>
        <v>635547</v>
      </c>
      <c r="E10" s="80">
        <v>99886</v>
      </c>
      <c r="F10" s="80">
        <v>78885</v>
      </c>
      <c r="G10" s="80">
        <v>74341</v>
      </c>
      <c r="H10" s="80">
        <v>72596</v>
      </c>
      <c r="I10" s="80">
        <v>60322</v>
      </c>
      <c r="J10" s="80">
        <v>43118</v>
      </c>
      <c r="K10" s="80">
        <v>35388</v>
      </c>
      <c r="L10" s="80">
        <v>35601</v>
      </c>
      <c r="M10" s="80">
        <v>31585</v>
      </c>
      <c r="N10" s="80">
        <v>27720</v>
      </c>
      <c r="O10" s="80">
        <v>22498</v>
      </c>
      <c r="P10" s="80">
        <v>19227</v>
      </c>
      <c r="Q10" s="80">
        <v>14361</v>
      </c>
      <c r="R10" s="80">
        <v>9978</v>
      </c>
      <c r="S10" s="80">
        <v>6084</v>
      </c>
      <c r="T10" s="80">
        <v>2710</v>
      </c>
      <c r="U10" s="80">
        <v>1109</v>
      </c>
      <c r="V10" s="81">
        <v>138</v>
      </c>
    </row>
    <row r="11" spans="2:22" ht="15" customHeight="1">
      <c r="B11" s="902"/>
      <c r="C11" s="78" t="s">
        <v>1335</v>
      </c>
      <c r="D11" s="79">
        <f t="shared" si="2"/>
        <v>647320</v>
      </c>
      <c r="E11" s="80">
        <v>96471</v>
      </c>
      <c r="F11" s="80">
        <v>76661</v>
      </c>
      <c r="G11" s="80">
        <v>72159</v>
      </c>
      <c r="H11" s="80">
        <v>71364</v>
      </c>
      <c r="I11" s="80">
        <v>60282</v>
      </c>
      <c r="J11" s="80">
        <v>49430</v>
      </c>
      <c r="K11" s="80">
        <v>40897</v>
      </c>
      <c r="L11" s="80">
        <v>37143</v>
      </c>
      <c r="M11" s="80">
        <v>31499</v>
      </c>
      <c r="N11" s="80">
        <v>26799</v>
      </c>
      <c r="O11" s="80">
        <v>22153</v>
      </c>
      <c r="P11" s="80">
        <v>19161</v>
      </c>
      <c r="Q11" s="80">
        <v>15820</v>
      </c>
      <c r="R11" s="80">
        <v>12249</v>
      </c>
      <c r="S11" s="80">
        <v>8394</v>
      </c>
      <c r="T11" s="80">
        <v>4363</v>
      </c>
      <c r="U11" s="80">
        <v>2322</v>
      </c>
      <c r="V11" s="81">
        <v>153</v>
      </c>
    </row>
    <row r="12" spans="2:22" ht="15" customHeight="1">
      <c r="B12" s="902" t="s">
        <v>1730</v>
      </c>
      <c r="C12" s="78" t="s">
        <v>1334</v>
      </c>
      <c r="D12" s="79">
        <f t="shared" si="2"/>
        <v>664000</v>
      </c>
      <c r="E12" s="80">
        <v>97877</v>
      </c>
      <c r="F12" s="80">
        <v>81249</v>
      </c>
      <c r="G12" s="80">
        <v>79326</v>
      </c>
      <c r="H12" s="80">
        <v>73993</v>
      </c>
      <c r="I12" s="80">
        <v>61483</v>
      </c>
      <c r="J12" s="80">
        <v>44299</v>
      </c>
      <c r="K12" s="80">
        <v>37119</v>
      </c>
      <c r="L12" s="80">
        <v>36808</v>
      </c>
      <c r="M12" s="80">
        <v>32917</v>
      </c>
      <c r="N12" s="80">
        <v>30106</v>
      </c>
      <c r="O12" s="80">
        <v>25115</v>
      </c>
      <c r="P12" s="80">
        <v>20866</v>
      </c>
      <c r="Q12" s="80">
        <v>16933</v>
      </c>
      <c r="R12" s="80">
        <v>12469</v>
      </c>
      <c r="S12" s="80">
        <v>7811</v>
      </c>
      <c r="T12" s="80">
        <v>3779</v>
      </c>
      <c r="U12" s="80">
        <v>1825</v>
      </c>
      <c r="V12" s="81">
        <v>25</v>
      </c>
    </row>
    <row r="13" spans="2:22" ht="15" customHeight="1">
      <c r="B13" s="902"/>
      <c r="C13" s="78" t="s">
        <v>1335</v>
      </c>
      <c r="D13" s="79">
        <f t="shared" si="2"/>
        <v>682728</v>
      </c>
      <c r="E13" s="80">
        <v>94676</v>
      </c>
      <c r="F13" s="80">
        <v>79310</v>
      </c>
      <c r="G13" s="80">
        <v>76287</v>
      </c>
      <c r="H13" s="80">
        <v>72009</v>
      </c>
      <c r="I13" s="80">
        <v>63448</v>
      </c>
      <c r="J13" s="80">
        <v>52543</v>
      </c>
      <c r="K13" s="80">
        <v>44372</v>
      </c>
      <c r="L13" s="80">
        <v>39682</v>
      </c>
      <c r="M13" s="80">
        <v>33493</v>
      </c>
      <c r="N13" s="80">
        <v>29362</v>
      </c>
      <c r="O13" s="80">
        <v>24503</v>
      </c>
      <c r="P13" s="80">
        <v>20731</v>
      </c>
      <c r="Q13" s="80">
        <v>18683</v>
      </c>
      <c r="R13" s="80">
        <v>14784</v>
      </c>
      <c r="S13" s="80">
        <v>10141</v>
      </c>
      <c r="T13" s="80">
        <v>5501</v>
      </c>
      <c r="U13" s="80">
        <v>3156</v>
      </c>
      <c r="V13" s="81">
        <v>47</v>
      </c>
    </row>
    <row r="14" spans="2:22" ht="15" customHeight="1">
      <c r="B14" s="902" t="s">
        <v>1731</v>
      </c>
      <c r="C14" s="78" t="s">
        <v>1334</v>
      </c>
      <c r="D14" s="79">
        <f t="shared" si="2"/>
        <v>828879</v>
      </c>
      <c r="E14" s="80">
        <v>117075</v>
      </c>
      <c r="F14" s="80">
        <v>100025</v>
      </c>
      <c r="G14" s="80">
        <v>98163</v>
      </c>
      <c r="H14" s="80">
        <v>95858</v>
      </c>
      <c r="I14" s="80">
        <v>88886</v>
      </c>
      <c r="J14" s="80">
        <v>58948</v>
      </c>
      <c r="K14" s="80">
        <v>46358</v>
      </c>
      <c r="L14" s="80">
        <v>42981</v>
      </c>
      <c r="M14" s="80">
        <v>39705</v>
      </c>
      <c r="N14" s="80">
        <v>35272</v>
      </c>
      <c r="O14" s="80">
        <v>30150</v>
      </c>
      <c r="P14" s="80">
        <v>26039</v>
      </c>
      <c r="Q14" s="80">
        <v>21285</v>
      </c>
      <c r="R14" s="80">
        <v>13882</v>
      </c>
      <c r="S14" s="80">
        <v>8488</v>
      </c>
      <c r="T14" s="80">
        <v>3977</v>
      </c>
      <c r="U14" s="80">
        <v>1749</v>
      </c>
      <c r="V14" s="81">
        <v>38</v>
      </c>
    </row>
    <row r="15" spans="2:22" ht="15" customHeight="1">
      <c r="B15" s="902"/>
      <c r="C15" s="78" t="s">
        <v>1335</v>
      </c>
      <c r="D15" s="79">
        <f t="shared" si="2"/>
        <v>834563</v>
      </c>
      <c r="E15" s="80">
        <v>112732</v>
      </c>
      <c r="F15" s="80">
        <v>96695</v>
      </c>
      <c r="G15" s="80">
        <v>95584</v>
      </c>
      <c r="H15" s="80">
        <v>90162</v>
      </c>
      <c r="I15" s="80">
        <v>79657</v>
      </c>
      <c r="J15" s="80">
        <v>65248</v>
      </c>
      <c r="K15" s="80">
        <v>52875</v>
      </c>
      <c r="L15" s="80">
        <v>48686</v>
      </c>
      <c r="M15" s="80">
        <v>40722</v>
      </c>
      <c r="N15" s="80">
        <v>34986</v>
      </c>
      <c r="O15" s="80">
        <v>29457</v>
      </c>
      <c r="P15" s="80">
        <v>25704</v>
      </c>
      <c r="Q15" s="80">
        <v>22608</v>
      </c>
      <c r="R15" s="80">
        <v>17027</v>
      </c>
      <c r="S15" s="80">
        <v>12094</v>
      </c>
      <c r="T15" s="80">
        <v>6540</v>
      </c>
      <c r="U15" s="80">
        <v>3763</v>
      </c>
      <c r="V15" s="81">
        <v>23</v>
      </c>
    </row>
    <row r="16" spans="2:22" ht="15" customHeight="1">
      <c r="B16" s="902" t="s">
        <v>1732</v>
      </c>
      <c r="C16" s="78" t="s">
        <v>1334</v>
      </c>
      <c r="D16" s="79">
        <f t="shared" si="2"/>
        <v>646445</v>
      </c>
      <c r="E16" s="80">
        <v>94987</v>
      </c>
      <c r="F16" s="80">
        <v>79682</v>
      </c>
      <c r="G16" s="80">
        <v>79604</v>
      </c>
      <c r="H16" s="80">
        <v>74824</v>
      </c>
      <c r="I16" s="80">
        <v>59030</v>
      </c>
      <c r="J16" s="80">
        <v>42866</v>
      </c>
      <c r="K16" s="80">
        <v>37193</v>
      </c>
      <c r="L16" s="80">
        <v>35436</v>
      </c>
      <c r="M16" s="80">
        <v>33057</v>
      </c>
      <c r="N16" s="80">
        <v>30377</v>
      </c>
      <c r="O16" s="80">
        <v>25849</v>
      </c>
      <c r="P16" s="80">
        <v>20947</v>
      </c>
      <c r="Q16" s="80">
        <v>14772</v>
      </c>
      <c r="R16" s="80">
        <v>9445</v>
      </c>
      <c r="S16" s="80">
        <v>5197</v>
      </c>
      <c r="T16" s="80">
        <v>2335</v>
      </c>
      <c r="U16" s="80">
        <v>821</v>
      </c>
      <c r="V16" s="81">
        <v>23</v>
      </c>
    </row>
    <row r="17" spans="2:22" ht="15" customHeight="1">
      <c r="B17" s="902"/>
      <c r="C17" s="78" t="s">
        <v>1335</v>
      </c>
      <c r="D17" s="79">
        <f t="shared" si="2"/>
        <v>662586</v>
      </c>
      <c r="E17" s="80">
        <v>91932</v>
      </c>
      <c r="F17" s="80">
        <v>77598</v>
      </c>
      <c r="G17" s="80">
        <v>77179</v>
      </c>
      <c r="H17" s="80">
        <v>71694</v>
      </c>
      <c r="I17" s="80">
        <v>62200</v>
      </c>
      <c r="J17" s="80">
        <v>50470</v>
      </c>
      <c r="K17" s="80">
        <v>42285</v>
      </c>
      <c r="L17" s="80">
        <v>38369</v>
      </c>
      <c r="M17" s="80">
        <v>33285</v>
      </c>
      <c r="N17" s="80">
        <v>29952</v>
      </c>
      <c r="O17" s="80">
        <v>25132</v>
      </c>
      <c r="P17" s="80">
        <v>20854</v>
      </c>
      <c r="Q17" s="80">
        <v>15910</v>
      </c>
      <c r="R17" s="80">
        <v>11950</v>
      </c>
      <c r="S17" s="80">
        <v>7743</v>
      </c>
      <c r="T17" s="80">
        <v>4123</v>
      </c>
      <c r="U17" s="80">
        <v>1890</v>
      </c>
      <c r="V17" s="81">
        <v>20</v>
      </c>
    </row>
    <row r="18" spans="2:22" ht="15" customHeight="1">
      <c r="B18" s="902" t="s">
        <v>1733</v>
      </c>
      <c r="C18" s="78" t="s">
        <v>1334</v>
      </c>
      <c r="D18" s="79">
        <f t="shared" si="2"/>
        <v>660555</v>
      </c>
      <c r="E18" s="80">
        <v>89426</v>
      </c>
      <c r="F18" s="80">
        <v>80450</v>
      </c>
      <c r="G18" s="80">
        <v>80938</v>
      </c>
      <c r="H18" s="80">
        <v>74026</v>
      </c>
      <c r="I18" s="80">
        <v>60967</v>
      </c>
      <c r="J18" s="80">
        <v>43843</v>
      </c>
      <c r="K18" s="80">
        <v>36514</v>
      </c>
      <c r="L18" s="80">
        <v>36977</v>
      </c>
      <c r="M18" s="80">
        <v>34043</v>
      </c>
      <c r="N18" s="80">
        <v>32589</v>
      </c>
      <c r="O18" s="80">
        <v>27354</v>
      </c>
      <c r="P18" s="80">
        <v>22286</v>
      </c>
      <c r="Q18" s="80">
        <v>18079</v>
      </c>
      <c r="R18" s="80">
        <v>11773</v>
      </c>
      <c r="S18" s="80">
        <v>7118</v>
      </c>
      <c r="T18" s="80">
        <v>2997</v>
      </c>
      <c r="U18" s="80">
        <v>1149</v>
      </c>
      <c r="V18" s="81">
        <v>26</v>
      </c>
    </row>
    <row r="19" spans="2:22" ht="15" customHeight="1">
      <c r="B19" s="902"/>
      <c r="C19" s="78" t="s">
        <v>1335</v>
      </c>
      <c r="D19" s="79">
        <f t="shared" si="2"/>
        <v>696792</v>
      </c>
      <c r="E19" s="80">
        <v>84978</v>
      </c>
      <c r="F19" s="80">
        <v>78425</v>
      </c>
      <c r="G19" s="80">
        <v>79453</v>
      </c>
      <c r="H19" s="80">
        <v>73646</v>
      </c>
      <c r="I19" s="80">
        <v>65488</v>
      </c>
      <c r="J19" s="80">
        <v>54116</v>
      </c>
      <c r="K19" s="80">
        <v>43165</v>
      </c>
      <c r="L19" s="80">
        <v>41239</v>
      </c>
      <c r="M19" s="80">
        <v>36670</v>
      </c>
      <c r="N19" s="80">
        <v>33513</v>
      </c>
      <c r="O19" s="80">
        <v>27439</v>
      </c>
      <c r="P19" s="80">
        <v>23206</v>
      </c>
      <c r="Q19" s="80">
        <v>20580</v>
      </c>
      <c r="R19" s="80">
        <v>15790</v>
      </c>
      <c r="S19" s="80">
        <v>10897</v>
      </c>
      <c r="T19" s="80">
        <v>5390</v>
      </c>
      <c r="U19" s="80">
        <v>2761</v>
      </c>
      <c r="V19" s="81">
        <v>36</v>
      </c>
    </row>
    <row r="20" spans="2:22" ht="15" customHeight="1">
      <c r="B20" s="902" t="s">
        <v>1734</v>
      </c>
      <c r="C20" s="78" t="s">
        <v>1334</v>
      </c>
      <c r="D20" s="79">
        <f t="shared" si="2"/>
        <v>1006823</v>
      </c>
      <c r="E20" s="80">
        <v>146739</v>
      </c>
      <c r="F20" s="80">
        <v>126299</v>
      </c>
      <c r="G20" s="80">
        <v>122822</v>
      </c>
      <c r="H20" s="80">
        <v>111716</v>
      </c>
      <c r="I20" s="80">
        <v>90486</v>
      </c>
      <c r="J20" s="80">
        <v>67021</v>
      </c>
      <c r="K20" s="80">
        <v>54773</v>
      </c>
      <c r="L20" s="80">
        <v>52603</v>
      </c>
      <c r="M20" s="80">
        <v>49001</v>
      </c>
      <c r="N20" s="80">
        <v>45615</v>
      </c>
      <c r="O20" s="80">
        <v>38973</v>
      </c>
      <c r="P20" s="80">
        <v>34016</v>
      </c>
      <c r="Q20" s="80">
        <v>27181</v>
      </c>
      <c r="R20" s="80">
        <v>18383</v>
      </c>
      <c r="S20" s="80">
        <v>12496</v>
      </c>
      <c r="T20" s="80">
        <v>6041</v>
      </c>
      <c r="U20" s="80">
        <v>2612</v>
      </c>
      <c r="V20" s="81">
        <v>46</v>
      </c>
    </row>
    <row r="21" spans="2:22" ht="15" customHeight="1">
      <c r="B21" s="902"/>
      <c r="C21" s="78" t="s">
        <v>1335</v>
      </c>
      <c r="D21" s="79">
        <f t="shared" si="2"/>
        <v>1055571</v>
      </c>
      <c r="E21" s="80">
        <v>141329</v>
      </c>
      <c r="F21" s="80">
        <v>123281</v>
      </c>
      <c r="G21" s="80">
        <v>120368</v>
      </c>
      <c r="H21" s="80">
        <v>111217</v>
      </c>
      <c r="I21" s="80">
        <v>96695</v>
      </c>
      <c r="J21" s="80">
        <v>79568</v>
      </c>
      <c r="K21" s="80">
        <v>65338</v>
      </c>
      <c r="L21" s="80">
        <v>60709</v>
      </c>
      <c r="M21" s="80">
        <v>51930</v>
      </c>
      <c r="N21" s="80">
        <v>46298</v>
      </c>
      <c r="O21" s="80">
        <v>39247</v>
      </c>
      <c r="P21" s="80">
        <v>34777</v>
      </c>
      <c r="Q21" s="80">
        <v>29895</v>
      </c>
      <c r="R21" s="80">
        <v>23142</v>
      </c>
      <c r="S21" s="80">
        <v>17223</v>
      </c>
      <c r="T21" s="80">
        <v>9293</v>
      </c>
      <c r="U21" s="80">
        <v>5201</v>
      </c>
      <c r="V21" s="81">
        <v>60</v>
      </c>
    </row>
    <row r="22" spans="2:22" ht="15" customHeight="1">
      <c r="B22" s="902" t="s">
        <v>1735</v>
      </c>
      <c r="C22" s="78" t="s">
        <v>1334</v>
      </c>
      <c r="D22" s="79">
        <f t="shared" si="2"/>
        <v>993694</v>
      </c>
      <c r="E22" s="80">
        <v>139850</v>
      </c>
      <c r="F22" s="80">
        <v>123180</v>
      </c>
      <c r="G22" s="80">
        <v>115918</v>
      </c>
      <c r="H22" s="80">
        <v>104799</v>
      </c>
      <c r="I22" s="80">
        <v>86756</v>
      </c>
      <c r="J22" s="80">
        <v>63036</v>
      </c>
      <c r="K22" s="80">
        <v>53109</v>
      </c>
      <c r="L22" s="80">
        <v>55527</v>
      </c>
      <c r="M22" s="80">
        <v>51325</v>
      </c>
      <c r="N22" s="80">
        <v>47711</v>
      </c>
      <c r="O22" s="80">
        <v>41204</v>
      </c>
      <c r="P22" s="80">
        <v>35309</v>
      </c>
      <c r="Q22" s="80">
        <v>29432</v>
      </c>
      <c r="R22" s="80">
        <v>20477</v>
      </c>
      <c r="S22" s="80">
        <v>15060</v>
      </c>
      <c r="T22" s="80">
        <v>7424</v>
      </c>
      <c r="U22" s="80">
        <v>3505</v>
      </c>
      <c r="V22" s="81">
        <v>72</v>
      </c>
    </row>
    <row r="23" spans="2:22" ht="15" customHeight="1">
      <c r="B23" s="902"/>
      <c r="C23" s="78" t="s">
        <v>1335</v>
      </c>
      <c r="D23" s="79">
        <f t="shared" si="2"/>
        <v>1045724</v>
      </c>
      <c r="E23" s="80">
        <v>134882</v>
      </c>
      <c r="F23" s="80">
        <v>119284</v>
      </c>
      <c r="G23" s="80">
        <v>114279</v>
      </c>
      <c r="H23" s="80">
        <v>104014</v>
      </c>
      <c r="I23" s="80">
        <v>91317</v>
      </c>
      <c r="J23" s="80">
        <v>78510</v>
      </c>
      <c r="K23" s="80">
        <v>66449</v>
      </c>
      <c r="L23" s="80">
        <v>63067</v>
      </c>
      <c r="M23" s="80">
        <v>52613</v>
      </c>
      <c r="N23" s="80">
        <v>46508</v>
      </c>
      <c r="O23" s="80">
        <v>41046</v>
      </c>
      <c r="P23" s="80">
        <v>35749</v>
      </c>
      <c r="Q23" s="80">
        <v>31879</v>
      </c>
      <c r="R23" s="80">
        <v>25698</v>
      </c>
      <c r="S23" s="80">
        <v>20797</v>
      </c>
      <c r="T23" s="80">
        <v>12106</v>
      </c>
      <c r="U23" s="80">
        <v>7462</v>
      </c>
      <c r="V23" s="81">
        <v>64</v>
      </c>
    </row>
    <row r="24" spans="2:22" ht="15" customHeight="1">
      <c r="B24" s="902" t="s">
        <v>1736</v>
      </c>
      <c r="C24" s="78" t="s">
        <v>1334</v>
      </c>
      <c r="D24" s="79">
        <f t="shared" si="2"/>
        <v>752266</v>
      </c>
      <c r="E24" s="80">
        <v>111295</v>
      </c>
      <c r="F24" s="80">
        <v>94652</v>
      </c>
      <c r="G24" s="80">
        <v>90587</v>
      </c>
      <c r="H24" s="80">
        <v>78848</v>
      </c>
      <c r="I24" s="80">
        <v>64729</v>
      </c>
      <c r="J24" s="80">
        <v>48163</v>
      </c>
      <c r="K24" s="80">
        <v>40473</v>
      </c>
      <c r="L24" s="80">
        <v>41238</v>
      </c>
      <c r="M24" s="80">
        <v>38375</v>
      </c>
      <c r="N24" s="80">
        <v>35875</v>
      </c>
      <c r="O24" s="80">
        <v>30548</v>
      </c>
      <c r="P24" s="80">
        <v>25196</v>
      </c>
      <c r="Q24" s="80">
        <v>20933</v>
      </c>
      <c r="R24" s="80">
        <v>14801</v>
      </c>
      <c r="S24" s="80">
        <v>9938</v>
      </c>
      <c r="T24" s="80">
        <v>4638</v>
      </c>
      <c r="U24" s="80">
        <v>1947</v>
      </c>
      <c r="V24" s="81">
        <v>30</v>
      </c>
    </row>
    <row r="25" spans="2:22" ht="15" customHeight="1">
      <c r="B25" s="902"/>
      <c r="C25" s="78" t="s">
        <v>1335</v>
      </c>
      <c r="D25" s="79">
        <f t="shared" si="2"/>
        <v>798196</v>
      </c>
      <c r="E25" s="80">
        <v>106844</v>
      </c>
      <c r="F25" s="80">
        <v>92389</v>
      </c>
      <c r="G25" s="80">
        <v>89048</v>
      </c>
      <c r="H25" s="80">
        <v>81261</v>
      </c>
      <c r="I25" s="80">
        <v>71106</v>
      </c>
      <c r="J25" s="80">
        <v>59792</v>
      </c>
      <c r="K25" s="80">
        <v>50506</v>
      </c>
      <c r="L25" s="80">
        <v>47111</v>
      </c>
      <c r="M25" s="80">
        <v>38994</v>
      </c>
      <c r="N25" s="80">
        <v>35750</v>
      </c>
      <c r="O25" s="80">
        <v>30680</v>
      </c>
      <c r="P25" s="80">
        <v>25946</v>
      </c>
      <c r="Q25" s="80">
        <v>23417</v>
      </c>
      <c r="R25" s="80">
        <v>18674</v>
      </c>
      <c r="S25" s="80">
        <v>14620</v>
      </c>
      <c r="T25" s="80">
        <v>7619</v>
      </c>
      <c r="U25" s="80">
        <v>4422</v>
      </c>
      <c r="V25" s="81">
        <v>17</v>
      </c>
    </row>
    <row r="26" spans="2:22" ht="15" customHeight="1">
      <c r="B26" s="902" t="s">
        <v>1737</v>
      </c>
      <c r="C26" s="78" t="s">
        <v>1334</v>
      </c>
      <c r="D26" s="79">
        <f t="shared" si="2"/>
        <v>778910</v>
      </c>
      <c r="E26" s="80">
        <v>110937</v>
      </c>
      <c r="F26" s="80">
        <v>97350</v>
      </c>
      <c r="G26" s="80">
        <v>90844</v>
      </c>
      <c r="H26" s="80">
        <v>82100</v>
      </c>
      <c r="I26" s="80">
        <v>68680</v>
      </c>
      <c r="J26" s="80">
        <v>50014</v>
      </c>
      <c r="K26" s="80">
        <v>42859</v>
      </c>
      <c r="L26" s="80">
        <v>43239</v>
      </c>
      <c r="M26" s="80">
        <v>41084</v>
      </c>
      <c r="N26" s="80">
        <v>38980</v>
      </c>
      <c r="O26" s="80">
        <v>32552</v>
      </c>
      <c r="P26" s="80">
        <v>25891</v>
      </c>
      <c r="Q26" s="80">
        <v>21598</v>
      </c>
      <c r="R26" s="80">
        <v>15474</v>
      </c>
      <c r="S26" s="80">
        <v>10557</v>
      </c>
      <c r="T26" s="80">
        <v>4744</v>
      </c>
      <c r="U26" s="80">
        <v>1923</v>
      </c>
      <c r="V26" s="81">
        <v>84</v>
      </c>
    </row>
    <row r="27" spans="2:22" ht="15" customHeight="1">
      <c r="B27" s="902"/>
      <c r="C27" s="78" t="s">
        <v>1335</v>
      </c>
      <c r="D27" s="79">
        <f t="shared" si="2"/>
        <v>822470</v>
      </c>
      <c r="E27" s="80">
        <v>106684</v>
      </c>
      <c r="F27" s="80">
        <v>94788</v>
      </c>
      <c r="G27" s="80">
        <v>88981</v>
      </c>
      <c r="H27" s="80">
        <v>84452</v>
      </c>
      <c r="I27" s="80">
        <v>75134</v>
      </c>
      <c r="J27" s="80">
        <v>62148</v>
      </c>
      <c r="K27" s="80">
        <v>53027</v>
      </c>
      <c r="L27" s="80">
        <v>49886</v>
      </c>
      <c r="M27" s="80">
        <v>42324</v>
      </c>
      <c r="N27" s="80">
        <v>38773</v>
      </c>
      <c r="O27" s="80">
        <v>31794</v>
      </c>
      <c r="P27" s="80">
        <v>26203</v>
      </c>
      <c r="Q27" s="80">
        <v>23372</v>
      </c>
      <c r="R27" s="80">
        <v>19104</v>
      </c>
      <c r="S27" s="80">
        <v>14638</v>
      </c>
      <c r="T27" s="80">
        <v>7422</v>
      </c>
      <c r="U27" s="80">
        <v>3666</v>
      </c>
      <c r="V27" s="81">
        <v>74</v>
      </c>
    </row>
    <row r="28" spans="2:22" ht="15" customHeight="1">
      <c r="B28" s="902" t="s">
        <v>1738</v>
      </c>
      <c r="C28" s="78" t="s">
        <v>1334</v>
      </c>
      <c r="D28" s="79">
        <f t="shared" si="2"/>
        <v>1049695</v>
      </c>
      <c r="E28" s="80">
        <v>152006</v>
      </c>
      <c r="F28" s="80">
        <v>128328</v>
      </c>
      <c r="G28" s="80">
        <v>116105</v>
      </c>
      <c r="H28" s="80">
        <v>106300</v>
      </c>
      <c r="I28" s="80">
        <v>94011</v>
      </c>
      <c r="J28" s="80">
        <v>69316</v>
      </c>
      <c r="K28" s="80">
        <v>60726</v>
      </c>
      <c r="L28" s="80">
        <v>61037</v>
      </c>
      <c r="M28" s="80">
        <v>55663</v>
      </c>
      <c r="N28" s="80">
        <v>51861</v>
      </c>
      <c r="O28" s="80">
        <v>43887</v>
      </c>
      <c r="P28" s="80">
        <v>35516</v>
      </c>
      <c r="Q28" s="80">
        <v>29966</v>
      </c>
      <c r="R28" s="80">
        <v>21248</v>
      </c>
      <c r="S28" s="80">
        <v>14542</v>
      </c>
      <c r="T28" s="80">
        <v>6299</v>
      </c>
      <c r="U28" s="80">
        <v>2799</v>
      </c>
      <c r="V28" s="81">
        <v>85</v>
      </c>
    </row>
    <row r="29" spans="2:22" ht="15" customHeight="1">
      <c r="B29" s="902"/>
      <c r="C29" s="78" t="s">
        <v>1335</v>
      </c>
      <c r="D29" s="79">
        <f t="shared" si="2"/>
        <v>1096750</v>
      </c>
      <c r="E29" s="80">
        <v>145342</v>
      </c>
      <c r="F29" s="80">
        <v>125610</v>
      </c>
      <c r="G29" s="80">
        <v>113736</v>
      </c>
      <c r="H29" s="80">
        <v>110510</v>
      </c>
      <c r="I29" s="80">
        <v>97838</v>
      </c>
      <c r="J29" s="80">
        <v>84267</v>
      </c>
      <c r="K29" s="80">
        <v>73435</v>
      </c>
      <c r="L29" s="80">
        <v>68579</v>
      </c>
      <c r="M29" s="80">
        <v>56032</v>
      </c>
      <c r="N29" s="80">
        <v>49270</v>
      </c>
      <c r="O29" s="80">
        <v>41928</v>
      </c>
      <c r="P29" s="80">
        <v>35437</v>
      </c>
      <c r="Q29" s="80">
        <v>32362</v>
      </c>
      <c r="R29" s="80">
        <v>26211</v>
      </c>
      <c r="S29" s="80">
        <v>20250</v>
      </c>
      <c r="T29" s="80">
        <v>10100</v>
      </c>
      <c r="U29" s="80">
        <v>5756</v>
      </c>
      <c r="V29" s="81">
        <v>87</v>
      </c>
    </row>
    <row r="30" spans="2:22" ht="15" customHeight="1">
      <c r="B30" s="902" t="s">
        <v>1739</v>
      </c>
      <c r="C30" s="78" t="s">
        <v>1334</v>
      </c>
      <c r="D30" s="79">
        <f t="shared" si="2"/>
        <v>1036932</v>
      </c>
      <c r="E30" s="80">
        <v>143910</v>
      </c>
      <c r="F30" s="80">
        <v>125351</v>
      </c>
      <c r="G30" s="80">
        <v>112713</v>
      </c>
      <c r="H30" s="80">
        <v>105658</v>
      </c>
      <c r="I30" s="80">
        <v>91250</v>
      </c>
      <c r="J30" s="80">
        <v>66913</v>
      </c>
      <c r="K30" s="80">
        <v>59265</v>
      </c>
      <c r="L30" s="80">
        <v>60105</v>
      </c>
      <c r="M30" s="80">
        <v>55501</v>
      </c>
      <c r="N30" s="80">
        <v>52937</v>
      </c>
      <c r="O30" s="80">
        <v>45905</v>
      </c>
      <c r="P30" s="80">
        <v>36484</v>
      </c>
      <c r="Q30" s="80">
        <v>31574</v>
      </c>
      <c r="R30" s="80">
        <v>21588</v>
      </c>
      <c r="S30" s="80">
        <v>16196</v>
      </c>
      <c r="T30" s="80">
        <v>8048</v>
      </c>
      <c r="U30" s="80">
        <v>3512</v>
      </c>
      <c r="V30" s="81">
        <v>22</v>
      </c>
    </row>
    <row r="31" spans="2:22" ht="15" customHeight="1">
      <c r="B31" s="902"/>
      <c r="C31" s="78" t="s">
        <v>1335</v>
      </c>
      <c r="D31" s="79">
        <f t="shared" si="2"/>
        <v>1102105</v>
      </c>
      <c r="E31" s="80">
        <v>139367</v>
      </c>
      <c r="F31" s="80">
        <v>123076</v>
      </c>
      <c r="G31" s="80">
        <v>112024</v>
      </c>
      <c r="H31" s="80">
        <v>106821</v>
      </c>
      <c r="I31" s="80">
        <v>94599</v>
      </c>
      <c r="J31" s="80">
        <v>82530</v>
      </c>
      <c r="K31" s="80">
        <v>73001</v>
      </c>
      <c r="L31" s="80">
        <v>69644</v>
      </c>
      <c r="M31" s="80">
        <v>57915</v>
      </c>
      <c r="N31" s="80">
        <v>52299</v>
      </c>
      <c r="O31" s="80">
        <v>45038</v>
      </c>
      <c r="P31" s="80">
        <v>37049</v>
      </c>
      <c r="Q31" s="80">
        <v>35415</v>
      </c>
      <c r="R31" s="80">
        <v>28078</v>
      </c>
      <c r="S31" s="80">
        <v>23505</v>
      </c>
      <c r="T31" s="80">
        <v>13574</v>
      </c>
      <c r="U31" s="80">
        <v>8137</v>
      </c>
      <c r="V31" s="81">
        <v>33</v>
      </c>
    </row>
    <row r="32" spans="2:22" ht="15" customHeight="1">
      <c r="B32" s="902" t="s">
        <v>1740</v>
      </c>
      <c r="C32" s="78" t="s">
        <v>1334</v>
      </c>
      <c r="D32" s="79">
        <v>3169389</v>
      </c>
      <c r="E32" s="80">
        <v>398853</v>
      </c>
      <c r="F32" s="80">
        <v>340399</v>
      </c>
      <c r="G32" s="80">
        <v>271264</v>
      </c>
      <c r="H32" s="80">
        <v>342311</v>
      </c>
      <c r="I32" s="80">
        <v>370569</v>
      </c>
      <c r="J32" s="80">
        <v>268886</v>
      </c>
      <c r="K32" s="80">
        <v>218219</v>
      </c>
      <c r="L32" s="80">
        <v>214682</v>
      </c>
      <c r="M32" s="80">
        <v>186507</v>
      </c>
      <c r="N32" s="80">
        <v>167314</v>
      </c>
      <c r="O32" s="80">
        <v>135155</v>
      </c>
      <c r="P32" s="80">
        <v>100807</v>
      </c>
      <c r="Q32" s="80">
        <v>72815</v>
      </c>
      <c r="R32" s="80">
        <v>43140</v>
      </c>
      <c r="S32" s="80">
        <v>24276</v>
      </c>
      <c r="T32" s="80">
        <v>9952</v>
      </c>
      <c r="U32" s="80">
        <v>3876</v>
      </c>
      <c r="V32" s="81">
        <v>364</v>
      </c>
    </row>
    <row r="33" spans="2:22" ht="15" customHeight="1">
      <c r="B33" s="902"/>
      <c r="C33" s="78" t="s">
        <v>1335</v>
      </c>
      <c r="D33" s="79">
        <f aca="true" t="shared" si="3" ref="D33:D44">SUM(E33:V33)</f>
        <v>3108111</v>
      </c>
      <c r="E33" s="80">
        <v>381165</v>
      </c>
      <c r="F33" s="80">
        <v>330736</v>
      </c>
      <c r="G33" s="80">
        <v>265561</v>
      </c>
      <c r="H33" s="80">
        <v>308298</v>
      </c>
      <c r="I33" s="80">
        <v>322942</v>
      </c>
      <c r="J33" s="80">
        <v>298154</v>
      </c>
      <c r="K33" s="80">
        <v>247083</v>
      </c>
      <c r="L33" s="80">
        <v>217748</v>
      </c>
      <c r="M33" s="80">
        <v>179294</v>
      </c>
      <c r="N33" s="80">
        <v>153593</v>
      </c>
      <c r="O33" s="80">
        <v>120721</v>
      </c>
      <c r="P33" s="80">
        <v>92232</v>
      </c>
      <c r="Q33" s="80">
        <v>73543</v>
      </c>
      <c r="R33" s="80">
        <v>53182</v>
      </c>
      <c r="S33" s="80">
        <v>36448</v>
      </c>
      <c r="T33" s="80">
        <v>17898</v>
      </c>
      <c r="U33" s="80">
        <v>9289</v>
      </c>
      <c r="V33" s="81">
        <v>224</v>
      </c>
    </row>
    <row r="34" spans="2:22" ht="15" customHeight="1">
      <c r="B34" s="902" t="s">
        <v>1741</v>
      </c>
      <c r="C34" s="78" t="s">
        <v>1334</v>
      </c>
      <c r="D34" s="79">
        <f t="shared" si="3"/>
        <v>1247934</v>
      </c>
      <c r="E34" s="80">
        <v>170246</v>
      </c>
      <c r="F34" s="80">
        <v>143619</v>
      </c>
      <c r="G34" s="80">
        <v>119602</v>
      </c>
      <c r="H34" s="80">
        <v>124373</v>
      </c>
      <c r="I34" s="80">
        <v>133725</v>
      </c>
      <c r="J34" s="80">
        <v>98379</v>
      </c>
      <c r="K34" s="80">
        <v>83454</v>
      </c>
      <c r="L34" s="80">
        <v>83237</v>
      </c>
      <c r="M34" s="80">
        <v>69276</v>
      </c>
      <c r="N34" s="80">
        <v>62368</v>
      </c>
      <c r="O34" s="80">
        <v>50353</v>
      </c>
      <c r="P34" s="80">
        <v>39174</v>
      </c>
      <c r="Q34" s="80">
        <v>30243</v>
      </c>
      <c r="R34" s="80">
        <v>19021</v>
      </c>
      <c r="S34" s="80">
        <v>12560</v>
      </c>
      <c r="T34" s="80">
        <v>5788</v>
      </c>
      <c r="U34" s="80">
        <v>2456</v>
      </c>
      <c r="V34" s="81">
        <v>60</v>
      </c>
    </row>
    <row r="35" spans="2:22" ht="15" customHeight="1">
      <c r="B35" s="902"/>
      <c r="C35" s="78" t="s">
        <v>1335</v>
      </c>
      <c r="D35" s="79">
        <f t="shared" si="3"/>
        <v>1239731</v>
      </c>
      <c r="E35" s="80">
        <v>162623</v>
      </c>
      <c r="F35" s="80">
        <v>139603</v>
      </c>
      <c r="G35" s="80">
        <v>116090</v>
      </c>
      <c r="H35" s="80">
        <v>118110</v>
      </c>
      <c r="I35" s="80">
        <v>118130</v>
      </c>
      <c r="J35" s="80">
        <v>109454</v>
      </c>
      <c r="K35" s="80">
        <v>93961</v>
      </c>
      <c r="L35" s="80">
        <v>83982</v>
      </c>
      <c r="M35" s="80">
        <v>67262</v>
      </c>
      <c r="N35" s="80">
        <v>57826</v>
      </c>
      <c r="O35" s="80">
        <v>46978</v>
      </c>
      <c r="P35" s="80">
        <v>37146</v>
      </c>
      <c r="Q35" s="80">
        <v>32047</v>
      </c>
      <c r="R35" s="80">
        <v>24205</v>
      </c>
      <c r="S35" s="80">
        <v>17990</v>
      </c>
      <c r="T35" s="80">
        <v>9150</v>
      </c>
      <c r="U35" s="80">
        <v>5121</v>
      </c>
      <c r="V35" s="81">
        <v>53</v>
      </c>
    </row>
    <row r="36" spans="2:22" ht="15" customHeight="1">
      <c r="B36" s="902" t="s">
        <v>1742</v>
      </c>
      <c r="C36" s="78" t="s">
        <v>1334</v>
      </c>
      <c r="D36" s="79">
        <f t="shared" si="3"/>
        <v>1194929</v>
      </c>
      <c r="E36" s="80">
        <v>170898</v>
      </c>
      <c r="F36" s="80">
        <v>145094</v>
      </c>
      <c r="G36" s="80">
        <v>144522</v>
      </c>
      <c r="H36" s="80">
        <v>129260</v>
      </c>
      <c r="I36" s="80">
        <v>105600</v>
      </c>
      <c r="J36" s="80">
        <v>77059</v>
      </c>
      <c r="K36" s="80">
        <v>65840</v>
      </c>
      <c r="L36" s="80">
        <v>66716</v>
      </c>
      <c r="M36" s="80">
        <v>63657</v>
      </c>
      <c r="N36" s="80">
        <v>56277</v>
      </c>
      <c r="O36" s="80">
        <v>45410</v>
      </c>
      <c r="P36" s="80">
        <v>39111</v>
      </c>
      <c r="Q36" s="80">
        <v>33605</v>
      </c>
      <c r="R36" s="80">
        <v>25751</v>
      </c>
      <c r="S36" s="80">
        <v>16021</v>
      </c>
      <c r="T36" s="80">
        <v>7143</v>
      </c>
      <c r="U36" s="80">
        <v>2940</v>
      </c>
      <c r="V36" s="81">
        <v>25</v>
      </c>
    </row>
    <row r="37" spans="2:22" ht="15" customHeight="1">
      <c r="B37" s="902"/>
      <c r="C37" s="78" t="s">
        <v>1335</v>
      </c>
      <c r="D37" s="79">
        <f t="shared" si="3"/>
        <v>1266068</v>
      </c>
      <c r="E37" s="80">
        <v>165400</v>
      </c>
      <c r="F37" s="80">
        <v>141847</v>
      </c>
      <c r="G37" s="80">
        <v>141781</v>
      </c>
      <c r="H37" s="80">
        <v>123028</v>
      </c>
      <c r="I37" s="80">
        <v>110697</v>
      </c>
      <c r="J37" s="80">
        <v>95316</v>
      </c>
      <c r="K37" s="80">
        <v>79626</v>
      </c>
      <c r="L37" s="80">
        <v>76987</v>
      </c>
      <c r="M37" s="80">
        <v>69413</v>
      </c>
      <c r="N37" s="80">
        <v>57735</v>
      </c>
      <c r="O37" s="80">
        <v>46790</v>
      </c>
      <c r="P37" s="80">
        <v>41792</v>
      </c>
      <c r="Q37" s="80">
        <v>38769</v>
      </c>
      <c r="R37" s="80">
        <v>33492</v>
      </c>
      <c r="S37" s="80">
        <v>23965</v>
      </c>
      <c r="T37" s="80">
        <v>12736</v>
      </c>
      <c r="U37" s="80">
        <v>6658</v>
      </c>
      <c r="V37" s="81">
        <v>36</v>
      </c>
    </row>
    <row r="38" spans="2:22" ht="15" customHeight="1">
      <c r="B38" s="902" t="s">
        <v>1743</v>
      </c>
      <c r="C38" s="78" t="s">
        <v>1334</v>
      </c>
      <c r="D38" s="79">
        <f t="shared" si="3"/>
        <v>488850</v>
      </c>
      <c r="E38" s="80">
        <v>72475</v>
      </c>
      <c r="F38" s="80">
        <v>59048</v>
      </c>
      <c r="G38" s="80">
        <v>52174</v>
      </c>
      <c r="H38" s="80">
        <v>49256</v>
      </c>
      <c r="I38" s="80">
        <v>41685</v>
      </c>
      <c r="J38" s="80">
        <v>32856</v>
      </c>
      <c r="K38" s="80">
        <v>28726</v>
      </c>
      <c r="L38" s="80">
        <v>30211</v>
      </c>
      <c r="M38" s="80">
        <v>27298</v>
      </c>
      <c r="N38" s="80">
        <v>24506</v>
      </c>
      <c r="O38" s="80">
        <v>19979</v>
      </c>
      <c r="P38" s="80">
        <v>15822</v>
      </c>
      <c r="Q38" s="80">
        <v>13345</v>
      </c>
      <c r="R38" s="80">
        <v>9985</v>
      </c>
      <c r="S38" s="80">
        <v>7017</v>
      </c>
      <c r="T38" s="80">
        <v>3205</v>
      </c>
      <c r="U38" s="80">
        <v>1243</v>
      </c>
      <c r="V38" s="81">
        <v>19</v>
      </c>
    </row>
    <row r="39" spans="2:22" ht="15" customHeight="1">
      <c r="B39" s="902"/>
      <c r="C39" s="78" t="s">
        <v>1335</v>
      </c>
      <c r="D39" s="79">
        <f t="shared" si="3"/>
        <v>519940</v>
      </c>
      <c r="E39" s="80">
        <v>69241</v>
      </c>
      <c r="F39" s="80">
        <v>57513</v>
      </c>
      <c r="G39" s="80">
        <v>51106</v>
      </c>
      <c r="H39" s="80">
        <v>52423</v>
      </c>
      <c r="I39" s="80">
        <v>45472</v>
      </c>
      <c r="J39" s="80">
        <v>38288</v>
      </c>
      <c r="K39" s="80">
        <v>33713</v>
      </c>
      <c r="L39" s="80">
        <v>33997</v>
      </c>
      <c r="M39" s="80">
        <v>29791</v>
      </c>
      <c r="N39" s="80">
        <v>25025</v>
      </c>
      <c r="O39" s="80">
        <v>19981</v>
      </c>
      <c r="P39" s="80">
        <v>16521</v>
      </c>
      <c r="Q39" s="80">
        <v>15178</v>
      </c>
      <c r="R39" s="80">
        <v>13026</v>
      </c>
      <c r="S39" s="80">
        <v>10305</v>
      </c>
      <c r="T39" s="80">
        <v>5518</v>
      </c>
      <c r="U39" s="80">
        <v>2818</v>
      </c>
      <c r="V39" s="81">
        <v>24</v>
      </c>
    </row>
    <row r="40" spans="2:22" ht="15" customHeight="1">
      <c r="B40" s="902" t="s">
        <v>1744</v>
      </c>
      <c r="C40" s="78" t="s">
        <v>1334</v>
      </c>
      <c r="D40" s="79">
        <f t="shared" si="3"/>
        <v>460859</v>
      </c>
      <c r="E40" s="80">
        <v>68158</v>
      </c>
      <c r="F40" s="80">
        <v>55126</v>
      </c>
      <c r="G40" s="80">
        <v>47143</v>
      </c>
      <c r="H40" s="80">
        <v>44979</v>
      </c>
      <c r="I40" s="80">
        <v>38486</v>
      </c>
      <c r="J40" s="80">
        <v>30832</v>
      </c>
      <c r="K40" s="80">
        <v>27497</v>
      </c>
      <c r="L40" s="80">
        <v>27625</v>
      </c>
      <c r="M40" s="80">
        <v>25787</v>
      </c>
      <c r="N40" s="80">
        <v>23365</v>
      </c>
      <c r="O40" s="80">
        <v>19050</v>
      </c>
      <c r="P40" s="80">
        <v>16057</v>
      </c>
      <c r="Q40" s="80">
        <v>13740</v>
      </c>
      <c r="R40" s="80">
        <v>10834</v>
      </c>
      <c r="S40" s="80">
        <v>7397</v>
      </c>
      <c r="T40" s="80">
        <v>3332</v>
      </c>
      <c r="U40" s="80">
        <v>1443</v>
      </c>
      <c r="V40" s="81">
        <v>8</v>
      </c>
    </row>
    <row r="41" spans="2:22" ht="15" customHeight="1">
      <c r="B41" s="902"/>
      <c r="C41" s="78" t="s">
        <v>1335</v>
      </c>
      <c r="D41" s="79">
        <f t="shared" si="3"/>
        <v>496420</v>
      </c>
      <c r="E41" s="80">
        <v>65576</v>
      </c>
      <c r="F41" s="80">
        <v>53500</v>
      </c>
      <c r="G41" s="80">
        <v>46358</v>
      </c>
      <c r="H41" s="80">
        <v>46388</v>
      </c>
      <c r="I41" s="80">
        <v>42343</v>
      </c>
      <c r="J41" s="80">
        <v>37032</v>
      </c>
      <c r="K41" s="80">
        <v>32657</v>
      </c>
      <c r="L41" s="80">
        <v>32582</v>
      </c>
      <c r="M41" s="80">
        <v>28246</v>
      </c>
      <c r="N41" s="80">
        <v>24163</v>
      </c>
      <c r="O41" s="80">
        <v>19590</v>
      </c>
      <c r="P41" s="80">
        <v>17351</v>
      </c>
      <c r="Q41" s="80">
        <v>15879</v>
      </c>
      <c r="R41" s="80">
        <v>14497</v>
      </c>
      <c r="S41" s="80">
        <v>10836</v>
      </c>
      <c r="T41" s="80">
        <v>5953</v>
      </c>
      <c r="U41" s="80">
        <v>3454</v>
      </c>
      <c r="V41" s="81">
        <v>15</v>
      </c>
    </row>
    <row r="42" spans="2:22" ht="15" customHeight="1">
      <c r="B42" s="902" t="s">
        <v>1745</v>
      </c>
      <c r="C42" s="78" t="s">
        <v>1334</v>
      </c>
      <c r="D42" s="79">
        <f t="shared" si="3"/>
        <v>364343</v>
      </c>
      <c r="E42" s="80">
        <v>50549</v>
      </c>
      <c r="F42" s="80">
        <v>42136</v>
      </c>
      <c r="G42" s="80">
        <v>39129</v>
      </c>
      <c r="H42" s="80">
        <v>37228</v>
      </c>
      <c r="I42" s="80">
        <v>32407</v>
      </c>
      <c r="J42" s="80">
        <v>23230</v>
      </c>
      <c r="K42" s="80">
        <v>20329</v>
      </c>
      <c r="L42" s="80">
        <v>20514</v>
      </c>
      <c r="M42" s="80">
        <v>20078</v>
      </c>
      <c r="N42" s="80">
        <v>18765</v>
      </c>
      <c r="O42" s="80">
        <v>15806</v>
      </c>
      <c r="P42" s="80">
        <v>13472</v>
      </c>
      <c r="Q42" s="80">
        <v>11141</v>
      </c>
      <c r="R42" s="80">
        <v>8750</v>
      </c>
      <c r="S42" s="80">
        <v>6503</v>
      </c>
      <c r="T42" s="80">
        <v>2988</v>
      </c>
      <c r="U42" s="80">
        <v>1312</v>
      </c>
      <c r="V42" s="81">
        <v>6</v>
      </c>
    </row>
    <row r="43" spans="2:22" ht="15" customHeight="1">
      <c r="B43" s="902"/>
      <c r="C43" s="78" t="s">
        <v>1335</v>
      </c>
      <c r="D43" s="79">
        <f t="shared" si="3"/>
        <v>388031</v>
      </c>
      <c r="E43" s="80">
        <v>48090</v>
      </c>
      <c r="F43" s="80">
        <v>40858</v>
      </c>
      <c r="G43" s="80">
        <v>37877</v>
      </c>
      <c r="H43" s="80">
        <v>37961</v>
      </c>
      <c r="I43" s="80">
        <v>34033</v>
      </c>
      <c r="J43" s="80">
        <v>29780</v>
      </c>
      <c r="K43" s="80">
        <v>25628</v>
      </c>
      <c r="L43" s="80">
        <v>24865</v>
      </c>
      <c r="M43" s="80">
        <v>21616</v>
      </c>
      <c r="N43" s="80">
        <v>18553</v>
      </c>
      <c r="O43" s="80">
        <v>15313</v>
      </c>
      <c r="P43" s="80">
        <v>13589</v>
      </c>
      <c r="Q43" s="80">
        <v>12338</v>
      </c>
      <c r="R43" s="80">
        <v>10989</v>
      </c>
      <c r="S43" s="80">
        <v>8943</v>
      </c>
      <c r="T43" s="80">
        <v>4732</v>
      </c>
      <c r="U43" s="80">
        <v>2844</v>
      </c>
      <c r="V43" s="81">
        <v>22</v>
      </c>
    </row>
    <row r="44" spans="2:22" ht="15" customHeight="1">
      <c r="B44" s="902" t="s">
        <v>1746</v>
      </c>
      <c r="C44" s="78" t="s">
        <v>1334</v>
      </c>
      <c r="D44" s="79">
        <f t="shared" si="3"/>
        <v>393550</v>
      </c>
      <c r="E44" s="80">
        <v>52357</v>
      </c>
      <c r="F44" s="80">
        <v>49997</v>
      </c>
      <c r="G44" s="80">
        <v>48957</v>
      </c>
      <c r="H44" s="80">
        <v>42462</v>
      </c>
      <c r="I44" s="80">
        <v>33742</v>
      </c>
      <c r="J44" s="80">
        <v>24826</v>
      </c>
      <c r="K44" s="80">
        <v>21428</v>
      </c>
      <c r="L44" s="80">
        <v>21166</v>
      </c>
      <c r="M44" s="80">
        <v>20444</v>
      </c>
      <c r="N44" s="80">
        <v>19003</v>
      </c>
      <c r="O44" s="80">
        <v>15723</v>
      </c>
      <c r="P44" s="80">
        <v>13043</v>
      </c>
      <c r="Q44" s="80">
        <v>11742</v>
      </c>
      <c r="R44" s="80">
        <v>8498</v>
      </c>
      <c r="S44" s="80">
        <v>5978</v>
      </c>
      <c r="T44" s="80">
        <v>2828</v>
      </c>
      <c r="U44" s="80">
        <v>1242</v>
      </c>
      <c r="V44" s="81">
        <v>114</v>
      </c>
    </row>
    <row r="45" spans="2:22" ht="15" customHeight="1">
      <c r="B45" s="902"/>
      <c r="C45" s="78" t="s">
        <v>1335</v>
      </c>
      <c r="D45" s="79">
        <v>417817</v>
      </c>
      <c r="E45" s="80">
        <v>50576</v>
      </c>
      <c r="F45" s="80">
        <v>48597</v>
      </c>
      <c r="G45" s="80">
        <v>48025</v>
      </c>
      <c r="H45" s="80">
        <v>41905</v>
      </c>
      <c r="I45" s="80">
        <v>36871</v>
      </c>
      <c r="J45" s="80">
        <v>30703</v>
      </c>
      <c r="K45" s="80">
        <v>26311</v>
      </c>
      <c r="L45" s="80">
        <v>25106</v>
      </c>
      <c r="M45" s="80">
        <v>22030</v>
      </c>
      <c r="N45" s="80">
        <v>19482</v>
      </c>
      <c r="O45" s="80">
        <v>15854</v>
      </c>
      <c r="P45" s="80">
        <v>13721</v>
      </c>
      <c r="Q45" s="80">
        <v>13166</v>
      </c>
      <c r="R45" s="80">
        <v>10569</v>
      </c>
      <c r="S45" s="80">
        <v>7906</v>
      </c>
      <c r="T45" s="80">
        <v>4244</v>
      </c>
      <c r="U45" s="80">
        <v>2629</v>
      </c>
      <c r="V45" s="81">
        <v>124</v>
      </c>
    </row>
    <row r="46" spans="2:22" ht="15" customHeight="1">
      <c r="B46" s="902" t="s">
        <v>1747</v>
      </c>
      <c r="C46" s="78" t="s">
        <v>1334</v>
      </c>
      <c r="D46" s="79">
        <f aca="true" t="shared" si="4" ref="D46:D52">SUM(E46:V46)</f>
        <v>1001192</v>
      </c>
      <c r="E46" s="80">
        <v>125453</v>
      </c>
      <c r="F46" s="80">
        <v>122665</v>
      </c>
      <c r="G46" s="80">
        <v>116417</v>
      </c>
      <c r="H46" s="80">
        <v>105514</v>
      </c>
      <c r="I46" s="80">
        <v>86177</v>
      </c>
      <c r="J46" s="80">
        <v>67670</v>
      </c>
      <c r="K46" s="80">
        <v>55242</v>
      </c>
      <c r="L46" s="80">
        <v>55801</v>
      </c>
      <c r="M46" s="80">
        <v>53268</v>
      </c>
      <c r="N46" s="80">
        <v>51326</v>
      </c>
      <c r="O46" s="80">
        <v>43570</v>
      </c>
      <c r="P46" s="80">
        <v>36533</v>
      </c>
      <c r="Q46" s="80">
        <v>32665</v>
      </c>
      <c r="R46" s="80">
        <v>22820</v>
      </c>
      <c r="S46" s="80">
        <v>15679</v>
      </c>
      <c r="T46" s="80">
        <v>7378</v>
      </c>
      <c r="U46" s="80">
        <v>2986</v>
      </c>
      <c r="V46" s="81">
        <v>28</v>
      </c>
    </row>
    <row r="47" spans="2:22" ht="15" customHeight="1">
      <c r="B47" s="902"/>
      <c r="C47" s="78" t="s">
        <v>1335</v>
      </c>
      <c r="D47" s="79">
        <f t="shared" si="4"/>
        <v>1059639</v>
      </c>
      <c r="E47" s="80">
        <v>119979</v>
      </c>
      <c r="F47" s="80">
        <v>118844</v>
      </c>
      <c r="G47" s="80">
        <v>113890</v>
      </c>
      <c r="H47" s="80">
        <v>96797</v>
      </c>
      <c r="I47" s="80">
        <v>94665</v>
      </c>
      <c r="J47" s="80">
        <v>81500</v>
      </c>
      <c r="K47" s="80">
        <v>69484</v>
      </c>
      <c r="L47" s="80">
        <v>66259</v>
      </c>
      <c r="M47" s="80">
        <v>59327</v>
      </c>
      <c r="N47" s="80">
        <v>53969</v>
      </c>
      <c r="O47" s="80">
        <v>44926</v>
      </c>
      <c r="P47" s="80">
        <v>37944</v>
      </c>
      <c r="Q47" s="80">
        <v>35497</v>
      </c>
      <c r="R47" s="80">
        <v>28045</v>
      </c>
      <c r="S47" s="80">
        <v>21203</v>
      </c>
      <c r="T47" s="80">
        <v>11197</v>
      </c>
      <c r="U47" s="80">
        <v>6082</v>
      </c>
      <c r="V47" s="81">
        <v>31</v>
      </c>
    </row>
    <row r="48" spans="2:22" ht="15" customHeight="1">
      <c r="B48" s="902" t="s">
        <v>1748</v>
      </c>
      <c r="C48" s="78" t="s">
        <v>1334</v>
      </c>
      <c r="D48" s="79">
        <f t="shared" si="4"/>
        <v>762295</v>
      </c>
      <c r="E48" s="80">
        <v>103540</v>
      </c>
      <c r="F48" s="80">
        <v>89738</v>
      </c>
      <c r="G48" s="80">
        <v>85781</v>
      </c>
      <c r="H48" s="80">
        <v>78134</v>
      </c>
      <c r="I48" s="80">
        <v>71839</v>
      </c>
      <c r="J48" s="80">
        <v>49989</v>
      </c>
      <c r="K48" s="80">
        <v>42132</v>
      </c>
      <c r="L48" s="80">
        <v>41866</v>
      </c>
      <c r="M48" s="80">
        <v>39567</v>
      </c>
      <c r="N48" s="80">
        <v>37121</v>
      </c>
      <c r="O48" s="80">
        <v>31514</v>
      </c>
      <c r="P48" s="80">
        <v>27034</v>
      </c>
      <c r="Q48" s="80">
        <v>23017</v>
      </c>
      <c r="R48" s="80">
        <v>18168</v>
      </c>
      <c r="S48" s="80">
        <v>13232</v>
      </c>
      <c r="T48" s="80">
        <v>6509</v>
      </c>
      <c r="U48" s="80">
        <v>3088</v>
      </c>
      <c r="V48" s="81">
        <v>26</v>
      </c>
    </row>
    <row r="49" spans="2:22" ht="15" customHeight="1">
      <c r="B49" s="902"/>
      <c r="C49" s="78" t="s">
        <v>1335</v>
      </c>
      <c r="D49" s="79">
        <f t="shared" si="4"/>
        <v>782243</v>
      </c>
      <c r="E49" s="80">
        <v>99378</v>
      </c>
      <c r="F49" s="80">
        <v>87476</v>
      </c>
      <c r="G49" s="80">
        <v>83378</v>
      </c>
      <c r="H49" s="80">
        <v>76746</v>
      </c>
      <c r="I49" s="80">
        <v>70765</v>
      </c>
      <c r="J49" s="80">
        <v>59747</v>
      </c>
      <c r="K49" s="80">
        <v>50699</v>
      </c>
      <c r="L49" s="80">
        <v>48909</v>
      </c>
      <c r="M49" s="80">
        <v>41141</v>
      </c>
      <c r="N49" s="80">
        <v>36286</v>
      </c>
      <c r="O49" s="80">
        <v>29799</v>
      </c>
      <c r="P49" s="80">
        <v>25995</v>
      </c>
      <c r="Q49" s="80">
        <v>23021</v>
      </c>
      <c r="R49" s="80">
        <v>19865</v>
      </c>
      <c r="S49" s="80">
        <v>15518</v>
      </c>
      <c r="T49" s="80">
        <v>8387</v>
      </c>
      <c r="U49" s="80">
        <v>5114</v>
      </c>
      <c r="V49" s="81">
        <v>19</v>
      </c>
    </row>
    <row r="50" spans="2:22" ht="15" customHeight="1">
      <c r="B50" s="902" t="s">
        <v>1749</v>
      </c>
      <c r="C50" s="78" t="s">
        <v>1334</v>
      </c>
      <c r="D50" s="79">
        <f t="shared" si="4"/>
        <v>1206651</v>
      </c>
      <c r="E50" s="80">
        <v>171156</v>
      </c>
      <c r="F50" s="80">
        <v>147987</v>
      </c>
      <c r="G50" s="80">
        <v>136457</v>
      </c>
      <c r="H50" s="80">
        <v>129404</v>
      </c>
      <c r="I50" s="80">
        <v>110940</v>
      </c>
      <c r="J50" s="80">
        <v>80051</v>
      </c>
      <c r="K50" s="80">
        <v>66236</v>
      </c>
      <c r="L50" s="80">
        <v>66173</v>
      </c>
      <c r="M50" s="80">
        <v>62852</v>
      </c>
      <c r="N50" s="80">
        <v>56858</v>
      </c>
      <c r="O50" s="80">
        <v>49349</v>
      </c>
      <c r="P50" s="80">
        <v>40709</v>
      </c>
      <c r="Q50" s="80">
        <v>35040</v>
      </c>
      <c r="R50" s="80">
        <v>24299</v>
      </c>
      <c r="S50" s="80">
        <v>16467</v>
      </c>
      <c r="T50" s="80">
        <v>8376</v>
      </c>
      <c r="U50" s="80">
        <v>4161</v>
      </c>
      <c r="V50" s="81">
        <v>136</v>
      </c>
    </row>
    <row r="51" spans="2:22" ht="15" customHeight="1">
      <c r="B51" s="902"/>
      <c r="C51" s="78" t="s">
        <v>1335</v>
      </c>
      <c r="D51" s="79">
        <f t="shared" si="4"/>
        <v>1264821</v>
      </c>
      <c r="E51" s="80">
        <v>164323</v>
      </c>
      <c r="F51" s="80">
        <v>144365</v>
      </c>
      <c r="G51" s="80">
        <v>133062</v>
      </c>
      <c r="H51" s="80">
        <v>130397</v>
      </c>
      <c r="I51" s="80">
        <v>117751</v>
      </c>
      <c r="J51" s="80">
        <v>98556</v>
      </c>
      <c r="K51" s="80">
        <v>82563</v>
      </c>
      <c r="L51" s="80">
        <v>77142</v>
      </c>
      <c r="M51" s="80">
        <v>64871</v>
      </c>
      <c r="N51" s="80">
        <v>56460</v>
      </c>
      <c r="O51" s="80">
        <v>48176</v>
      </c>
      <c r="P51" s="80">
        <v>40880</v>
      </c>
      <c r="Q51" s="80">
        <v>36860</v>
      </c>
      <c r="R51" s="80">
        <v>28739</v>
      </c>
      <c r="S51" s="80">
        <v>20981</v>
      </c>
      <c r="T51" s="80">
        <v>12026</v>
      </c>
      <c r="U51" s="80">
        <v>7533</v>
      </c>
      <c r="V51" s="81">
        <v>136</v>
      </c>
    </row>
    <row r="52" spans="2:22" ht="15" customHeight="1">
      <c r="B52" s="902" t="s">
        <v>1750</v>
      </c>
      <c r="C52" s="78" t="s">
        <v>1334</v>
      </c>
      <c r="D52" s="79">
        <f t="shared" si="4"/>
        <v>1649189</v>
      </c>
      <c r="E52" s="80">
        <v>231061</v>
      </c>
      <c r="F52" s="80">
        <v>199426</v>
      </c>
      <c r="G52" s="80">
        <v>176151</v>
      </c>
      <c r="H52" s="80">
        <v>174251</v>
      </c>
      <c r="I52" s="80">
        <v>152043</v>
      </c>
      <c r="J52" s="80">
        <v>109593</v>
      </c>
      <c r="K52" s="80">
        <v>94488</v>
      </c>
      <c r="L52" s="80">
        <v>99500</v>
      </c>
      <c r="M52" s="80">
        <v>91068</v>
      </c>
      <c r="N52" s="80">
        <v>81726</v>
      </c>
      <c r="O52" s="80">
        <v>67879</v>
      </c>
      <c r="P52" s="80">
        <v>55117</v>
      </c>
      <c r="Q52" s="80">
        <v>44871</v>
      </c>
      <c r="R52" s="80">
        <v>34472</v>
      </c>
      <c r="S52" s="80">
        <v>22044</v>
      </c>
      <c r="T52" s="80">
        <v>10655</v>
      </c>
      <c r="U52" s="80">
        <v>4824</v>
      </c>
      <c r="V52" s="81">
        <v>20</v>
      </c>
    </row>
    <row r="53" spans="2:22" ht="15" customHeight="1">
      <c r="B53" s="902"/>
      <c r="C53" s="78" t="s">
        <v>1335</v>
      </c>
      <c r="D53" s="79">
        <v>1741366</v>
      </c>
      <c r="E53" s="80">
        <v>221057</v>
      </c>
      <c r="F53" s="80">
        <v>193698</v>
      </c>
      <c r="G53" s="80">
        <v>171349</v>
      </c>
      <c r="H53" s="80">
        <v>188249</v>
      </c>
      <c r="I53" s="80">
        <v>163044</v>
      </c>
      <c r="J53" s="80">
        <v>137380</v>
      </c>
      <c r="K53" s="80">
        <v>117954</v>
      </c>
      <c r="L53" s="80">
        <v>113479</v>
      </c>
      <c r="M53" s="80">
        <v>92889</v>
      </c>
      <c r="N53" s="80">
        <v>79538</v>
      </c>
      <c r="O53" s="80">
        <v>64792</v>
      </c>
      <c r="P53" s="80">
        <v>54535</v>
      </c>
      <c r="Q53" s="80">
        <v>47370</v>
      </c>
      <c r="R53" s="80">
        <v>40911</v>
      </c>
      <c r="S53" s="80">
        <v>29636</v>
      </c>
      <c r="T53" s="80">
        <v>15887</v>
      </c>
      <c r="U53" s="80">
        <v>9627</v>
      </c>
      <c r="V53" s="81">
        <v>41</v>
      </c>
    </row>
    <row r="54" spans="2:22" ht="15" customHeight="1">
      <c r="B54" s="902" t="s">
        <v>1751</v>
      </c>
      <c r="C54" s="78" t="s">
        <v>1334</v>
      </c>
      <c r="D54" s="79">
        <v>704805</v>
      </c>
      <c r="E54" s="80">
        <v>92998</v>
      </c>
      <c r="F54" s="80">
        <v>83677</v>
      </c>
      <c r="G54" s="80">
        <v>78848</v>
      </c>
      <c r="H54" s="80">
        <v>74034</v>
      </c>
      <c r="I54" s="80">
        <v>64664</v>
      </c>
      <c r="J54" s="80">
        <v>41945</v>
      </c>
      <c r="K54" s="80">
        <v>37094</v>
      </c>
      <c r="L54" s="80">
        <v>39371</v>
      </c>
      <c r="M54" s="80">
        <v>38474</v>
      </c>
      <c r="N54" s="80">
        <v>36551</v>
      </c>
      <c r="O54" s="80">
        <v>31239</v>
      </c>
      <c r="P54" s="80">
        <v>25946</v>
      </c>
      <c r="Q54" s="80">
        <v>21711</v>
      </c>
      <c r="R54" s="80">
        <v>17313</v>
      </c>
      <c r="S54" s="80">
        <v>12234</v>
      </c>
      <c r="T54" s="80">
        <v>5994</v>
      </c>
      <c r="U54" s="80">
        <v>2708</v>
      </c>
      <c r="V54" s="81">
        <v>14</v>
      </c>
    </row>
    <row r="55" spans="2:22" ht="15" customHeight="1">
      <c r="B55" s="902"/>
      <c r="C55" s="78" t="s">
        <v>1335</v>
      </c>
      <c r="D55" s="79">
        <v>759392</v>
      </c>
      <c r="E55" s="80">
        <v>88867</v>
      </c>
      <c r="F55" s="80">
        <v>81412</v>
      </c>
      <c r="G55" s="80">
        <v>77094</v>
      </c>
      <c r="H55" s="80">
        <v>76888</v>
      </c>
      <c r="I55" s="80">
        <v>67608</v>
      </c>
      <c r="J55" s="80">
        <v>59810</v>
      </c>
      <c r="K55" s="80">
        <v>48315</v>
      </c>
      <c r="L55" s="80">
        <v>43142</v>
      </c>
      <c r="M55" s="80">
        <v>42149</v>
      </c>
      <c r="N55" s="80">
        <v>37287</v>
      </c>
      <c r="O55" s="80">
        <v>31264</v>
      </c>
      <c r="P55" s="80">
        <v>26475</v>
      </c>
      <c r="Q55" s="80">
        <v>23507</v>
      </c>
      <c r="R55" s="80">
        <v>20806</v>
      </c>
      <c r="S55" s="80">
        <v>15786</v>
      </c>
      <c r="T55" s="80">
        <v>8937</v>
      </c>
      <c r="U55" s="80">
        <v>5032</v>
      </c>
      <c r="V55" s="81">
        <v>13</v>
      </c>
    </row>
    <row r="56" spans="2:22" ht="15" customHeight="1">
      <c r="B56" s="902" t="s">
        <v>1752</v>
      </c>
      <c r="C56" s="78" t="s">
        <v>1334</v>
      </c>
      <c r="D56" s="79">
        <f aca="true" t="shared" si="5" ref="D56:D65">SUM(E56:V56)</f>
        <v>413110</v>
      </c>
      <c r="E56" s="80">
        <v>53026</v>
      </c>
      <c r="F56" s="80">
        <v>47043</v>
      </c>
      <c r="G56" s="80">
        <v>45512</v>
      </c>
      <c r="H56" s="80">
        <v>43207</v>
      </c>
      <c r="I56" s="80">
        <v>38418</v>
      </c>
      <c r="J56" s="80">
        <v>25104</v>
      </c>
      <c r="K56" s="80">
        <v>22019</v>
      </c>
      <c r="L56" s="80">
        <v>23441</v>
      </c>
      <c r="M56" s="80">
        <v>23180</v>
      </c>
      <c r="N56" s="80">
        <v>21801</v>
      </c>
      <c r="O56" s="80">
        <v>19138</v>
      </c>
      <c r="P56" s="80">
        <v>15923</v>
      </c>
      <c r="Q56" s="80">
        <v>13395</v>
      </c>
      <c r="R56" s="80">
        <v>10362</v>
      </c>
      <c r="S56" s="80">
        <v>7144</v>
      </c>
      <c r="T56" s="80">
        <v>3144</v>
      </c>
      <c r="U56" s="80">
        <v>1245</v>
      </c>
      <c r="V56" s="81">
        <v>8</v>
      </c>
    </row>
    <row r="57" spans="2:22" ht="15" customHeight="1">
      <c r="B57" s="902"/>
      <c r="C57" s="78" t="s">
        <v>1335</v>
      </c>
      <c r="D57" s="79">
        <f t="shared" si="5"/>
        <v>448070</v>
      </c>
      <c r="E57" s="80">
        <v>50714</v>
      </c>
      <c r="F57" s="80">
        <v>45717</v>
      </c>
      <c r="G57" s="80">
        <v>44030</v>
      </c>
      <c r="H57" s="80">
        <v>46533</v>
      </c>
      <c r="I57" s="80">
        <v>39867</v>
      </c>
      <c r="J57" s="80">
        <v>32942</v>
      </c>
      <c r="K57" s="80">
        <v>29132</v>
      </c>
      <c r="L57" s="80">
        <v>28969</v>
      </c>
      <c r="M57" s="80">
        <v>25382</v>
      </c>
      <c r="N57" s="80">
        <v>22406</v>
      </c>
      <c r="O57" s="80">
        <v>19003</v>
      </c>
      <c r="P57" s="80">
        <v>16355</v>
      </c>
      <c r="Q57" s="80">
        <v>14878</v>
      </c>
      <c r="R57" s="80">
        <v>13207</v>
      </c>
      <c r="S57" s="80">
        <v>10355</v>
      </c>
      <c r="T57" s="80">
        <v>5378</v>
      </c>
      <c r="U57" s="80">
        <v>3192</v>
      </c>
      <c r="V57" s="81">
        <v>10</v>
      </c>
    </row>
    <row r="58" spans="2:22" ht="15" customHeight="1">
      <c r="B58" s="902" t="s">
        <v>1753</v>
      </c>
      <c r="C58" s="78" t="s">
        <v>1334</v>
      </c>
      <c r="D58" s="79">
        <f t="shared" si="5"/>
        <v>891616</v>
      </c>
      <c r="E58" s="80">
        <v>115223</v>
      </c>
      <c r="F58" s="80">
        <v>99224</v>
      </c>
      <c r="G58" s="80">
        <v>87451</v>
      </c>
      <c r="H58" s="80">
        <v>93251</v>
      </c>
      <c r="I58" s="80">
        <v>90543</v>
      </c>
      <c r="J58" s="80">
        <v>59488</v>
      </c>
      <c r="K58" s="80">
        <v>50101</v>
      </c>
      <c r="L58" s="80">
        <v>54805</v>
      </c>
      <c r="M58" s="80">
        <v>54935</v>
      </c>
      <c r="N58" s="80">
        <v>49612</v>
      </c>
      <c r="O58" s="80">
        <v>41516</v>
      </c>
      <c r="P58" s="80">
        <v>32850</v>
      </c>
      <c r="Q58" s="80">
        <v>25107</v>
      </c>
      <c r="R58" s="80">
        <v>17931</v>
      </c>
      <c r="S58" s="80">
        <v>11982</v>
      </c>
      <c r="T58" s="80">
        <v>5411</v>
      </c>
      <c r="U58" s="80">
        <v>2145</v>
      </c>
      <c r="V58" s="81">
        <v>41</v>
      </c>
    </row>
    <row r="59" spans="2:22" ht="15" customHeight="1">
      <c r="B59" s="902"/>
      <c r="C59" s="78" t="s">
        <v>1335</v>
      </c>
      <c r="D59" s="79">
        <f t="shared" si="5"/>
        <v>941318</v>
      </c>
      <c r="E59" s="80">
        <v>109830</v>
      </c>
      <c r="F59" s="80">
        <v>96565</v>
      </c>
      <c r="G59" s="80">
        <v>85189</v>
      </c>
      <c r="H59" s="80">
        <v>91180</v>
      </c>
      <c r="I59" s="80">
        <v>86071</v>
      </c>
      <c r="J59" s="80">
        <v>75323</v>
      </c>
      <c r="K59" s="80">
        <v>65638</v>
      </c>
      <c r="L59" s="80">
        <v>65912</v>
      </c>
      <c r="M59" s="80">
        <v>57686</v>
      </c>
      <c r="N59" s="80">
        <v>49463</v>
      </c>
      <c r="O59" s="80">
        <v>40562</v>
      </c>
      <c r="P59" s="80">
        <v>33186</v>
      </c>
      <c r="Q59" s="80">
        <v>28309</v>
      </c>
      <c r="R59" s="80">
        <v>23259</v>
      </c>
      <c r="S59" s="80">
        <v>18060</v>
      </c>
      <c r="T59" s="80">
        <v>9787</v>
      </c>
      <c r="U59" s="80">
        <v>5254</v>
      </c>
      <c r="V59" s="81">
        <v>44</v>
      </c>
    </row>
    <row r="60" spans="2:22" ht="15" customHeight="1">
      <c r="B60" s="902" t="s">
        <v>1754</v>
      </c>
      <c r="C60" s="78" t="s">
        <v>1334</v>
      </c>
      <c r="D60" s="79">
        <f t="shared" si="5"/>
        <v>1899745</v>
      </c>
      <c r="E60" s="80">
        <v>250597</v>
      </c>
      <c r="F60" s="80">
        <v>205780</v>
      </c>
      <c r="G60" s="80">
        <v>174666</v>
      </c>
      <c r="H60" s="80">
        <v>200764</v>
      </c>
      <c r="I60" s="80">
        <v>195489</v>
      </c>
      <c r="J60" s="80">
        <v>143423</v>
      </c>
      <c r="K60" s="80">
        <v>120444</v>
      </c>
      <c r="L60" s="80">
        <v>127430</v>
      </c>
      <c r="M60" s="80">
        <v>119082</v>
      </c>
      <c r="N60" s="80">
        <v>107637</v>
      </c>
      <c r="O60" s="80">
        <v>88104</v>
      </c>
      <c r="P60" s="80">
        <v>63950</v>
      </c>
      <c r="Q60" s="80">
        <v>46095</v>
      </c>
      <c r="R60" s="80">
        <v>29218</v>
      </c>
      <c r="S60" s="80">
        <v>17160</v>
      </c>
      <c r="T60" s="80">
        <v>7315</v>
      </c>
      <c r="U60" s="80">
        <v>2474</v>
      </c>
      <c r="V60" s="81">
        <v>117</v>
      </c>
    </row>
    <row r="61" spans="2:22" ht="15" customHeight="1">
      <c r="B61" s="902"/>
      <c r="C61" s="78" t="s">
        <v>1335</v>
      </c>
      <c r="D61" s="79">
        <f t="shared" si="5"/>
        <v>1957302</v>
      </c>
      <c r="E61" s="80">
        <v>238825</v>
      </c>
      <c r="F61" s="80">
        <v>200621</v>
      </c>
      <c r="G61" s="80">
        <v>170489</v>
      </c>
      <c r="H61" s="80">
        <v>198387</v>
      </c>
      <c r="I61" s="80">
        <v>193078</v>
      </c>
      <c r="J61" s="80">
        <v>169324</v>
      </c>
      <c r="K61" s="80">
        <v>145425</v>
      </c>
      <c r="L61" s="80">
        <v>140231</v>
      </c>
      <c r="M61" s="80">
        <v>120789</v>
      </c>
      <c r="N61" s="80">
        <v>102613</v>
      </c>
      <c r="O61" s="80">
        <v>81341</v>
      </c>
      <c r="P61" s="80">
        <v>60584</v>
      </c>
      <c r="Q61" s="80">
        <v>48506</v>
      </c>
      <c r="R61" s="80">
        <v>38060</v>
      </c>
      <c r="S61" s="80">
        <v>27456</v>
      </c>
      <c r="T61" s="80">
        <v>14438</v>
      </c>
      <c r="U61" s="80">
        <v>7028</v>
      </c>
      <c r="V61" s="81">
        <v>107</v>
      </c>
    </row>
    <row r="62" spans="2:22" ht="15" customHeight="1">
      <c r="B62" s="902" t="s">
        <v>1755</v>
      </c>
      <c r="C62" s="78" t="s">
        <v>1334</v>
      </c>
      <c r="D62" s="79">
        <f t="shared" si="5"/>
        <v>1622755</v>
      </c>
      <c r="E62" s="80">
        <v>216897</v>
      </c>
      <c r="F62" s="80">
        <v>184252</v>
      </c>
      <c r="G62" s="80">
        <v>158857</v>
      </c>
      <c r="H62" s="80">
        <v>164318</v>
      </c>
      <c r="I62" s="80">
        <v>155876</v>
      </c>
      <c r="J62" s="80">
        <v>116461</v>
      </c>
      <c r="K62" s="80">
        <v>96416</v>
      </c>
      <c r="L62" s="80">
        <v>104360</v>
      </c>
      <c r="M62" s="80">
        <v>96027</v>
      </c>
      <c r="N62" s="80">
        <v>87255</v>
      </c>
      <c r="O62" s="80">
        <v>73482</v>
      </c>
      <c r="P62" s="80">
        <v>56264</v>
      </c>
      <c r="Q62" s="80">
        <v>44768</v>
      </c>
      <c r="R62" s="80">
        <v>31346</v>
      </c>
      <c r="S62" s="80">
        <v>21457</v>
      </c>
      <c r="T62" s="80">
        <v>10292</v>
      </c>
      <c r="U62" s="80">
        <v>4281</v>
      </c>
      <c r="V62" s="81">
        <v>146</v>
      </c>
    </row>
    <row r="63" spans="2:22" ht="15" customHeight="1">
      <c r="B63" s="902"/>
      <c r="C63" s="78" t="s">
        <v>1335</v>
      </c>
      <c r="D63" s="79">
        <f t="shared" si="5"/>
        <v>1687180</v>
      </c>
      <c r="E63" s="80">
        <v>208334</v>
      </c>
      <c r="F63" s="80">
        <v>180025</v>
      </c>
      <c r="G63" s="80">
        <v>154455</v>
      </c>
      <c r="H63" s="80">
        <v>169664</v>
      </c>
      <c r="I63" s="80">
        <v>155958</v>
      </c>
      <c r="J63" s="80">
        <v>136700</v>
      </c>
      <c r="K63" s="80">
        <v>117718</v>
      </c>
      <c r="L63" s="80">
        <v>113894</v>
      </c>
      <c r="M63" s="80">
        <v>98843</v>
      </c>
      <c r="N63" s="80">
        <v>84539</v>
      </c>
      <c r="O63" s="80">
        <v>70029</v>
      </c>
      <c r="P63" s="80">
        <v>55363</v>
      </c>
      <c r="Q63" s="80">
        <v>47570</v>
      </c>
      <c r="R63" s="80">
        <v>38034</v>
      </c>
      <c r="S63" s="80">
        <v>29499</v>
      </c>
      <c r="T63" s="80">
        <v>16829</v>
      </c>
      <c r="U63" s="80">
        <v>9538</v>
      </c>
      <c r="V63" s="81">
        <v>188</v>
      </c>
    </row>
    <row r="64" spans="2:22" ht="15" customHeight="1">
      <c r="B64" s="902" t="s">
        <v>1756</v>
      </c>
      <c r="C64" s="78" t="s">
        <v>1334</v>
      </c>
      <c r="D64" s="79">
        <f t="shared" si="5"/>
        <v>368863</v>
      </c>
      <c r="E64" s="80">
        <v>45353</v>
      </c>
      <c r="F64" s="80">
        <v>40378</v>
      </c>
      <c r="G64" s="80">
        <v>39187</v>
      </c>
      <c r="H64" s="80">
        <v>40092</v>
      </c>
      <c r="I64" s="80">
        <v>35436</v>
      </c>
      <c r="J64" s="80">
        <v>25201</v>
      </c>
      <c r="K64" s="80">
        <v>19770</v>
      </c>
      <c r="L64" s="80">
        <v>21266</v>
      </c>
      <c r="M64" s="80">
        <v>21326</v>
      </c>
      <c r="N64" s="80">
        <v>20121</v>
      </c>
      <c r="O64" s="80">
        <v>17370</v>
      </c>
      <c r="P64" s="80">
        <v>13917</v>
      </c>
      <c r="Q64" s="80">
        <v>11216</v>
      </c>
      <c r="R64" s="80">
        <v>8435</v>
      </c>
      <c r="S64" s="80">
        <v>5853</v>
      </c>
      <c r="T64" s="80">
        <v>2820</v>
      </c>
      <c r="U64" s="80">
        <v>1045</v>
      </c>
      <c r="V64" s="81">
        <v>77</v>
      </c>
    </row>
    <row r="65" spans="2:22" ht="15" customHeight="1">
      <c r="B65" s="902"/>
      <c r="C65" s="78" t="s">
        <v>1335</v>
      </c>
      <c r="D65" s="79">
        <f t="shared" si="5"/>
        <v>395020</v>
      </c>
      <c r="E65" s="80">
        <v>43573</v>
      </c>
      <c r="F65" s="80">
        <v>39115</v>
      </c>
      <c r="G65" s="80">
        <v>38604</v>
      </c>
      <c r="H65" s="80">
        <v>40861</v>
      </c>
      <c r="I65" s="80">
        <v>36658</v>
      </c>
      <c r="J65" s="80">
        <v>29948</v>
      </c>
      <c r="K65" s="80">
        <v>26276</v>
      </c>
      <c r="L65" s="80">
        <v>26797</v>
      </c>
      <c r="M65" s="80">
        <v>23632</v>
      </c>
      <c r="N65" s="80">
        <v>20231</v>
      </c>
      <c r="O65" s="80">
        <v>17296</v>
      </c>
      <c r="P65" s="80">
        <v>13976</v>
      </c>
      <c r="Q65" s="80">
        <v>12337</v>
      </c>
      <c r="R65" s="80">
        <v>10548</v>
      </c>
      <c r="S65" s="80">
        <v>8199</v>
      </c>
      <c r="T65" s="80">
        <v>4562</v>
      </c>
      <c r="U65" s="80">
        <v>2340</v>
      </c>
      <c r="V65" s="81">
        <v>67</v>
      </c>
    </row>
    <row r="66" spans="2:22" ht="15" customHeight="1">
      <c r="B66" s="902" t="s">
        <v>1757</v>
      </c>
      <c r="C66" s="78" t="s">
        <v>1334</v>
      </c>
      <c r="D66" s="79">
        <v>475324</v>
      </c>
      <c r="E66" s="80">
        <v>60724</v>
      </c>
      <c r="F66" s="80">
        <v>54211</v>
      </c>
      <c r="G66" s="80">
        <v>51206</v>
      </c>
      <c r="H66" s="80">
        <v>49225</v>
      </c>
      <c r="I66" s="80">
        <v>42443</v>
      </c>
      <c r="J66" s="80">
        <v>31196</v>
      </c>
      <c r="K66" s="80">
        <v>26390</v>
      </c>
      <c r="L66" s="80">
        <v>27196</v>
      </c>
      <c r="M66" s="80">
        <v>26845</v>
      </c>
      <c r="N66" s="80">
        <v>25779</v>
      </c>
      <c r="O66" s="80">
        <v>22397</v>
      </c>
      <c r="P66" s="80">
        <v>17924</v>
      </c>
      <c r="Q66" s="80">
        <v>13889</v>
      </c>
      <c r="R66" s="80">
        <v>11410</v>
      </c>
      <c r="S66" s="80">
        <v>8349</v>
      </c>
      <c r="T66" s="80">
        <v>4328</v>
      </c>
      <c r="U66" s="80">
        <v>1772</v>
      </c>
      <c r="V66" s="81">
        <v>30</v>
      </c>
    </row>
    <row r="67" spans="2:22" ht="15" customHeight="1">
      <c r="B67" s="902"/>
      <c r="C67" s="78" t="s">
        <v>1335</v>
      </c>
      <c r="D67" s="79">
        <f aca="true" t="shared" si="6" ref="D67:D82">SUM(E67:V67)</f>
        <v>506789</v>
      </c>
      <c r="E67" s="80">
        <v>57843</v>
      </c>
      <c r="F67" s="80">
        <v>52838</v>
      </c>
      <c r="G67" s="80">
        <v>49818</v>
      </c>
      <c r="H67" s="80">
        <v>48884</v>
      </c>
      <c r="I67" s="80">
        <v>44532</v>
      </c>
      <c r="J67" s="80">
        <v>39124</v>
      </c>
      <c r="K67" s="80">
        <v>33929</v>
      </c>
      <c r="L67" s="80">
        <v>33683</v>
      </c>
      <c r="M67" s="80">
        <v>29911</v>
      </c>
      <c r="N67" s="80">
        <v>25894</v>
      </c>
      <c r="O67" s="80">
        <v>22062</v>
      </c>
      <c r="P67" s="80">
        <v>17792</v>
      </c>
      <c r="Q67" s="80">
        <v>14950</v>
      </c>
      <c r="R67" s="80">
        <v>13903</v>
      </c>
      <c r="S67" s="80">
        <v>11333</v>
      </c>
      <c r="T67" s="80">
        <v>6521</v>
      </c>
      <c r="U67" s="80">
        <v>3723</v>
      </c>
      <c r="V67" s="81">
        <v>49</v>
      </c>
    </row>
    <row r="68" spans="2:22" ht="15" customHeight="1">
      <c r="B68" s="902" t="s">
        <v>1758</v>
      </c>
      <c r="C68" s="78" t="s">
        <v>1334</v>
      </c>
      <c r="D68" s="79">
        <f t="shared" si="6"/>
        <v>289787</v>
      </c>
      <c r="E68" s="80">
        <v>39312</v>
      </c>
      <c r="F68" s="80">
        <v>33881</v>
      </c>
      <c r="G68" s="80">
        <v>31731</v>
      </c>
      <c r="H68" s="80">
        <v>30490</v>
      </c>
      <c r="I68" s="80">
        <v>24870</v>
      </c>
      <c r="J68" s="80">
        <v>19459</v>
      </c>
      <c r="K68" s="80">
        <v>15842</v>
      </c>
      <c r="L68" s="80">
        <v>16134</v>
      </c>
      <c r="M68" s="80">
        <v>15367</v>
      </c>
      <c r="N68" s="80">
        <v>14364</v>
      </c>
      <c r="O68" s="80">
        <v>12986</v>
      </c>
      <c r="P68" s="80">
        <v>10313</v>
      </c>
      <c r="Q68" s="80">
        <v>9500</v>
      </c>
      <c r="R68" s="80">
        <v>7006</v>
      </c>
      <c r="S68" s="80">
        <v>4713</v>
      </c>
      <c r="T68" s="80">
        <v>2467</v>
      </c>
      <c r="U68" s="80">
        <v>1317</v>
      </c>
      <c r="V68" s="81">
        <v>35</v>
      </c>
    </row>
    <row r="69" spans="2:22" ht="15" customHeight="1">
      <c r="B69" s="902"/>
      <c r="C69" s="78" t="s">
        <v>1335</v>
      </c>
      <c r="D69" s="79">
        <f t="shared" si="6"/>
        <v>310390</v>
      </c>
      <c r="E69" s="80">
        <v>37674</v>
      </c>
      <c r="F69" s="80">
        <v>32662</v>
      </c>
      <c r="G69" s="80">
        <v>31370</v>
      </c>
      <c r="H69" s="80">
        <v>28910</v>
      </c>
      <c r="I69" s="80">
        <v>26938</v>
      </c>
      <c r="J69" s="80">
        <v>24375</v>
      </c>
      <c r="K69" s="80">
        <v>20325</v>
      </c>
      <c r="L69" s="80">
        <v>19182</v>
      </c>
      <c r="M69" s="80">
        <v>16688</v>
      </c>
      <c r="N69" s="80">
        <v>14638</v>
      </c>
      <c r="O69" s="80">
        <v>13658</v>
      </c>
      <c r="P69" s="80">
        <v>10818</v>
      </c>
      <c r="Q69" s="80">
        <v>10529</v>
      </c>
      <c r="R69" s="80">
        <v>9017</v>
      </c>
      <c r="S69" s="80">
        <v>6458</v>
      </c>
      <c r="T69" s="80">
        <v>4151</v>
      </c>
      <c r="U69" s="80">
        <v>2938</v>
      </c>
      <c r="V69" s="81">
        <v>59</v>
      </c>
    </row>
    <row r="70" spans="2:22" ht="15" customHeight="1">
      <c r="B70" s="902" t="s">
        <v>1759</v>
      </c>
      <c r="C70" s="78" t="s">
        <v>1334</v>
      </c>
      <c r="D70" s="79">
        <f t="shared" si="6"/>
        <v>444355</v>
      </c>
      <c r="E70" s="80">
        <v>63528</v>
      </c>
      <c r="F70" s="80">
        <v>52899</v>
      </c>
      <c r="G70" s="80">
        <v>48289</v>
      </c>
      <c r="H70" s="80">
        <v>44732</v>
      </c>
      <c r="I70" s="80">
        <v>34963</v>
      </c>
      <c r="J70" s="80">
        <v>28391</v>
      </c>
      <c r="K70" s="80">
        <v>23945</v>
      </c>
      <c r="L70" s="80">
        <v>23083</v>
      </c>
      <c r="M70" s="80">
        <v>21520</v>
      </c>
      <c r="N70" s="80">
        <v>22123</v>
      </c>
      <c r="O70" s="80">
        <v>20759</v>
      </c>
      <c r="P70" s="80">
        <v>17291</v>
      </c>
      <c r="Q70" s="80">
        <v>14976</v>
      </c>
      <c r="R70" s="80">
        <v>11761</v>
      </c>
      <c r="S70" s="80">
        <v>8591</v>
      </c>
      <c r="T70" s="80">
        <v>4811</v>
      </c>
      <c r="U70" s="80">
        <v>2688</v>
      </c>
      <c r="V70" s="81">
        <v>5</v>
      </c>
    </row>
    <row r="71" spans="2:22" ht="15" customHeight="1">
      <c r="B71" s="902"/>
      <c r="C71" s="78" t="s">
        <v>1335</v>
      </c>
      <c r="D71" s="79">
        <f t="shared" si="6"/>
        <v>468196</v>
      </c>
      <c r="E71" s="80">
        <v>60551</v>
      </c>
      <c r="F71" s="80">
        <v>51386</v>
      </c>
      <c r="G71" s="80">
        <v>47211</v>
      </c>
      <c r="H71" s="80">
        <v>40990</v>
      </c>
      <c r="I71" s="80">
        <v>38415</v>
      </c>
      <c r="J71" s="80">
        <v>34478</v>
      </c>
      <c r="K71" s="80">
        <v>29707</v>
      </c>
      <c r="L71" s="80">
        <v>28449</v>
      </c>
      <c r="M71" s="80">
        <v>24912</v>
      </c>
      <c r="N71" s="80">
        <v>21880</v>
      </c>
      <c r="O71" s="80">
        <v>20083</v>
      </c>
      <c r="P71" s="80">
        <v>17175</v>
      </c>
      <c r="Q71" s="80">
        <v>15815</v>
      </c>
      <c r="R71" s="80">
        <v>14019</v>
      </c>
      <c r="S71" s="80">
        <v>11285</v>
      </c>
      <c r="T71" s="80">
        <v>6957</v>
      </c>
      <c r="U71" s="80">
        <v>4869</v>
      </c>
      <c r="V71" s="81">
        <v>14</v>
      </c>
    </row>
    <row r="72" spans="2:22" ht="15" customHeight="1">
      <c r="B72" s="902" t="s">
        <v>1760</v>
      </c>
      <c r="C72" s="78" t="s">
        <v>1334</v>
      </c>
      <c r="D72" s="79">
        <f t="shared" si="6"/>
        <v>804357</v>
      </c>
      <c r="E72" s="80">
        <v>107422</v>
      </c>
      <c r="F72" s="80">
        <v>95241</v>
      </c>
      <c r="G72" s="80">
        <v>82839</v>
      </c>
      <c r="H72" s="80">
        <v>81814</v>
      </c>
      <c r="I72" s="80">
        <v>66920</v>
      </c>
      <c r="J72" s="80">
        <v>50620</v>
      </c>
      <c r="K72" s="80">
        <v>42833</v>
      </c>
      <c r="L72" s="80">
        <v>47226</v>
      </c>
      <c r="M72" s="80">
        <v>44713</v>
      </c>
      <c r="N72" s="80">
        <v>42644</v>
      </c>
      <c r="O72" s="80">
        <v>39006</v>
      </c>
      <c r="P72" s="80">
        <v>30236</v>
      </c>
      <c r="Q72" s="80">
        <v>24996</v>
      </c>
      <c r="R72" s="80">
        <v>20512</v>
      </c>
      <c r="S72" s="80">
        <v>15058</v>
      </c>
      <c r="T72" s="80">
        <v>8183</v>
      </c>
      <c r="U72" s="80">
        <v>4066</v>
      </c>
      <c r="V72" s="81">
        <v>28</v>
      </c>
    </row>
    <row r="73" spans="2:22" ht="15" customHeight="1">
      <c r="B73" s="902"/>
      <c r="C73" s="78" t="s">
        <v>1335</v>
      </c>
      <c r="D73" s="79">
        <f t="shared" si="6"/>
        <v>856742</v>
      </c>
      <c r="E73" s="80">
        <v>103093</v>
      </c>
      <c r="F73" s="80">
        <v>92619</v>
      </c>
      <c r="G73" s="80">
        <v>80830</v>
      </c>
      <c r="H73" s="80">
        <v>86507</v>
      </c>
      <c r="I73" s="80">
        <v>74589</v>
      </c>
      <c r="J73" s="80">
        <v>62931</v>
      </c>
      <c r="K73" s="80">
        <v>54789</v>
      </c>
      <c r="L73" s="80">
        <v>54601</v>
      </c>
      <c r="M73" s="80">
        <v>48274</v>
      </c>
      <c r="N73" s="80">
        <v>43810</v>
      </c>
      <c r="O73" s="80">
        <v>37681</v>
      </c>
      <c r="P73" s="80">
        <v>29474</v>
      </c>
      <c r="Q73" s="80">
        <v>26100</v>
      </c>
      <c r="R73" s="80">
        <v>23876</v>
      </c>
      <c r="S73" s="80">
        <v>19057</v>
      </c>
      <c r="T73" s="80">
        <v>11485</v>
      </c>
      <c r="U73" s="80">
        <v>6989</v>
      </c>
      <c r="V73" s="81">
        <v>37</v>
      </c>
    </row>
    <row r="74" spans="2:22" ht="15" customHeight="1">
      <c r="B74" s="902" t="s">
        <v>1761</v>
      </c>
      <c r="C74" s="78" t="s">
        <v>1334</v>
      </c>
      <c r="D74" s="79">
        <f t="shared" si="6"/>
        <v>1015955</v>
      </c>
      <c r="E74" s="80">
        <v>136873</v>
      </c>
      <c r="F74" s="80">
        <v>120762</v>
      </c>
      <c r="G74" s="80">
        <v>105078</v>
      </c>
      <c r="H74" s="80">
        <v>102423</v>
      </c>
      <c r="I74" s="80">
        <v>88071</v>
      </c>
      <c r="J74" s="80">
        <v>71486</v>
      </c>
      <c r="K74" s="80">
        <v>60730</v>
      </c>
      <c r="L74" s="80">
        <v>60724</v>
      </c>
      <c r="M74" s="80">
        <v>54389</v>
      </c>
      <c r="N74" s="80">
        <v>49030</v>
      </c>
      <c r="O74" s="80">
        <v>45148</v>
      </c>
      <c r="P74" s="80">
        <v>36444</v>
      </c>
      <c r="Q74" s="80">
        <v>29713</v>
      </c>
      <c r="R74" s="80">
        <v>23840</v>
      </c>
      <c r="S74" s="80">
        <v>16888</v>
      </c>
      <c r="T74" s="80">
        <v>9163</v>
      </c>
      <c r="U74" s="80">
        <v>5133</v>
      </c>
      <c r="V74" s="81">
        <v>60</v>
      </c>
    </row>
    <row r="75" spans="2:22" ht="15" customHeight="1">
      <c r="B75" s="902"/>
      <c r="C75" s="78" t="s">
        <v>1335</v>
      </c>
      <c r="D75" s="79">
        <f t="shared" si="6"/>
        <v>1066012</v>
      </c>
      <c r="E75" s="80">
        <v>130630</v>
      </c>
      <c r="F75" s="80">
        <v>116692</v>
      </c>
      <c r="G75" s="80">
        <v>102094</v>
      </c>
      <c r="H75" s="80">
        <v>101157</v>
      </c>
      <c r="I75" s="80">
        <v>95522</v>
      </c>
      <c r="J75" s="80">
        <v>84064</v>
      </c>
      <c r="K75" s="80">
        <v>71876</v>
      </c>
      <c r="L75" s="80">
        <v>68356</v>
      </c>
      <c r="M75" s="80">
        <v>58875</v>
      </c>
      <c r="N75" s="80">
        <v>50507</v>
      </c>
      <c r="O75" s="80">
        <v>44992</v>
      </c>
      <c r="P75" s="80">
        <v>36300</v>
      </c>
      <c r="Q75" s="80">
        <v>32123</v>
      </c>
      <c r="R75" s="80">
        <v>28093</v>
      </c>
      <c r="S75" s="80">
        <v>21962</v>
      </c>
      <c r="T75" s="80">
        <v>13212</v>
      </c>
      <c r="U75" s="80">
        <v>9492</v>
      </c>
      <c r="V75" s="81">
        <v>65</v>
      </c>
    </row>
    <row r="76" spans="2:22" ht="15" customHeight="1">
      <c r="B76" s="902" t="s">
        <v>1762</v>
      </c>
      <c r="C76" s="78" t="s">
        <v>1334</v>
      </c>
      <c r="D76" s="79">
        <f t="shared" si="6"/>
        <v>760220</v>
      </c>
      <c r="E76" s="80">
        <v>106714</v>
      </c>
      <c r="F76" s="80">
        <v>88279</v>
      </c>
      <c r="G76" s="80">
        <v>78050</v>
      </c>
      <c r="H76" s="80">
        <v>77895</v>
      </c>
      <c r="I76" s="80">
        <v>68306</v>
      </c>
      <c r="J76" s="80">
        <v>52396</v>
      </c>
      <c r="K76" s="80">
        <v>44467</v>
      </c>
      <c r="L76" s="80">
        <v>43829</v>
      </c>
      <c r="M76" s="80">
        <v>40363</v>
      </c>
      <c r="N76" s="80">
        <v>37610</v>
      </c>
      <c r="O76" s="80">
        <v>34222</v>
      </c>
      <c r="P76" s="80">
        <v>27695</v>
      </c>
      <c r="Q76" s="80">
        <v>22318</v>
      </c>
      <c r="R76" s="80">
        <v>16675</v>
      </c>
      <c r="S76" s="80">
        <v>11846</v>
      </c>
      <c r="T76" s="80">
        <v>6339</v>
      </c>
      <c r="U76" s="80">
        <v>3203</v>
      </c>
      <c r="V76" s="81">
        <v>13</v>
      </c>
    </row>
    <row r="77" spans="2:22" ht="15" customHeight="1">
      <c r="B77" s="902"/>
      <c r="C77" s="78" t="s">
        <v>1335</v>
      </c>
      <c r="D77" s="79">
        <f t="shared" si="6"/>
        <v>780662</v>
      </c>
      <c r="E77" s="80">
        <v>102932</v>
      </c>
      <c r="F77" s="80">
        <v>85319</v>
      </c>
      <c r="G77" s="80">
        <v>75691</v>
      </c>
      <c r="H77" s="80">
        <v>73466</v>
      </c>
      <c r="I77" s="80">
        <v>67977</v>
      </c>
      <c r="J77" s="80">
        <v>61010</v>
      </c>
      <c r="K77" s="80">
        <v>52181</v>
      </c>
      <c r="L77" s="80">
        <v>49806</v>
      </c>
      <c r="M77" s="80">
        <v>42963</v>
      </c>
      <c r="N77" s="80">
        <v>36804</v>
      </c>
      <c r="O77" s="80">
        <v>32342</v>
      </c>
      <c r="P77" s="80">
        <v>26827</v>
      </c>
      <c r="Q77" s="80">
        <v>23394</v>
      </c>
      <c r="R77" s="80">
        <v>19372</v>
      </c>
      <c r="S77" s="80">
        <v>15251</v>
      </c>
      <c r="T77" s="80">
        <v>9619</v>
      </c>
      <c r="U77" s="80">
        <v>5701</v>
      </c>
      <c r="V77" s="81">
        <v>7</v>
      </c>
    </row>
    <row r="78" spans="2:22" ht="15" customHeight="1">
      <c r="B78" s="902" t="s">
        <v>1763</v>
      </c>
      <c r="C78" s="78" t="s">
        <v>1334</v>
      </c>
      <c r="D78" s="79">
        <f t="shared" si="6"/>
        <v>427684</v>
      </c>
      <c r="E78" s="80">
        <v>61471</v>
      </c>
      <c r="F78" s="80">
        <v>50812</v>
      </c>
      <c r="G78" s="80">
        <v>49501</v>
      </c>
      <c r="H78" s="80">
        <v>45052</v>
      </c>
      <c r="I78" s="80">
        <v>36264</v>
      </c>
      <c r="J78" s="80">
        <v>26681</v>
      </c>
      <c r="K78" s="80">
        <v>21753</v>
      </c>
      <c r="L78" s="80">
        <v>21763</v>
      </c>
      <c r="M78" s="80">
        <v>21587</v>
      </c>
      <c r="N78" s="80">
        <v>21183</v>
      </c>
      <c r="O78" s="80">
        <v>18716</v>
      </c>
      <c r="P78" s="80">
        <v>14204</v>
      </c>
      <c r="Q78" s="80">
        <v>13085</v>
      </c>
      <c r="R78" s="80">
        <v>10254</v>
      </c>
      <c r="S78" s="80">
        <v>7882</v>
      </c>
      <c r="T78" s="80">
        <v>4782</v>
      </c>
      <c r="U78" s="80">
        <v>2623</v>
      </c>
      <c r="V78" s="81">
        <v>71</v>
      </c>
    </row>
    <row r="79" spans="2:22" ht="15" customHeight="1">
      <c r="B79" s="902"/>
      <c r="C79" s="78" t="s">
        <v>1335</v>
      </c>
      <c r="D79" s="79">
        <f t="shared" si="6"/>
        <v>450827</v>
      </c>
      <c r="E79" s="80">
        <v>58968</v>
      </c>
      <c r="F79" s="80">
        <v>49774</v>
      </c>
      <c r="G79" s="80">
        <v>48568</v>
      </c>
      <c r="H79" s="80">
        <v>44295</v>
      </c>
      <c r="I79" s="80">
        <v>39163</v>
      </c>
      <c r="J79" s="80">
        <v>32078</v>
      </c>
      <c r="K79" s="80">
        <v>27384</v>
      </c>
      <c r="L79" s="80">
        <v>27276</v>
      </c>
      <c r="M79" s="80">
        <v>23724</v>
      </c>
      <c r="N79" s="80">
        <v>21149</v>
      </c>
      <c r="O79" s="80">
        <v>17807</v>
      </c>
      <c r="P79" s="80">
        <v>14152</v>
      </c>
      <c r="Q79" s="80">
        <v>13854</v>
      </c>
      <c r="R79" s="80">
        <v>11734</v>
      </c>
      <c r="S79" s="80">
        <v>9735</v>
      </c>
      <c r="T79" s="80">
        <v>6581</v>
      </c>
      <c r="U79" s="80">
        <v>4475</v>
      </c>
      <c r="V79" s="81">
        <v>110</v>
      </c>
    </row>
    <row r="80" spans="2:22" ht="15" customHeight="1">
      <c r="B80" s="902" t="s">
        <v>1764</v>
      </c>
      <c r="C80" s="78" t="s">
        <v>1334</v>
      </c>
      <c r="D80" s="79">
        <f t="shared" si="6"/>
        <v>457980</v>
      </c>
      <c r="E80" s="80">
        <v>65485</v>
      </c>
      <c r="F80" s="80">
        <v>53975</v>
      </c>
      <c r="G80" s="80">
        <v>49404</v>
      </c>
      <c r="H80" s="80">
        <v>48203</v>
      </c>
      <c r="I80" s="80">
        <v>39337</v>
      </c>
      <c r="J80" s="80">
        <v>29615</v>
      </c>
      <c r="K80" s="80">
        <v>24733</v>
      </c>
      <c r="L80" s="80">
        <v>25535</v>
      </c>
      <c r="M80" s="80">
        <v>23872</v>
      </c>
      <c r="N80" s="80">
        <v>22169</v>
      </c>
      <c r="O80" s="80">
        <v>19801</v>
      </c>
      <c r="P80" s="80">
        <v>15589</v>
      </c>
      <c r="Q80" s="80">
        <v>14309</v>
      </c>
      <c r="R80" s="80">
        <v>11548</v>
      </c>
      <c r="S80" s="80">
        <v>7970</v>
      </c>
      <c r="T80" s="80">
        <v>4287</v>
      </c>
      <c r="U80" s="80">
        <v>2140</v>
      </c>
      <c r="V80" s="81">
        <v>8</v>
      </c>
    </row>
    <row r="81" spans="2:22" ht="15" customHeight="1">
      <c r="B81" s="902"/>
      <c r="C81" s="78" t="s">
        <v>1335</v>
      </c>
      <c r="D81" s="79">
        <f t="shared" si="6"/>
        <v>488042</v>
      </c>
      <c r="E81" s="80">
        <v>62746</v>
      </c>
      <c r="F81" s="80">
        <v>52414</v>
      </c>
      <c r="G81" s="80">
        <v>48794</v>
      </c>
      <c r="H81" s="80">
        <v>48482</v>
      </c>
      <c r="I81" s="80">
        <v>42925</v>
      </c>
      <c r="J81" s="80">
        <v>36613</v>
      </c>
      <c r="K81" s="80">
        <v>31547</v>
      </c>
      <c r="L81" s="80">
        <v>31042</v>
      </c>
      <c r="M81" s="80">
        <v>26649</v>
      </c>
      <c r="N81" s="80">
        <v>22557</v>
      </c>
      <c r="O81" s="80">
        <v>20034</v>
      </c>
      <c r="P81" s="80">
        <v>15914</v>
      </c>
      <c r="Q81" s="80">
        <v>15061</v>
      </c>
      <c r="R81" s="80">
        <v>13183</v>
      </c>
      <c r="S81" s="80">
        <v>10150</v>
      </c>
      <c r="T81" s="80">
        <v>5990</v>
      </c>
      <c r="U81" s="80">
        <v>3915</v>
      </c>
      <c r="V81" s="81">
        <v>26</v>
      </c>
    </row>
    <row r="82" spans="2:22" ht="15" customHeight="1">
      <c r="B82" s="902" t="s">
        <v>1765</v>
      </c>
      <c r="C82" s="78" t="s">
        <v>1334</v>
      </c>
      <c r="D82" s="79">
        <f t="shared" si="6"/>
        <v>742092</v>
      </c>
      <c r="E82" s="80">
        <v>110004</v>
      </c>
      <c r="F82" s="80">
        <v>90654</v>
      </c>
      <c r="G82" s="80">
        <v>82585</v>
      </c>
      <c r="H82" s="80">
        <v>77729</v>
      </c>
      <c r="I82" s="80">
        <v>63808</v>
      </c>
      <c r="J82" s="80">
        <v>48874</v>
      </c>
      <c r="K82" s="80">
        <v>39301</v>
      </c>
      <c r="L82" s="80">
        <v>38731</v>
      </c>
      <c r="M82" s="80">
        <v>37731</v>
      </c>
      <c r="N82" s="80">
        <v>34589</v>
      </c>
      <c r="O82" s="80">
        <v>31649</v>
      </c>
      <c r="P82" s="80">
        <v>25128</v>
      </c>
      <c r="Q82" s="80">
        <v>20632</v>
      </c>
      <c r="R82" s="80">
        <v>16538</v>
      </c>
      <c r="S82" s="80">
        <v>12488</v>
      </c>
      <c r="T82" s="80">
        <v>7444</v>
      </c>
      <c r="U82" s="80">
        <v>4196</v>
      </c>
      <c r="V82" s="81">
        <v>11</v>
      </c>
    </row>
    <row r="83" spans="2:22" ht="15" customHeight="1">
      <c r="B83" s="902"/>
      <c r="C83" s="78" t="s">
        <v>1335</v>
      </c>
      <c r="D83" s="79">
        <v>779786</v>
      </c>
      <c r="E83" s="80">
        <v>105097</v>
      </c>
      <c r="F83" s="80">
        <v>88305</v>
      </c>
      <c r="G83" s="80">
        <v>81366</v>
      </c>
      <c r="H83" s="80">
        <v>78742</v>
      </c>
      <c r="I83" s="80">
        <v>69760</v>
      </c>
      <c r="J83" s="80">
        <v>58725</v>
      </c>
      <c r="K83" s="80">
        <v>47892</v>
      </c>
      <c r="L83" s="80">
        <v>45443</v>
      </c>
      <c r="M83" s="80">
        <v>40281</v>
      </c>
      <c r="N83" s="80">
        <v>34734</v>
      </c>
      <c r="O83" s="80">
        <v>30835</v>
      </c>
      <c r="P83" s="80">
        <v>24679</v>
      </c>
      <c r="Q83" s="80">
        <v>21901</v>
      </c>
      <c r="R83" s="80">
        <v>19572</v>
      </c>
      <c r="S83" s="80">
        <v>15749</v>
      </c>
      <c r="T83" s="80">
        <v>10260</v>
      </c>
      <c r="U83" s="80">
        <v>6710</v>
      </c>
      <c r="V83" s="81">
        <v>5</v>
      </c>
    </row>
    <row r="84" spans="2:22" ht="15" customHeight="1">
      <c r="B84" s="902" t="s">
        <v>1766</v>
      </c>
      <c r="C84" s="78" t="s">
        <v>1334</v>
      </c>
      <c r="D84" s="79">
        <f aca="true" t="shared" si="7" ref="D84:D99">SUM(E84:V84)</f>
        <v>425968</v>
      </c>
      <c r="E84" s="80">
        <v>57296</v>
      </c>
      <c r="F84" s="80">
        <v>48091</v>
      </c>
      <c r="G84" s="80">
        <v>42739</v>
      </c>
      <c r="H84" s="80">
        <v>42261</v>
      </c>
      <c r="I84" s="80">
        <v>36411</v>
      </c>
      <c r="J84" s="80">
        <v>28887</v>
      </c>
      <c r="K84" s="80">
        <v>23365</v>
      </c>
      <c r="L84" s="80">
        <v>22908</v>
      </c>
      <c r="M84" s="80">
        <v>22621</v>
      </c>
      <c r="N84" s="80">
        <v>22408</v>
      </c>
      <c r="O84" s="80">
        <v>21197</v>
      </c>
      <c r="P84" s="80">
        <v>17204</v>
      </c>
      <c r="Q84" s="80">
        <v>15172</v>
      </c>
      <c r="R84" s="80">
        <v>9846</v>
      </c>
      <c r="S84" s="80">
        <v>7390</v>
      </c>
      <c r="T84" s="80">
        <v>5099</v>
      </c>
      <c r="U84" s="80">
        <v>3056</v>
      </c>
      <c r="V84" s="81">
        <v>17</v>
      </c>
    </row>
    <row r="85" spans="2:22" ht="15" customHeight="1">
      <c r="B85" s="902"/>
      <c r="C85" s="78" t="s">
        <v>1335</v>
      </c>
      <c r="D85" s="79">
        <f t="shared" si="7"/>
        <v>447906</v>
      </c>
      <c r="E85" s="80">
        <v>54434</v>
      </c>
      <c r="F85" s="80">
        <v>46459</v>
      </c>
      <c r="G85" s="80">
        <v>41062</v>
      </c>
      <c r="H85" s="80">
        <v>39855</v>
      </c>
      <c r="I85" s="80">
        <v>38979</v>
      </c>
      <c r="J85" s="80">
        <v>34969</v>
      </c>
      <c r="K85" s="80">
        <v>29285</v>
      </c>
      <c r="L85" s="80">
        <v>27485</v>
      </c>
      <c r="M85" s="80">
        <v>24036</v>
      </c>
      <c r="N85" s="80">
        <v>22679</v>
      </c>
      <c r="O85" s="80">
        <v>21688</v>
      </c>
      <c r="P85" s="80">
        <v>17409</v>
      </c>
      <c r="Q85" s="80">
        <v>16859</v>
      </c>
      <c r="R85" s="80">
        <v>11609</v>
      </c>
      <c r="S85" s="80">
        <v>9268</v>
      </c>
      <c r="T85" s="80">
        <v>6989</v>
      </c>
      <c r="U85" s="80">
        <v>4816</v>
      </c>
      <c r="V85" s="81">
        <v>25</v>
      </c>
    </row>
    <row r="86" spans="2:22" ht="15" customHeight="1">
      <c r="B86" s="902" t="s">
        <v>1767</v>
      </c>
      <c r="C86" s="78" t="s">
        <v>1334</v>
      </c>
      <c r="D86" s="79">
        <f t="shared" si="7"/>
        <v>1745606</v>
      </c>
      <c r="E86" s="80">
        <v>259612</v>
      </c>
      <c r="F86" s="80">
        <v>198966</v>
      </c>
      <c r="G86" s="80">
        <v>177173</v>
      </c>
      <c r="H86" s="80">
        <v>180993</v>
      </c>
      <c r="I86" s="80">
        <v>175912</v>
      </c>
      <c r="J86" s="80">
        <v>131681</v>
      </c>
      <c r="K86" s="80">
        <v>105558</v>
      </c>
      <c r="L86" s="80">
        <v>104255</v>
      </c>
      <c r="M86" s="80">
        <v>94475</v>
      </c>
      <c r="N86" s="80">
        <v>85028</v>
      </c>
      <c r="O86" s="80">
        <v>72688</v>
      </c>
      <c r="P86" s="80">
        <v>55755</v>
      </c>
      <c r="Q86" s="80">
        <v>40664</v>
      </c>
      <c r="R86" s="80">
        <v>28685</v>
      </c>
      <c r="S86" s="80">
        <v>19430</v>
      </c>
      <c r="T86" s="80">
        <v>9955</v>
      </c>
      <c r="U86" s="80">
        <v>4714</v>
      </c>
      <c r="V86" s="81">
        <v>62</v>
      </c>
    </row>
    <row r="87" spans="2:22" ht="15" customHeight="1">
      <c r="B87" s="902"/>
      <c r="C87" s="78" t="s">
        <v>1335</v>
      </c>
      <c r="D87" s="79">
        <f t="shared" si="7"/>
        <v>1784563</v>
      </c>
      <c r="E87" s="80">
        <v>248189</v>
      </c>
      <c r="F87" s="80">
        <v>193326</v>
      </c>
      <c r="G87" s="80">
        <v>173364</v>
      </c>
      <c r="H87" s="80">
        <v>178507</v>
      </c>
      <c r="I87" s="80">
        <v>169667</v>
      </c>
      <c r="J87" s="80">
        <v>150007</v>
      </c>
      <c r="K87" s="80">
        <v>121697</v>
      </c>
      <c r="L87" s="80">
        <v>111974</v>
      </c>
      <c r="M87" s="80">
        <v>95682</v>
      </c>
      <c r="N87" s="80">
        <v>81507</v>
      </c>
      <c r="O87" s="80">
        <v>69869</v>
      </c>
      <c r="P87" s="80">
        <v>55626</v>
      </c>
      <c r="Q87" s="80">
        <v>44864</v>
      </c>
      <c r="R87" s="80">
        <v>36436</v>
      </c>
      <c r="S87" s="80">
        <v>27705</v>
      </c>
      <c r="T87" s="80">
        <v>16565</v>
      </c>
      <c r="U87" s="80">
        <v>9522</v>
      </c>
      <c r="V87" s="81">
        <v>56</v>
      </c>
    </row>
    <row r="88" spans="2:22" ht="15" customHeight="1">
      <c r="B88" s="902" t="s">
        <v>1768</v>
      </c>
      <c r="C88" s="78" t="s">
        <v>1334</v>
      </c>
      <c r="D88" s="79">
        <f t="shared" si="7"/>
        <v>455824</v>
      </c>
      <c r="E88" s="80">
        <v>66912</v>
      </c>
      <c r="F88" s="80">
        <v>54301</v>
      </c>
      <c r="G88" s="80">
        <v>52672</v>
      </c>
      <c r="H88" s="80">
        <v>49371</v>
      </c>
      <c r="I88" s="80">
        <v>39479</v>
      </c>
      <c r="J88" s="80">
        <v>29671</v>
      </c>
      <c r="K88" s="80">
        <v>24175</v>
      </c>
      <c r="L88" s="80">
        <v>24319</v>
      </c>
      <c r="M88" s="80">
        <v>24184</v>
      </c>
      <c r="N88" s="80">
        <v>22617</v>
      </c>
      <c r="O88" s="80">
        <v>19954</v>
      </c>
      <c r="P88" s="80">
        <v>15783</v>
      </c>
      <c r="Q88" s="80">
        <v>12352</v>
      </c>
      <c r="R88" s="80">
        <v>9333</v>
      </c>
      <c r="S88" s="80">
        <v>6188</v>
      </c>
      <c r="T88" s="80">
        <v>3024</v>
      </c>
      <c r="U88" s="80">
        <v>1488</v>
      </c>
      <c r="V88" s="81">
        <v>1</v>
      </c>
    </row>
    <row r="89" spans="2:22" ht="15" customHeight="1">
      <c r="B89" s="902"/>
      <c r="C89" s="78" t="s">
        <v>1335</v>
      </c>
      <c r="D89" s="79">
        <f t="shared" si="7"/>
        <v>489258</v>
      </c>
      <c r="E89" s="80">
        <v>64749</v>
      </c>
      <c r="F89" s="80">
        <v>53879</v>
      </c>
      <c r="G89" s="80">
        <v>51268</v>
      </c>
      <c r="H89" s="80">
        <v>50099</v>
      </c>
      <c r="I89" s="80">
        <v>43716</v>
      </c>
      <c r="J89" s="80">
        <v>36298</v>
      </c>
      <c r="K89" s="80">
        <v>30200</v>
      </c>
      <c r="L89" s="80">
        <v>29563</v>
      </c>
      <c r="M89" s="80">
        <v>26212</v>
      </c>
      <c r="N89" s="80">
        <v>23216</v>
      </c>
      <c r="O89" s="80">
        <v>20349</v>
      </c>
      <c r="P89" s="80">
        <v>16593</v>
      </c>
      <c r="Q89" s="80">
        <v>14189</v>
      </c>
      <c r="R89" s="80">
        <v>11979</v>
      </c>
      <c r="S89" s="80">
        <v>8861</v>
      </c>
      <c r="T89" s="80">
        <v>5128</v>
      </c>
      <c r="U89" s="80">
        <v>2956</v>
      </c>
      <c r="V89" s="81">
        <v>3</v>
      </c>
    </row>
    <row r="90" spans="2:22" ht="15" customHeight="1">
      <c r="B90" s="902" t="s">
        <v>1769</v>
      </c>
      <c r="C90" s="78" t="s">
        <v>1334</v>
      </c>
      <c r="D90" s="79">
        <f t="shared" si="7"/>
        <v>812079</v>
      </c>
      <c r="E90" s="80">
        <v>123746</v>
      </c>
      <c r="F90" s="80">
        <v>94061</v>
      </c>
      <c r="G90" s="80">
        <v>88726</v>
      </c>
      <c r="H90" s="80">
        <v>85016</v>
      </c>
      <c r="I90" s="80">
        <v>76868</v>
      </c>
      <c r="J90" s="80">
        <v>58357</v>
      </c>
      <c r="K90" s="80">
        <v>46095</v>
      </c>
      <c r="L90" s="80">
        <v>44450</v>
      </c>
      <c r="M90" s="80">
        <v>42264</v>
      </c>
      <c r="N90" s="80">
        <v>38271</v>
      </c>
      <c r="O90" s="80">
        <v>33780</v>
      </c>
      <c r="P90" s="80">
        <v>26620</v>
      </c>
      <c r="Q90" s="80">
        <v>20001</v>
      </c>
      <c r="R90" s="80">
        <v>14797</v>
      </c>
      <c r="S90" s="80">
        <v>10225</v>
      </c>
      <c r="T90" s="80">
        <v>5504</v>
      </c>
      <c r="U90" s="80">
        <v>3281</v>
      </c>
      <c r="V90" s="81">
        <v>17</v>
      </c>
    </row>
    <row r="91" spans="2:22" ht="15" customHeight="1">
      <c r="B91" s="902"/>
      <c r="C91" s="78" t="s">
        <v>1335</v>
      </c>
      <c r="D91" s="79">
        <f t="shared" si="7"/>
        <v>833413</v>
      </c>
      <c r="E91" s="80">
        <v>118610</v>
      </c>
      <c r="F91" s="80">
        <v>92237</v>
      </c>
      <c r="G91" s="80">
        <v>86313</v>
      </c>
      <c r="H91" s="80">
        <v>81244</v>
      </c>
      <c r="I91" s="80">
        <v>74043</v>
      </c>
      <c r="J91" s="80">
        <v>65876</v>
      </c>
      <c r="K91" s="80">
        <v>53870</v>
      </c>
      <c r="L91" s="80">
        <v>48810</v>
      </c>
      <c r="M91" s="80">
        <v>43258</v>
      </c>
      <c r="N91" s="80">
        <v>37158</v>
      </c>
      <c r="O91" s="80">
        <v>33195</v>
      </c>
      <c r="P91" s="80">
        <v>27473</v>
      </c>
      <c r="Q91" s="80">
        <v>22364</v>
      </c>
      <c r="R91" s="80">
        <v>18585</v>
      </c>
      <c r="S91" s="80">
        <v>14792</v>
      </c>
      <c r="T91" s="80">
        <v>9166</v>
      </c>
      <c r="U91" s="80">
        <v>6399</v>
      </c>
      <c r="V91" s="81">
        <v>20</v>
      </c>
    </row>
    <row r="92" spans="2:22" ht="15" customHeight="1">
      <c r="B92" s="902" t="s">
        <v>1770</v>
      </c>
      <c r="C92" s="78" t="s">
        <v>1334</v>
      </c>
      <c r="D92" s="79">
        <f t="shared" si="7"/>
        <v>882420</v>
      </c>
      <c r="E92" s="80">
        <v>129741</v>
      </c>
      <c r="F92" s="80">
        <v>105926</v>
      </c>
      <c r="G92" s="80">
        <v>100524</v>
      </c>
      <c r="H92" s="80">
        <v>95960</v>
      </c>
      <c r="I92" s="80">
        <v>76356</v>
      </c>
      <c r="J92" s="80">
        <v>56257</v>
      </c>
      <c r="K92" s="80">
        <v>47143</v>
      </c>
      <c r="L92" s="80">
        <v>45602</v>
      </c>
      <c r="M92" s="80">
        <v>44434</v>
      </c>
      <c r="N92" s="80">
        <v>41166</v>
      </c>
      <c r="O92" s="80">
        <v>38432</v>
      </c>
      <c r="P92" s="80">
        <v>32167</v>
      </c>
      <c r="Q92" s="80">
        <v>24738</v>
      </c>
      <c r="R92" s="80">
        <v>18464</v>
      </c>
      <c r="S92" s="80">
        <v>13656</v>
      </c>
      <c r="T92" s="80">
        <v>7595</v>
      </c>
      <c r="U92" s="80">
        <v>4227</v>
      </c>
      <c r="V92" s="81">
        <v>32</v>
      </c>
    </row>
    <row r="93" spans="2:22" ht="15" customHeight="1">
      <c r="B93" s="902"/>
      <c r="C93" s="78" t="s">
        <v>1335</v>
      </c>
      <c r="D93" s="79">
        <f t="shared" si="7"/>
        <v>945162</v>
      </c>
      <c r="E93" s="80">
        <v>124690</v>
      </c>
      <c r="F93" s="80">
        <v>103433</v>
      </c>
      <c r="G93" s="80">
        <v>98233</v>
      </c>
      <c r="H93" s="80">
        <v>94376</v>
      </c>
      <c r="I93" s="80">
        <v>83336</v>
      </c>
      <c r="J93" s="80">
        <v>71911</v>
      </c>
      <c r="K93" s="80">
        <v>60150</v>
      </c>
      <c r="L93" s="80">
        <v>54837</v>
      </c>
      <c r="M93" s="80">
        <v>49574</v>
      </c>
      <c r="N93" s="80">
        <v>43032</v>
      </c>
      <c r="O93" s="80">
        <v>39796</v>
      </c>
      <c r="P93" s="80">
        <v>33231</v>
      </c>
      <c r="Q93" s="80">
        <v>27003</v>
      </c>
      <c r="R93" s="80">
        <v>23226</v>
      </c>
      <c r="S93" s="80">
        <v>18868</v>
      </c>
      <c r="T93" s="80">
        <v>11768</v>
      </c>
      <c r="U93" s="80">
        <v>7655</v>
      </c>
      <c r="V93" s="81">
        <v>43</v>
      </c>
    </row>
    <row r="94" spans="2:22" ht="15" customHeight="1">
      <c r="B94" s="902" t="s">
        <v>1771</v>
      </c>
      <c r="C94" s="78" t="s">
        <v>1334</v>
      </c>
      <c r="D94" s="79">
        <f t="shared" si="7"/>
        <v>604825</v>
      </c>
      <c r="E94" s="80">
        <v>87553</v>
      </c>
      <c r="F94" s="80">
        <v>73435</v>
      </c>
      <c r="G94" s="80">
        <v>67597</v>
      </c>
      <c r="H94" s="80">
        <v>64230</v>
      </c>
      <c r="I94" s="80">
        <v>50113</v>
      </c>
      <c r="J94" s="80">
        <v>37672</v>
      </c>
      <c r="K94" s="80">
        <v>32124</v>
      </c>
      <c r="L94" s="80">
        <v>31944</v>
      </c>
      <c r="M94" s="80">
        <v>30671</v>
      </c>
      <c r="N94" s="80">
        <v>28869</v>
      </c>
      <c r="O94" s="80">
        <v>27061</v>
      </c>
      <c r="P94" s="80">
        <v>22190</v>
      </c>
      <c r="Q94" s="80">
        <v>18391</v>
      </c>
      <c r="R94" s="80">
        <v>14193</v>
      </c>
      <c r="S94" s="80">
        <v>10329</v>
      </c>
      <c r="T94" s="80">
        <v>5638</v>
      </c>
      <c r="U94" s="80">
        <v>2780</v>
      </c>
      <c r="V94" s="81">
        <v>35</v>
      </c>
    </row>
    <row r="95" spans="2:22" ht="15" customHeight="1">
      <c r="B95" s="902"/>
      <c r="C95" s="78" t="s">
        <v>1335</v>
      </c>
      <c r="D95" s="79">
        <f t="shared" si="7"/>
        <v>648174</v>
      </c>
      <c r="E95" s="80">
        <v>84285</v>
      </c>
      <c r="F95" s="80">
        <v>71637</v>
      </c>
      <c r="G95" s="80">
        <v>65936</v>
      </c>
      <c r="H95" s="80">
        <v>65733</v>
      </c>
      <c r="I95" s="80">
        <v>57229</v>
      </c>
      <c r="J95" s="80">
        <v>48641</v>
      </c>
      <c r="K95" s="80">
        <v>40269</v>
      </c>
      <c r="L95" s="80">
        <v>39093</v>
      </c>
      <c r="M95" s="80">
        <v>33767</v>
      </c>
      <c r="N95" s="80">
        <v>30038</v>
      </c>
      <c r="O95" s="80">
        <v>27009</v>
      </c>
      <c r="P95" s="80">
        <v>22506</v>
      </c>
      <c r="Q95" s="80">
        <v>19331</v>
      </c>
      <c r="R95" s="80">
        <v>16672</v>
      </c>
      <c r="S95" s="80">
        <v>13330</v>
      </c>
      <c r="T95" s="80">
        <v>7882</v>
      </c>
      <c r="U95" s="80">
        <v>4775</v>
      </c>
      <c r="V95" s="81">
        <v>41</v>
      </c>
    </row>
    <row r="96" spans="2:22" ht="15" customHeight="1">
      <c r="B96" s="902" t="s">
        <v>1772</v>
      </c>
      <c r="C96" s="78" t="s">
        <v>1334</v>
      </c>
      <c r="D96" s="79">
        <f t="shared" si="7"/>
        <v>535107</v>
      </c>
      <c r="E96" s="80">
        <v>82585</v>
      </c>
      <c r="F96" s="80">
        <v>65460</v>
      </c>
      <c r="G96" s="80">
        <v>61565</v>
      </c>
      <c r="H96" s="80">
        <v>58400</v>
      </c>
      <c r="I96" s="80">
        <v>48006</v>
      </c>
      <c r="J96" s="80">
        <v>34447</v>
      </c>
      <c r="K96" s="80">
        <v>29390</v>
      </c>
      <c r="L96" s="80">
        <v>27748</v>
      </c>
      <c r="M96" s="80">
        <v>25817</v>
      </c>
      <c r="N96" s="80">
        <v>24434</v>
      </c>
      <c r="O96" s="80">
        <v>21609</v>
      </c>
      <c r="P96" s="80">
        <v>17752</v>
      </c>
      <c r="Q96" s="80">
        <v>14118</v>
      </c>
      <c r="R96" s="80">
        <v>9985</v>
      </c>
      <c r="S96" s="80">
        <v>7508</v>
      </c>
      <c r="T96" s="80">
        <v>4123</v>
      </c>
      <c r="U96" s="80">
        <v>2150</v>
      </c>
      <c r="V96" s="81">
        <v>10</v>
      </c>
    </row>
    <row r="97" spans="2:22" ht="15" customHeight="1">
      <c r="B97" s="902"/>
      <c r="C97" s="78" t="s">
        <v>1335</v>
      </c>
      <c r="D97" s="79">
        <f t="shared" si="7"/>
        <v>556320</v>
      </c>
      <c r="E97" s="80">
        <v>80309</v>
      </c>
      <c r="F97" s="80">
        <v>63623</v>
      </c>
      <c r="G97" s="80">
        <v>60366</v>
      </c>
      <c r="H97" s="80">
        <v>55851</v>
      </c>
      <c r="I97" s="80">
        <v>50063</v>
      </c>
      <c r="J97" s="80">
        <v>42568</v>
      </c>
      <c r="K97" s="80">
        <v>35932</v>
      </c>
      <c r="L97" s="80">
        <v>32766</v>
      </c>
      <c r="M97" s="80">
        <v>27770</v>
      </c>
      <c r="N97" s="80">
        <v>24185</v>
      </c>
      <c r="O97" s="80">
        <v>21094</v>
      </c>
      <c r="P97" s="80">
        <v>17535</v>
      </c>
      <c r="Q97" s="80">
        <v>14535</v>
      </c>
      <c r="R97" s="80">
        <v>11146</v>
      </c>
      <c r="S97" s="80">
        <v>9192</v>
      </c>
      <c r="T97" s="80">
        <v>5615</v>
      </c>
      <c r="U97" s="80">
        <v>3754</v>
      </c>
      <c r="V97" s="81">
        <v>16</v>
      </c>
    </row>
    <row r="98" spans="2:22" ht="15" customHeight="1">
      <c r="B98" s="902" t="s">
        <v>1773</v>
      </c>
      <c r="C98" s="78" t="s">
        <v>1334</v>
      </c>
      <c r="D98" s="79">
        <f t="shared" si="7"/>
        <v>868963</v>
      </c>
      <c r="E98" s="80">
        <v>128558</v>
      </c>
      <c r="F98" s="80">
        <v>107428</v>
      </c>
      <c r="G98" s="80">
        <v>108548</v>
      </c>
      <c r="H98" s="80">
        <v>99439</v>
      </c>
      <c r="I98" s="80">
        <v>70683</v>
      </c>
      <c r="J98" s="80">
        <v>53063</v>
      </c>
      <c r="K98" s="80">
        <v>45900</v>
      </c>
      <c r="L98" s="80">
        <v>45703</v>
      </c>
      <c r="M98" s="80">
        <v>42403</v>
      </c>
      <c r="N98" s="80">
        <v>39913</v>
      </c>
      <c r="O98" s="80">
        <v>34688</v>
      </c>
      <c r="P98" s="80">
        <v>29208</v>
      </c>
      <c r="Q98" s="80">
        <v>23039</v>
      </c>
      <c r="R98" s="80">
        <v>17123</v>
      </c>
      <c r="S98" s="80">
        <v>12407</v>
      </c>
      <c r="T98" s="80">
        <v>7214</v>
      </c>
      <c r="U98" s="80">
        <v>3641</v>
      </c>
      <c r="V98" s="81">
        <v>5</v>
      </c>
    </row>
    <row r="99" spans="2:22" ht="15" customHeight="1" thickBot="1">
      <c r="B99" s="891"/>
      <c r="C99" s="82" t="s">
        <v>1335</v>
      </c>
      <c r="D99" s="83">
        <f t="shared" si="7"/>
        <v>935155</v>
      </c>
      <c r="E99" s="84">
        <v>123877</v>
      </c>
      <c r="F99" s="84">
        <v>105138</v>
      </c>
      <c r="G99" s="84">
        <v>106461</v>
      </c>
      <c r="H99" s="84">
        <v>87616</v>
      </c>
      <c r="I99" s="84">
        <v>77440</v>
      </c>
      <c r="J99" s="84">
        <v>70524</v>
      </c>
      <c r="K99" s="84">
        <v>59873</v>
      </c>
      <c r="L99" s="84">
        <v>55821</v>
      </c>
      <c r="M99" s="84">
        <v>49716</v>
      </c>
      <c r="N99" s="84">
        <v>43213</v>
      </c>
      <c r="O99" s="84">
        <v>37358</v>
      </c>
      <c r="P99" s="84">
        <v>31445</v>
      </c>
      <c r="Q99" s="84">
        <v>27321</v>
      </c>
      <c r="R99" s="84">
        <v>22311</v>
      </c>
      <c r="S99" s="84">
        <v>18322</v>
      </c>
      <c r="T99" s="84">
        <v>11514</v>
      </c>
      <c r="U99" s="84">
        <v>7199</v>
      </c>
      <c r="V99" s="85">
        <v>6</v>
      </c>
    </row>
    <row r="100" ht="12">
      <c r="B100" s="67" t="s">
        <v>1774</v>
      </c>
    </row>
  </sheetData>
  <mergeCells count="48">
    <mergeCell ref="B12:B13"/>
    <mergeCell ref="B14:B15"/>
    <mergeCell ref="B16:B17"/>
    <mergeCell ref="B18:B19"/>
    <mergeCell ref="B4:C4"/>
    <mergeCell ref="B6:B7"/>
    <mergeCell ref="B8:B9"/>
    <mergeCell ref="B10:B11"/>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s>
  <printOptions/>
  <pageMargins left="0.75" right="0.75" top="1" bottom="1" header="0.512" footer="0.512"/>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codeName="Sheet12"/>
  <dimension ref="A1:F445"/>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2259</v>
      </c>
      <c r="B1" s="1"/>
      <c r="C1" s="1"/>
      <c r="D1" s="1"/>
      <c r="E1" s="1"/>
      <c r="F1" s="1"/>
    </row>
    <row r="2" spans="1:6" ht="12" customHeight="1">
      <c r="A2" s="1"/>
      <c r="B2" s="1"/>
      <c r="C2" s="1"/>
      <c r="D2" s="1"/>
      <c r="E2" s="1"/>
      <c r="F2" s="1"/>
    </row>
    <row r="3" spans="2:6" ht="12" customHeight="1">
      <c r="B3" s="1" t="s">
        <v>1995</v>
      </c>
      <c r="C3" s="1"/>
      <c r="E3" s="1"/>
      <c r="F3" s="1"/>
    </row>
    <row r="4" spans="2:6" ht="12" customHeight="1">
      <c r="B4" s="3" t="s">
        <v>2020</v>
      </c>
      <c r="C4" s="1" t="s">
        <v>2082</v>
      </c>
      <c r="E4" s="1"/>
      <c r="F4" s="1"/>
    </row>
    <row r="5" spans="2:3" ht="26.25" customHeight="1">
      <c r="B5" s="3" t="s">
        <v>2182</v>
      </c>
      <c r="C5" s="5" t="s">
        <v>2186</v>
      </c>
    </row>
    <row r="6" spans="2:6" ht="26.25" customHeight="1">
      <c r="B6" s="3" t="s">
        <v>2183</v>
      </c>
      <c r="C6" s="4" t="s">
        <v>266</v>
      </c>
      <c r="E6" s="1"/>
      <c r="F6" s="1"/>
    </row>
    <row r="7" spans="2:3" ht="24.75" customHeight="1">
      <c r="B7" s="3" t="s">
        <v>2184</v>
      </c>
      <c r="C7" s="5" t="s">
        <v>267</v>
      </c>
    </row>
    <row r="8" spans="2:3" ht="24.75" customHeight="1">
      <c r="B8" s="3" t="s">
        <v>2185</v>
      </c>
      <c r="C8" s="5" t="s">
        <v>268</v>
      </c>
    </row>
    <row r="9" spans="2:3" ht="24.75" customHeight="1">
      <c r="B9" s="3" t="s">
        <v>2021</v>
      </c>
      <c r="C9" s="5" t="s">
        <v>269</v>
      </c>
    </row>
    <row r="10" spans="2:3" ht="12" customHeight="1">
      <c r="B10" s="1"/>
      <c r="C10" s="5"/>
    </row>
    <row r="11" spans="2:6" ht="12" customHeight="1">
      <c r="B11" s="1"/>
      <c r="C11" s="1" t="s">
        <v>270</v>
      </c>
      <c r="F11" s="1"/>
    </row>
    <row r="12" spans="2:6" ht="12">
      <c r="B12" s="1"/>
      <c r="C12" s="1" t="s">
        <v>2083</v>
      </c>
      <c r="E12" s="1"/>
      <c r="F12" s="1"/>
    </row>
    <row r="13" spans="1:6" ht="12">
      <c r="A13" s="1"/>
      <c r="B13" s="1"/>
      <c r="C13" s="1"/>
      <c r="D13" s="1"/>
      <c r="E13" s="1"/>
      <c r="F13" s="1"/>
    </row>
    <row r="14" spans="1:4" ht="12">
      <c r="A14" s="1"/>
      <c r="B14" s="1"/>
      <c r="C14" s="1"/>
      <c r="D14" s="1"/>
    </row>
    <row r="15" spans="1:4" ht="12">
      <c r="A15" s="1" t="s">
        <v>1996</v>
      </c>
      <c r="B15" s="1" t="s">
        <v>2084</v>
      </c>
      <c r="C15" s="1"/>
      <c r="D15" s="1"/>
    </row>
    <row r="16" ht="12">
      <c r="B16" s="2" t="s">
        <v>2024</v>
      </c>
    </row>
    <row r="17" spans="2:3" ht="12">
      <c r="B17" s="2">
        <v>1</v>
      </c>
      <c r="C17" s="6" t="s">
        <v>1997</v>
      </c>
    </row>
    <row r="18" spans="2:3" ht="12">
      <c r="B18" s="2">
        <v>2</v>
      </c>
      <c r="C18" s="6" t="s">
        <v>2085</v>
      </c>
    </row>
    <row r="19" spans="2:3" ht="12">
      <c r="B19" s="2">
        <v>3</v>
      </c>
      <c r="C19" s="6" t="s">
        <v>1998</v>
      </c>
    </row>
    <row r="20" spans="2:3" ht="12">
      <c r="B20" s="2">
        <v>4</v>
      </c>
      <c r="C20" s="6" t="s">
        <v>2086</v>
      </c>
    </row>
    <row r="21" spans="2:3" ht="12">
      <c r="B21" s="2">
        <v>5</v>
      </c>
      <c r="C21" s="6" t="s">
        <v>1999</v>
      </c>
    </row>
    <row r="22" spans="2:3" ht="12">
      <c r="B22" s="2">
        <v>6</v>
      </c>
      <c r="C22" s="6" t="s">
        <v>2000</v>
      </c>
    </row>
    <row r="23" spans="2:3" ht="12">
      <c r="B23" s="2">
        <v>7</v>
      </c>
      <c r="C23" s="6" t="s">
        <v>2001</v>
      </c>
    </row>
    <row r="24" spans="2:3" ht="12">
      <c r="B24" s="2">
        <v>8</v>
      </c>
      <c r="C24" s="6" t="s">
        <v>2002</v>
      </c>
    </row>
    <row r="25" spans="2:3" ht="12">
      <c r="B25" s="2">
        <v>9</v>
      </c>
      <c r="C25" s="6" t="s">
        <v>2087</v>
      </c>
    </row>
    <row r="26" spans="2:3" ht="12">
      <c r="B26" s="2">
        <v>10</v>
      </c>
      <c r="C26" s="6" t="s">
        <v>2003</v>
      </c>
    </row>
    <row r="28" ht="12">
      <c r="B28" s="2" t="s">
        <v>2023</v>
      </c>
    </row>
    <row r="29" spans="2:3" ht="12">
      <c r="B29" s="2">
        <v>1</v>
      </c>
      <c r="C29" s="2" t="s">
        <v>2088</v>
      </c>
    </row>
    <row r="30" spans="2:3" ht="12">
      <c r="B30" s="2">
        <v>2</v>
      </c>
      <c r="C30" s="2" t="s">
        <v>2025</v>
      </c>
    </row>
    <row r="31" spans="2:3" ht="12">
      <c r="B31" s="2">
        <v>3</v>
      </c>
      <c r="C31" s="2" t="s">
        <v>2026</v>
      </c>
    </row>
    <row r="32" spans="2:3" ht="12">
      <c r="B32" s="2">
        <v>4</v>
      </c>
      <c r="C32" s="2" t="s">
        <v>2027</v>
      </c>
    </row>
    <row r="33" spans="2:3" ht="12">
      <c r="B33" s="2">
        <v>5</v>
      </c>
      <c r="C33" s="6" t="s">
        <v>2004</v>
      </c>
    </row>
    <row r="34" spans="2:3" ht="12">
      <c r="B34" s="2">
        <v>6</v>
      </c>
      <c r="C34" s="2" t="s">
        <v>271</v>
      </c>
    </row>
    <row r="35" spans="2:3" ht="12">
      <c r="B35" s="2">
        <v>7</v>
      </c>
      <c r="C35" s="6" t="s">
        <v>2029</v>
      </c>
    </row>
    <row r="36" spans="2:3" ht="12">
      <c r="B36" s="2">
        <v>8</v>
      </c>
      <c r="C36" s="2" t="s">
        <v>2028</v>
      </c>
    </row>
    <row r="37" spans="2:3" ht="12">
      <c r="B37" s="2">
        <v>9</v>
      </c>
      <c r="C37" s="2" t="s">
        <v>2030</v>
      </c>
    </row>
    <row r="38" spans="2:3" ht="12">
      <c r="B38" s="2">
        <v>10</v>
      </c>
      <c r="C38" s="6" t="s">
        <v>2031</v>
      </c>
    </row>
    <row r="39" spans="2:3" ht="12">
      <c r="B39" s="2">
        <v>11</v>
      </c>
      <c r="C39" s="6" t="s">
        <v>2032</v>
      </c>
    </row>
    <row r="40" spans="2:3" ht="12">
      <c r="B40" s="2">
        <v>12</v>
      </c>
      <c r="C40" s="2" t="s">
        <v>2089</v>
      </c>
    </row>
    <row r="41" spans="2:3" ht="12">
      <c r="B41" s="2">
        <v>13</v>
      </c>
      <c r="C41" s="6" t="s">
        <v>2090</v>
      </c>
    </row>
    <row r="42" spans="2:3" ht="12">
      <c r="B42" s="2">
        <v>14</v>
      </c>
      <c r="C42" s="6" t="s">
        <v>2091</v>
      </c>
    </row>
    <row r="43" ht="12">
      <c r="C43" s="6"/>
    </row>
    <row r="44" ht="12">
      <c r="B44" s="2" t="s">
        <v>2033</v>
      </c>
    </row>
    <row r="45" spans="2:3" ht="12">
      <c r="B45" s="10">
        <v>1</v>
      </c>
      <c r="C45" s="11" t="s">
        <v>272</v>
      </c>
    </row>
    <row r="46" spans="2:3" ht="12">
      <c r="B46" s="2">
        <v>2</v>
      </c>
      <c r="C46" s="6" t="s">
        <v>273</v>
      </c>
    </row>
    <row r="47" spans="2:3" ht="12">
      <c r="B47" s="2">
        <v>3</v>
      </c>
      <c r="C47" s="6" t="s">
        <v>274</v>
      </c>
    </row>
    <row r="48" spans="2:3" ht="12">
      <c r="B48" s="2">
        <v>4</v>
      </c>
      <c r="C48" s="6" t="s">
        <v>275</v>
      </c>
    </row>
    <row r="49" spans="2:3" ht="12">
      <c r="B49" s="10">
        <v>5</v>
      </c>
      <c r="C49" s="11" t="s">
        <v>276</v>
      </c>
    </row>
    <row r="50" spans="2:3" ht="12">
      <c r="B50" s="2">
        <v>6</v>
      </c>
      <c r="C50" s="6" t="s">
        <v>277</v>
      </c>
    </row>
    <row r="51" spans="2:3" ht="12" customHeight="1">
      <c r="B51" s="2">
        <v>7</v>
      </c>
      <c r="C51" s="6" t="s">
        <v>278</v>
      </c>
    </row>
    <row r="52" spans="2:3" ht="12">
      <c r="B52" s="2">
        <v>8</v>
      </c>
      <c r="C52" s="6" t="s">
        <v>279</v>
      </c>
    </row>
    <row r="53" spans="2:3" ht="12">
      <c r="B53" s="2">
        <v>9</v>
      </c>
      <c r="C53" s="2" t="s">
        <v>280</v>
      </c>
    </row>
    <row r="54" spans="2:3" ht="12">
      <c r="B54" s="2">
        <v>10</v>
      </c>
      <c r="C54" s="2" t="s">
        <v>281</v>
      </c>
    </row>
    <row r="55" spans="2:3" ht="12">
      <c r="B55" s="2">
        <v>11</v>
      </c>
      <c r="C55" s="2" t="s">
        <v>2187</v>
      </c>
    </row>
    <row r="56" spans="2:3" ht="12">
      <c r="B56" s="2">
        <v>12</v>
      </c>
      <c r="C56" s="6" t="s">
        <v>2092</v>
      </c>
    </row>
    <row r="57" spans="2:3" ht="12">
      <c r="B57" s="2">
        <v>13</v>
      </c>
      <c r="C57" s="2" t="s">
        <v>2093</v>
      </c>
    </row>
    <row r="58" spans="2:3" ht="12">
      <c r="B58" s="2">
        <v>14</v>
      </c>
      <c r="C58" s="2" t="s">
        <v>2034</v>
      </c>
    </row>
    <row r="59" spans="2:3" ht="12">
      <c r="B59" s="2">
        <v>15</v>
      </c>
      <c r="C59" s="2" t="s">
        <v>2188</v>
      </c>
    </row>
    <row r="61" ht="12">
      <c r="B61" s="2" t="s">
        <v>2189</v>
      </c>
    </row>
    <row r="62" spans="2:3" ht="12">
      <c r="B62" s="2">
        <v>1</v>
      </c>
      <c r="C62" s="2" t="s">
        <v>2035</v>
      </c>
    </row>
    <row r="63" spans="2:3" ht="12">
      <c r="B63" s="2">
        <v>2</v>
      </c>
      <c r="C63" s="2" t="s">
        <v>2094</v>
      </c>
    </row>
    <row r="64" spans="2:3" ht="12">
      <c r="B64" s="2">
        <v>3</v>
      </c>
      <c r="C64" s="2" t="s">
        <v>2018</v>
      </c>
    </row>
    <row r="65" ht="12">
      <c r="C65" s="2" t="s">
        <v>2095</v>
      </c>
    </row>
    <row r="66" ht="12">
      <c r="C66" s="2" t="s">
        <v>282</v>
      </c>
    </row>
    <row r="67" spans="2:3" ht="12">
      <c r="B67" s="2">
        <v>4</v>
      </c>
      <c r="C67" s="2" t="s">
        <v>2096</v>
      </c>
    </row>
    <row r="68" ht="12">
      <c r="C68" s="2" t="s">
        <v>283</v>
      </c>
    </row>
    <row r="69" ht="12">
      <c r="C69" s="2" t="s">
        <v>284</v>
      </c>
    </row>
    <row r="70" ht="12">
      <c r="C70" s="2" t="s">
        <v>2190</v>
      </c>
    </row>
    <row r="71" ht="12">
      <c r="C71" s="2" t="s">
        <v>2099</v>
      </c>
    </row>
    <row r="72" spans="2:3" ht="12">
      <c r="B72" s="10">
        <v>5</v>
      </c>
      <c r="C72" s="10" t="s">
        <v>2191</v>
      </c>
    </row>
    <row r="73" spans="2:3" ht="12">
      <c r="B73" s="2">
        <v>6</v>
      </c>
      <c r="C73" s="2" t="s">
        <v>2017</v>
      </c>
    </row>
    <row r="74" ht="12">
      <c r="C74" s="2" t="s">
        <v>2100</v>
      </c>
    </row>
    <row r="75" ht="12">
      <c r="C75" s="2" t="s">
        <v>2101</v>
      </c>
    </row>
    <row r="76" spans="2:3" ht="12">
      <c r="B76" s="2">
        <v>7</v>
      </c>
      <c r="C76" s="2" t="s">
        <v>2097</v>
      </c>
    </row>
    <row r="77" ht="12">
      <c r="C77" s="2" t="s">
        <v>2098</v>
      </c>
    </row>
    <row r="78" ht="12">
      <c r="C78" s="2" t="s">
        <v>2078</v>
      </c>
    </row>
    <row r="80" ht="12">
      <c r="B80" s="2" t="s">
        <v>2192</v>
      </c>
    </row>
    <row r="81" spans="2:3" ht="12">
      <c r="B81" s="10">
        <v>1</v>
      </c>
      <c r="C81" s="10" t="s">
        <v>2102</v>
      </c>
    </row>
    <row r="82" spans="2:3" ht="12">
      <c r="B82" s="10">
        <v>2</v>
      </c>
      <c r="C82" s="10" t="s">
        <v>285</v>
      </c>
    </row>
    <row r="83" spans="2:3" ht="12">
      <c r="B83" s="2">
        <v>3</v>
      </c>
      <c r="C83" s="2" t="s">
        <v>2193</v>
      </c>
    </row>
    <row r="84" ht="12">
      <c r="C84" s="2" t="s">
        <v>2194</v>
      </c>
    </row>
    <row r="85" ht="12">
      <c r="C85" s="2" t="s">
        <v>2195</v>
      </c>
    </row>
    <row r="86" spans="2:3" ht="12">
      <c r="B86" s="2">
        <v>4</v>
      </c>
      <c r="C86" s="2" t="s">
        <v>286</v>
      </c>
    </row>
    <row r="87" spans="2:3" ht="12">
      <c r="B87" s="2">
        <v>5</v>
      </c>
      <c r="C87" s="2" t="s">
        <v>2103</v>
      </c>
    </row>
    <row r="88" spans="2:3" ht="12">
      <c r="B88" s="2">
        <v>6</v>
      </c>
      <c r="C88" s="2" t="s">
        <v>287</v>
      </c>
    </row>
    <row r="89" spans="2:3" ht="12">
      <c r="B89" s="2">
        <v>7</v>
      </c>
      <c r="C89" s="2" t="s">
        <v>288</v>
      </c>
    </row>
    <row r="90" spans="2:3" ht="12">
      <c r="B90" s="2">
        <v>8</v>
      </c>
      <c r="C90" s="2" t="s">
        <v>289</v>
      </c>
    </row>
    <row r="91" spans="2:3" ht="12">
      <c r="B91" s="2">
        <v>9</v>
      </c>
      <c r="C91" s="2" t="s">
        <v>2196</v>
      </c>
    </row>
    <row r="92" spans="2:3" ht="12">
      <c r="B92" s="2">
        <v>10</v>
      </c>
      <c r="C92" s="2" t="s">
        <v>290</v>
      </c>
    </row>
    <row r="93" spans="2:3" ht="12">
      <c r="B93" s="2">
        <v>11</v>
      </c>
      <c r="C93" s="2" t="s">
        <v>291</v>
      </c>
    </row>
    <row r="94" ht="12">
      <c r="C94" s="2" t="s">
        <v>311</v>
      </c>
    </row>
    <row r="95" ht="12">
      <c r="C95" s="2" t="s">
        <v>312</v>
      </c>
    </row>
    <row r="96" ht="12">
      <c r="C96" s="2" t="s">
        <v>313</v>
      </c>
    </row>
    <row r="97" spans="2:3" ht="12">
      <c r="B97" s="2">
        <v>12</v>
      </c>
      <c r="C97" s="2" t="s">
        <v>2104</v>
      </c>
    </row>
    <row r="98" spans="2:3" ht="12">
      <c r="B98" s="2">
        <v>13</v>
      </c>
      <c r="C98" s="2" t="s">
        <v>2105</v>
      </c>
    </row>
    <row r="99" ht="12">
      <c r="C99" s="2" t="s">
        <v>292</v>
      </c>
    </row>
    <row r="100" ht="12">
      <c r="C100" s="2" t="s">
        <v>293</v>
      </c>
    </row>
    <row r="101" spans="2:3" ht="12">
      <c r="B101" s="2">
        <v>14</v>
      </c>
      <c r="C101" s="2" t="s">
        <v>294</v>
      </c>
    </row>
    <row r="102" spans="2:3" ht="12">
      <c r="B102" s="2">
        <v>15</v>
      </c>
      <c r="C102" s="2" t="s">
        <v>295</v>
      </c>
    </row>
    <row r="103" spans="2:3" ht="12">
      <c r="B103" s="10">
        <v>16</v>
      </c>
      <c r="C103" s="10" t="s">
        <v>2106</v>
      </c>
    </row>
    <row r="104" spans="2:3" ht="12">
      <c r="B104" s="2">
        <v>17</v>
      </c>
      <c r="C104" s="2" t="s">
        <v>296</v>
      </c>
    </row>
    <row r="105" spans="2:3" ht="12">
      <c r="B105" s="2">
        <v>18</v>
      </c>
      <c r="C105" s="2" t="s">
        <v>297</v>
      </c>
    </row>
    <row r="106" spans="2:3" ht="12">
      <c r="B106" s="2">
        <v>19</v>
      </c>
      <c r="C106" s="2" t="s">
        <v>2007</v>
      </c>
    </row>
    <row r="107" spans="2:3" ht="12">
      <c r="B107" s="2">
        <v>20</v>
      </c>
      <c r="C107" s="7" t="s">
        <v>2107</v>
      </c>
    </row>
    <row r="108" spans="2:3" ht="12">
      <c r="B108" s="2">
        <v>21</v>
      </c>
      <c r="C108" s="8" t="s">
        <v>2022</v>
      </c>
    </row>
    <row r="109" spans="2:3" ht="12">
      <c r="B109" s="2">
        <v>22</v>
      </c>
      <c r="C109" s="7" t="s">
        <v>298</v>
      </c>
    </row>
    <row r="110" spans="2:3" ht="12">
      <c r="B110" s="2">
        <v>23</v>
      </c>
      <c r="C110" s="8" t="s">
        <v>2081</v>
      </c>
    </row>
    <row r="111" spans="2:3" ht="12">
      <c r="B111" s="2">
        <v>24</v>
      </c>
      <c r="C111" s="8" t="s">
        <v>299</v>
      </c>
    </row>
    <row r="112" spans="2:3" ht="12">
      <c r="B112" s="2">
        <v>25</v>
      </c>
      <c r="C112" s="8" t="s">
        <v>300</v>
      </c>
    </row>
    <row r="113" spans="2:3" ht="12">
      <c r="B113" s="2">
        <v>26</v>
      </c>
      <c r="C113" s="8" t="s">
        <v>2108</v>
      </c>
    </row>
    <row r="114" spans="2:3" ht="12">
      <c r="B114" s="2">
        <v>27</v>
      </c>
      <c r="C114" s="8" t="s">
        <v>301</v>
      </c>
    </row>
    <row r="115" spans="2:3" ht="12">
      <c r="B115" s="2">
        <v>28</v>
      </c>
      <c r="C115" s="8" t="s">
        <v>302</v>
      </c>
    </row>
    <row r="116" spans="2:3" ht="12">
      <c r="B116" s="2">
        <v>29</v>
      </c>
      <c r="C116" s="8" t="s">
        <v>2109</v>
      </c>
    </row>
    <row r="117" spans="2:3" ht="12">
      <c r="B117" s="2">
        <v>30</v>
      </c>
      <c r="C117" s="8" t="s">
        <v>2006</v>
      </c>
    </row>
    <row r="118" ht="12">
      <c r="C118" s="2" t="s">
        <v>2110</v>
      </c>
    </row>
    <row r="119" ht="12">
      <c r="C119" s="2" t="s">
        <v>2197</v>
      </c>
    </row>
    <row r="120" ht="12">
      <c r="C120" s="2" t="s">
        <v>2114</v>
      </c>
    </row>
    <row r="121" ht="12">
      <c r="C121" s="2" t="s">
        <v>2115</v>
      </c>
    </row>
    <row r="122" ht="12">
      <c r="C122" s="2" t="s">
        <v>2116</v>
      </c>
    </row>
    <row r="123" ht="12">
      <c r="C123" s="2" t="s">
        <v>2117</v>
      </c>
    </row>
    <row r="124" ht="12">
      <c r="C124" s="2" t="s">
        <v>2198</v>
      </c>
    </row>
    <row r="125" spans="2:3" ht="12">
      <c r="B125" s="2">
        <v>31</v>
      </c>
      <c r="C125" s="8" t="s">
        <v>2005</v>
      </c>
    </row>
    <row r="126" ht="12">
      <c r="C126" s="8" t="s">
        <v>2111</v>
      </c>
    </row>
    <row r="127" ht="12">
      <c r="C127" s="8" t="s">
        <v>2112</v>
      </c>
    </row>
    <row r="128" spans="2:3" ht="12">
      <c r="B128" s="2">
        <v>32</v>
      </c>
      <c r="C128" s="8" t="s">
        <v>2113</v>
      </c>
    </row>
    <row r="129" spans="2:3" ht="12">
      <c r="B129" s="2">
        <v>33</v>
      </c>
      <c r="C129" s="2" t="s">
        <v>303</v>
      </c>
    </row>
    <row r="130" spans="2:3" ht="12">
      <c r="B130" s="2">
        <v>34</v>
      </c>
      <c r="C130" s="2" t="s">
        <v>2199</v>
      </c>
    </row>
    <row r="131" spans="2:3" ht="12">
      <c r="B131" s="2">
        <v>35</v>
      </c>
      <c r="C131" s="2" t="s">
        <v>304</v>
      </c>
    </row>
    <row r="132" spans="2:3" ht="12">
      <c r="B132" s="2">
        <v>36</v>
      </c>
      <c r="C132" s="2" t="s">
        <v>305</v>
      </c>
    </row>
    <row r="133" spans="2:3" ht="12">
      <c r="B133" s="2">
        <v>37</v>
      </c>
      <c r="C133" s="2" t="s">
        <v>306</v>
      </c>
    </row>
    <row r="134" spans="2:3" ht="12">
      <c r="B134" s="2">
        <v>38</v>
      </c>
      <c r="C134" s="2" t="s">
        <v>2080</v>
      </c>
    </row>
    <row r="135" spans="2:3" ht="12">
      <c r="B135" s="2">
        <v>39</v>
      </c>
      <c r="C135" s="2" t="s">
        <v>2200</v>
      </c>
    </row>
    <row r="136" spans="1:3" ht="12">
      <c r="A136" s="1"/>
      <c r="B136" s="2">
        <v>40</v>
      </c>
      <c r="C136" s="2" t="s">
        <v>2079</v>
      </c>
    </row>
    <row r="137" ht="12">
      <c r="A137" s="1"/>
    </row>
    <row r="138" ht="12">
      <c r="B138" s="2" t="s">
        <v>2201</v>
      </c>
    </row>
    <row r="139" spans="2:3" ht="12">
      <c r="B139" s="10">
        <v>1</v>
      </c>
      <c r="C139" s="11" t="s">
        <v>2118</v>
      </c>
    </row>
    <row r="140" spans="2:3" ht="12">
      <c r="B140" s="2">
        <v>2</v>
      </c>
      <c r="C140" s="9" t="s">
        <v>2009</v>
      </c>
    </row>
    <row r="141" spans="2:3" ht="12">
      <c r="B141" s="2">
        <v>3</v>
      </c>
      <c r="C141" s="9" t="s">
        <v>307</v>
      </c>
    </row>
    <row r="142" ht="12">
      <c r="C142" s="9" t="s">
        <v>314</v>
      </c>
    </row>
    <row r="143" ht="12">
      <c r="C143" s="9" t="s">
        <v>315</v>
      </c>
    </row>
    <row r="144" ht="12">
      <c r="C144" s="9" t="s">
        <v>316</v>
      </c>
    </row>
    <row r="145" ht="12">
      <c r="C145" s="9" t="s">
        <v>317</v>
      </c>
    </row>
    <row r="146" ht="12">
      <c r="C146" s="9" t="s">
        <v>318</v>
      </c>
    </row>
    <row r="147" spans="2:3" ht="12">
      <c r="B147" s="2">
        <v>4</v>
      </c>
      <c r="C147" s="9" t="s">
        <v>308</v>
      </c>
    </row>
    <row r="148" spans="2:3" ht="12">
      <c r="B148" s="2">
        <v>5</v>
      </c>
      <c r="C148" s="6" t="s">
        <v>2120</v>
      </c>
    </row>
    <row r="149" spans="2:3" ht="12">
      <c r="B149" s="2">
        <v>6</v>
      </c>
      <c r="C149" s="6" t="s">
        <v>2121</v>
      </c>
    </row>
    <row r="150" ht="12">
      <c r="C150" s="6" t="s">
        <v>2122</v>
      </c>
    </row>
    <row r="151" ht="12">
      <c r="C151" s="6" t="s">
        <v>2123</v>
      </c>
    </row>
    <row r="152" spans="2:3" ht="12">
      <c r="B152" s="2">
        <v>7</v>
      </c>
      <c r="C152" s="6" t="s">
        <v>309</v>
      </c>
    </row>
    <row r="153" spans="2:3" ht="12">
      <c r="B153" s="2">
        <v>8</v>
      </c>
      <c r="C153" s="6" t="s">
        <v>2008</v>
      </c>
    </row>
    <row r="154" spans="2:3" ht="12">
      <c r="B154" s="2">
        <v>9</v>
      </c>
      <c r="C154" s="6" t="s">
        <v>2119</v>
      </c>
    </row>
    <row r="155" spans="2:3" ht="12">
      <c r="B155" s="2">
        <v>10</v>
      </c>
      <c r="C155" s="6" t="s">
        <v>310</v>
      </c>
    </row>
    <row r="156" ht="12">
      <c r="C156" s="6"/>
    </row>
    <row r="157" ht="12">
      <c r="B157" s="2" t="s">
        <v>2202</v>
      </c>
    </row>
    <row r="158" spans="2:3" ht="12">
      <c r="B158" s="10">
        <v>1</v>
      </c>
      <c r="C158" s="10" t="s">
        <v>319</v>
      </c>
    </row>
    <row r="159" ht="12">
      <c r="C159" s="2" t="s">
        <v>322</v>
      </c>
    </row>
    <row r="160" ht="12">
      <c r="C160" s="2" t="s">
        <v>323</v>
      </c>
    </row>
    <row r="161" ht="12">
      <c r="C161" s="10" t="s">
        <v>324</v>
      </c>
    </row>
    <row r="162" ht="12">
      <c r="C162" s="2" t="s">
        <v>325</v>
      </c>
    </row>
    <row r="163" ht="12">
      <c r="C163" s="2" t="s">
        <v>326</v>
      </c>
    </row>
    <row r="164" ht="12">
      <c r="C164" s="2" t="s">
        <v>327</v>
      </c>
    </row>
    <row r="165" ht="12">
      <c r="C165" s="2" t="s">
        <v>328</v>
      </c>
    </row>
    <row r="166" ht="12">
      <c r="C166" s="2" t="s">
        <v>329</v>
      </c>
    </row>
    <row r="167" ht="12">
      <c r="C167" s="2" t="s">
        <v>330</v>
      </c>
    </row>
    <row r="168" ht="12">
      <c r="C168" s="2" t="s">
        <v>331</v>
      </c>
    </row>
    <row r="169" ht="12">
      <c r="C169" s="2" t="s">
        <v>332</v>
      </c>
    </row>
    <row r="170" ht="12">
      <c r="C170" s="2" t="s">
        <v>333</v>
      </c>
    </row>
    <row r="171" spans="2:3" ht="12">
      <c r="B171" s="2">
        <v>2</v>
      </c>
      <c r="C171" s="2" t="s">
        <v>321</v>
      </c>
    </row>
    <row r="172" ht="12">
      <c r="C172" s="2" t="s">
        <v>334</v>
      </c>
    </row>
    <row r="173" ht="12">
      <c r="C173" s="2" t="s">
        <v>335</v>
      </c>
    </row>
    <row r="174" ht="12">
      <c r="C174" s="2" t="s">
        <v>336</v>
      </c>
    </row>
    <row r="175" spans="2:3" ht="12">
      <c r="B175" s="10">
        <v>3</v>
      </c>
      <c r="C175" s="10" t="s">
        <v>320</v>
      </c>
    </row>
    <row r="176" ht="12">
      <c r="C176" s="10" t="s">
        <v>337</v>
      </c>
    </row>
    <row r="177" ht="12">
      <c r="C177" s="2" t="s">
        <v>338</v>
      </c>
    </row>
    <row r="178" ht="12">
      <c r="C178" s="2" t="s">
        <v>339</v>
      </c>
    </row>
    <row r="179" ht="12">
      <c r="C179" s="2" t="s">
        <v>340</v>
      </c>
    </row>
    <row r="181" ht="12">
      <c r="B181" s="2" t="s">
        <v>2203</v>
      </c>
    </row>
    <row r="182" spans="2:3" ht="12">
      <c r="B182" s="2">
        <v>1</v>
      </c>
      <c r="C182" s="2" t="s">
        <v>2124</v>
      </c>
    </row>
    <row r="183" spans="2:3" ht="12">
      <c r="B183" s="2">
        <v>2</v>
      </c>
      <c r="C183" s="2" t="s">
        <v>2125</v>
      </c>
    </row>
    <row r="184" spans="2:3" ht="12">
      <c r="B184" s="2">
        <v>3</v>
      </c>
      <c r="C184" s="2" t="s">
        <v>2204</v>
      </c>
    </row>
    <row r="185" spans="2:3" ht="12">
      <c r="B185" s="2">
        <v>4</v>
      </c>
      <c r="C185" s="9" t="s">
        <v>2205</v>
      </c>
    </row>
    <row r="186" spans="2:3" ht="12">
      <c r="B186" s="2">
        <v>5</v>
      </c>
      <c r="C186" s="9" t="s">
        <v>2206</v>
      </c>
    </row>
    <row r="187" spans="2:3" ht="12">
      <c r="B187" s="2">
        <v>6</v>
      </c>
      <c r="C187" s="2" t="s">
        <v>341</v>
      </c>
    </row>
    <row r="189" ht="12">
      <c r="B189" s="2" t="s">
        <v>2207</v>
      </c>
    </row>
    <row r="190" spans="2:3" ht="12">
      <c r="B190" s="2">
        <v>1</v>
      </c>
      <c r="C190" s="2" t="s">
        <v>2208</v>
      </c>
    </row>
    <row r="191" spans="2:3" ht="12">
      <c r="B191" s="10">
        <v>2</v>
      </c>
      <c r="C191" s="10" t="s">
        <v>2209</v>
      </c>
    </row>
    <row r="192" spans="2:3" ht="12">
      <c r="B192" s="2">
        <v>3</v>
      </c>
      <c r="C192" s="2" t="s">
        <v>342</v>
      </c>
    </row>
    <row r="193" spans="2:3" ht="12">
      <c r="B193" s="10">
        <v>4</v>
      </c>
      <c r="C193" s="10" t="s">
        <v>343</v>
      </c>
    </row>
    <row r="194" spans="2:3" ht="12">
      <c r="B194" s="2">
        <v>5</v>
      </c>
      <c r="C194" s="2" t="s">
        <v>344</v>
      </c>
    </row>
    <row r="195" spans="2:3" ht="12">
      <c r="B195" s="2">
        <v>6</v>
      </c>
      <c r="C195" s="2" t="s">
        <v>2210</v>
      </c>
    </row>
    <row r="196" spans="2:3" ht="12">
      <c r="B196" s="2">
        <v>7</v>
      </c>
      <c r="C196" s="2" t="s">
        <v>2126</v>
      </c>
    </row>
    <row r="198" ht="12">
      <c r="B198" s="2" t="s">
        <v>345</v>
      </c>
    </row>
    <row r="199" spans="2:3" ht="12">
      <c r="B199" s="2">
        <v>1</v>
      </c>
      <c r="C199" s="2" t="s">
        <v>2127</v>
      </c>
    </row>
    <row r="200" spans="2:3" ht="12">
      <c r="B200" s="2">
        <v>2</v>
      </c>
      <c r="C200" s="2" t="s">
        <v>2128</v>
      </c>
    </row>
    <row r="201" spans="2:3" ht="12">
      <c r="B201" s="2">
        <v>3</v>
      </c>
      <c r="C201" s="2" t="s">
        <v>2129</v>
      </c>
    </row>
    <row r="202" spans="2:3" ht="12">
      <c r="B202" s="2">
        <v>4</v>
      </c>
      <c r="C202" s="2" t="s">
        <v>2211</v>
      </c>
    </row>
    <row r="203" spans="2:3" ht="12">
      <c r="B203" s="2">
        <v>5</v>
      </c>
      <c r="C203" s="2" t="s">
        <v>346</v>
      </c>
    </row>
    <row r="204" spans="2:3" ht="12">
      <c r="B204" s="10">
        <v>6</v>
      </c>
      <c r="C204" s="10" t="s">
        <v>2212</v>
      </c>
    </row>
    <row r="205" spans="2:3" ht="12">
      <c r="B205" s="2">
        <v>7</v>
      </c>
      <c r="C205" s="2" t="s">
        <v>2213</v>
      </c>
    </row>
    <row r="206" spans="2:3" ht="12">
      <c r="B206" s="2">
        <v>8</v>
      </c>
      <c r="C206" s="2" t="s">
        <v>2211</v>
      </c>
    </row>
    <row r="207" spans="2:3" ht="12">
      <c r="B207" s="2">
        <v>9</v>
      </c>
      <c r="C207" s="2" t="s">
        <v>2214</v>
      </c>
    </row>
    <row r="208" spans="2:3" ht="12">
      <c r="B208" s="2">
        <v>10</v>
      </c>
      <c r="C208" s="2" t="s">
        <v>2130</v>
      </c>
    </row>
    <row r="209" spans="2:3" ht="12">
      <c r="B209" s="2">
        <v>11</v>
      </c>
      <c r="C209" s="2" t="s">
        <v>2131</v>
      </c>
    </row>
    <row r="210" spans="2:3" ht="12">
      <c r="B210" s="10">
        <v>12</v>
      </c>
      <c r="C210" s="10" t="s">
        <v>2215</v>
      </c>
    </row>
    <row r="211" ht="12">
      <c r="C211" s="10" t="s">
        <v>2216</v>
      </c>
    </row>
    <row r="212" ht="12">
      <c r="C212" s="10" t="s">
        <v>2217</v>
      </c>
    </row>
    <row r="214" ht="12">
      <c r="B214" s="2" t="s">
        <v>347</v>
      </c>
    </row>
    <row r="215" spans="2:3" ht="12">
      <c r="B215" s="2">
        <v>1</v>
      </c>
      <c r="C215" s="2" t="s">
        <v>2132</v>
      </c>
    </row>
    <row r="216" spans="2:3" ht="12">
      <c r="B216" s="2">
        <v>2</v>
      </c>
      <c r="C216" s="2" t="s">
        <v>2133</v>
      </c>
    </row>
    <row r="217" spans="2:3" ht="12">
      <c r="B217" s="2">
        <v>3</v>
      </c>
      <c r="C217" s="2" t="s">
        <v>2134</v>
      </c>
    </row>
    <row r="218" spans="2:3" ht="12">
      <c r="B218" s="2">
        <v>4</v>
      </c>
      <c r="C218" s="2" t="s">
        <v>348</v>
      </c>
    </row>
    <row r="219" spans="2:3" ht="12">
      <c r="B219" s="2">
        <v>5</v>
      </c>
      <c r="C219" s="2" t="s">
        <v>2218</v>
      </c>
    </row>
    <row r="221" ht="12">
      <c r="B221" s="2" t="s">
        <v>2219</v>
      </c>
    </row>
    <row r="222" spans="2:3" ht="12">
      <c r="B222" s="10">
        <v>1</v>
      </c>
      <c r="C222" s="10" t="s">
        <v>2036</v>
      </c>
    </row>
    <row r="223" spans="2:3" ht="12">
      <c r="B223" s="2">
        <v>2</v>
      </c>
      <c r="C223" s="2" t="s">
        <v>2037</v>
      </c>
    </row>
    <row r="224" spans="2:3" ht="12">
      <c r="B224" s="2">
        <v>3</v>
      </c>
      <c r="C224" s="2" t="s">
        <v>2038</v>
      </c>
    </row>
    <row r="225" spans="2:3" ht="12">
      <c r="B225" s="2">
        <v>4</v>
      </c>
      <c r="C225" s="2" t="s">
        <v>2135</v>
      </c>
    </row>
    <row r="226" ht="12">
      <c r="C226" s="2" t="s">
        <v>2139</v>
      </c>
    </row>
    <row r="227" ht="12">
      <c r="C227" s="2" t="s">
        <v>2140</v>
      </c>
    </row>
    <row r="228" spans="2:3" ht="12">
      <c r="B228" s="2">
        <v>5</v>
      </c>
      <c r="C228" s="2" t="s">
        <v>349</v>
      </c>
    </row>
    <row r="229" spans="2:3" ht="12">
      <c r="B229" s="10">
        <v>6</v>
      </c>
      <c r="C229" s="10" t="s">
        <v>2039</v>
      </c>
    </row>
    <row r="230" spans="2:3" ht="12">
      <c r="B230" s="2">
        <v>7</v>
      </c>
      <c r="C230" s="2" t="s">
        <v>2041</v>
      </c>
    </row>
    <row r="231" spans="2:3" ht="12">
      <c r="B231" s="2">
        <v>8</v>
      </c>
      <c r="C231" s="2" t="s">
        <v>2221</v>
      </c>
    </row>
    <row r="232" spans="2:3" ht="12">
      <c r="B232" s="2">
        <v>9</v>
      </c>
      <c r="C232" s="2" t="s">
        <v>350</v>
      </c>
    </row>
    <row r="233" spans="2:3" ht="12">
      <c r="B233" s="2">
        <v>10</v>
      </c>
      <c r="C233" s="2" t="s">
        <v>2138</v>
      </c>
    </row>
    <row r="234" spans="2:3" ht="12">
      <c r="B234" s="2">
        <v>11</v>
      </c>
      <c r="C234" s="2" t="s">
        <v>2220</v>
      </c>
    </row>
    <row r="235" spans="2:3" ht="12">
      <c r="B235" s="2">
        <v>12</v>
      </c>
      <c r="C235" s="2" t="s">
        <v>2136</v>
      </c>
    </row>
    <row r="236" spans="2:3" ht="12">
      <c r="B236" s="2">
        <v>13</v>
      </c>
      <c r="C236" s="2" t="s">
        <v>2040</v>
      </c>
    </row>
    <row r="237" spans="2:3" ht="12">
      <c r="B237" s="2">
        <v>14</v>
      </c>
      <c r="C237" s="2" t="s">
        <v>351</v>
      </c>
    </row>
    <row r="238" ht="12">
      <c r="C238" s="2" t="s">
        <v>354</v>
      </c>
    </row>
    <row r="239" ht="12">
      <c r="C239" s="2" t="s">
        <v>355</v>
      </c>
    </row>
    <row r="240" spans="2:3" ht="12">
      <c r="B240" s="2">
        <v>15</v>
      </c>
      <c r="C240" s="2" t="s">
        <v>2222</v>
      </c>
    </row>
    <row r="241" ht="12">
      <c r="C241" s="2" t="s">
        <v>2137</v>
      </c>
    </row>
    <row r="242" ht="12">
      <c r="C242" s="2" t="s">
        <v>352</v>
      </c>
    </row>
    <row r="243" spans="2:3" ht="12">
      <c r="B243" s="2">
        <v>16</v>
      </c>
      <c r="C243" s="2" t="s">
        <v>353</v>
      </c>
    </row>
    <row r="244" ht="12">
      <c r="C244" s="2" t="s">
        <v>2223</v>
      </c>
    </row>
    <row r="245" ht="12">
      <c r="C245" s="2" t="s">
        <v>2224</v>
      </c>
    </row>
    <row r="247" ht="12">
      <c r="B247" s="2" t="s">
        <v>2225</v>
      </c>
    </row>
    <row r="248" spans="2:3" ht="12">
      <c r="B248" s="10">
        <v>1</v>
      </c>
      <c r="C248" s="10" t="s">
        <v>356</v>
      </c>
    </row>
    <row r="249" spans="2:3" ht="12">
      <c r="B249" s="2">
        <v>2</v>
      </c>
      <c r="C249" s="2" t="s">
        <v>357</v>
      </c>
    </row>
    <row r="251" ht="12">
      <c r="B251" s="2" t="s">
        <v>2226</v>
      </c>
    </row>
    <row r="252" spans="2:3" ht="12">
      <c r="B252" s="2">
        <v>1</v>
      </c>
      <c r="C252" s="2" t="s">
        <v>2042</v>
      </c>
    </row>
    <row r="253" spans="2:3" ht="12">
      <c r="B253" s="2">
        <v>2</v>
      </c>
      <c r="C253" s="2" t="s">
        <v>2141</v>
      </c>
    </row>
    <row r="254" spans="2:3" ht="12">
      <c r="B254" s="2">
        <v>3</v>
      </c>
      <c r="C254" s="2" t="s">
        <v>2227</v>
      </c>
    </row>
    <row r="255" spans="2:3" ht="12">
      <c r="B255" s="2">
        <v>4</v>
      </c>
      <c r="C255" s="2" t="s">
        <v>2043</v>
      </c>
    </row>
    <row r="256" spans="2:3" ht="12">
      <c r="B256" s="2">
        <v>5</v>
      </c>
      <c r="C256" s="2" t="s">
        <v>359</v>
      </c>
    </row>
    <row r="257" spans="2:3" ht="12">
      <c r="B257" s="2">
        <v>6</v>
      </c>
      <c r="C257" s="2" t="s">
        <v>358</v>
      </c>
    </row>
    <row r="258" spans="2:3" ht="12">
      <c r="B258" s="2">
        <v>7</v>
      </c>
      <c r="C258" s="2" t="s">
        <v>2142</v>
      </c>
    </row>
    <row r="259" spans="2:3" ht="12">
      <c r="B259" s="2">
        <v>8</v>
      </c>
      <c r="C259" s="2" t="s">
        <v>2143</v>
      </c>
    </row>
    <row r="260" spans="2:3" ht="12">
      <c r="B260" s="2">
        <v>9</v>
      </c>
      <c r="C260" s="2" t="s">
        <v>2044</v>
      </c>
    </row>
    <row r="261" spans="2:3" ht="12">
      <c r="B261" s="2">
        <v>10</v>
      </c>
      <c r="C261" s="2" t="s">
        <v>2144</v>
      </c>
    </row>
    <row r="262" spans="2:3" ht="12">
      <c r="B262" s="2">
        <v>11</v>
      </c>
      <c r="C262" s="2" t="s">
        <v>2145</v>
      </c>
    </row>
    <row r="263" spans="2:3" ht="12">
      <c r="B263" s="2">
        <v>12</v>
      </c>
      <c r="C263" s="2" t="s">
        <v>2146</v>
      </c>
    </row>
    <row r="264" spans="2:3" ht="12">
      <c r="B264" s="2">
        <v>13</v>
      </c>
      <c r="C264" s="2" t="s">
        <v>2147</v>
      </c>
    </row>
    <row r="265" spans="2:3" ht="12">
      <c r="B265" s="10">
        <v>14</v>
      </c>
      <c r="C265" s="10" t="s">
        <v>2148</v>
      </c>
    </row>
    <row r="266" spans="2:3" ht="12">
      <c r="B266" s="2">
        <v>15</v>
      </c>
      <c r="C266" s="2" t="s">
        <v>2045</v>
      </c>
    </row>
    <row r="267" spans="2:3" ht="12">
      <c r="B267" s="2">
        <v>16</v>
      </c>
      <c r="C267" s="2" t="s">
        <v>2046</v>
      </c>
    </row>
    <row r="268" spans="2:3" ht="12">
      <c r="B268" s="2">
        <v>17</v>
      </c>
      <c r="C268" s="2" t="s">
        <v>2228</v>
      </c>
    </row>
    <row r="269" spans="2:3" ht="12">
      <c r="B269" s="2">
        <v>18</v>
      </c>
      <c r="C269" s="2" t="s">
        <v>2149</v>
      </c>
    </row>
    <row r="271" ht="12">
      <c r="B271" s="2" t="s">
        <v>360</v>
      </c>
    </row>
    <row r="272" spans="2:3" ht="12">
      <c r="B272" s="2">
        <v>1</v>
      </c>
      <c r="C272" s="2" t="s">
        <v>361</v>
      </c>
    </row>
    <row r="273" spans="2:3" ht="12">
      <c r="B273" s="2">
        <v>2</v>
      </c>
      <c r="C273" s="2" t="s">
        <v>362</v>
      </c>
    </row>
    <row r="274" spans="2:3" ht="12">
      <c r="B274" s="2">
        <v>3</v>
      </c>
      <c r="C274" s="2" t="s">
        <v>2229</v>
      </c>
    </row>
    <row r="275" spans="2:3" ht="12">
      <c r="B275" s="2">
        <v>4</v>
      </c>
      <c r="C275" s="2" t="s">
        <v>363</v>
      </c>
    </row>
    <row r="276" spans="2:3" ht="12">
      <c r="B276" s="2">
        <v>5</v>
      </c>
      <c r="C276" s="2" t="s">
        <v>364</v>
      </c>
    </row>
    <row r="277" spans="2:3" ht="12">
      <c r="B277" s="2">
        <v>6</v>
      </c>
      <c r="C277" s="2" t="s">
        <v>365</v>
      </c>
    </row>
    <row r="278" spans="2:3" ht="12">
      <c r="B278" s="2">
        <v>7</v>
      </c>
      <c r="C278" s="2" t="s">
        <v>366</v>
      </c>
    </row>
    <row r="280" ht="12">
      <c r="B280" s="2" t="s">
        <v>2230</v>
      </c>
    </row>
    <row r="281" spans="2:3" ht="12">
      <c r="B281" s="2">
        <v>1</v>
      </c>
      <c r="C281" s="2" t="s">
        <v>2047</v>
      </c>
    </row>
    <row r="282" spans="2:3" ht="12">
      <c r="B282" s="2">
        <v>2</v>
      </c>
      <c r="C282" s="2" t="s">
        <v>2048</v>
      </c>
    </row>
    <row r="283" spans="2:3" ht="12">
      <c r="B283" s="2">
        <v>3</v>
      </c>
      <c r="C283" s="2" t="s">
        <v>2231</v>
      </c>
    </row>
    <row r="285" ht="12">
      <c r="B285" s="2" t="s">
        <v>2232</v>
      </c>
    </row>
    <row r="286" spans="2:3" ht="12">
      <c r="B286" s="2">
        <v>1</v>
      </c>
      <c r="C286" s="9" t="s">
        <v>2150</v>
      </c>
    </row>
    <row r="287" spans="2:3" ht="12">
      <c r="B287" s="2">
        <v>2</v>
      </c>
      <c r="C287" s="9" t="s">
        <v>2233</v>
      </c>
    </row>
    <row r="288" spans="2:3" ht="12">
      <c r="B288" s="2">
        <v>3</v>
      </c>
      <c r="C288" s="9" t="s">
        <v>367</v>
      </c>
    </row>
    <row r="289" spans="2:3" ht="12">
      <c r="B289" s="2">
        <v>4</v>
      </c>
      <c r="C289" s="9" t="s">
        <v>2234</v>
      </c>
    </row>
    <row r="290" spans="2:3" ht="12">
      <c r="B290" s="2">
        <v>5</v>
      </c>
      <c r="C290" s="2" t="s">
        <v>1263</v>
      </c>
    </row>
    <row r="291" spans="2:3" ht="12">
      <c r="B291" s="10">
        <v>6</v>
      </c>
      <c r="C291" s="12" t="s">
        <v>1264</v>
      </c>
    </row>
    <row r="292" spans="2:3" ht="12">
      <c r="B292" s="2">
        <v>7</v>
      </c>
      <c r="C292" s="9" t="s">
        <v>1265</v>
      </c>
    </row>
    <row r="293" spans="2:3" ht="12">
      <c r="B293" s="2">
        <v>8</v>
      </c>
      <c r="C293" s="9" t="s">
        <v>1266</v>
      </c>
    </row>
    <row r="294" spans="2:3" ht="12">
      <c r="B294" s="2">
        <v>9</v>
      </c>
      <c r="C294" s="9" t="s">
        <v>1267</v>
      </c>
    </row>
    <row r="295" spans="2:3" ht="12">
      <c r="B295" s="2">
        <v>10</v>
      </c>
      <c r="C295" s="9" t="s">
        <v>2235</v>
      </c>
    </row>
    <row r="296" spans="2:3" ht="12">
      <c r="B296" s="2">
        <v>11</v>
      </c>
      <c r="C296" s="9" t="s">
        <v>1268</v>
      </c>
    </row>
    <row r="297" ht="12">
      <c r="C297" s="9" t="s">
        <v>2236</v>
      </c>
    </row>
    <row r="298" ht="12">
      <c r="C298" s="9" t="s">
        <v>1269</v>
      </c>
    </row>
    <row r="299" ht="12">
      <c r="C299" s="9" t="s">
        <v>2237</v>
      </c>
    </row>
    <row r="300" spans="2:3" ht="12">
      <c r="B300" s="2">
        <v>12</v>
      </c>
      <c r="C300" s="9" t="s">
        <v>1270</v>
      </c>
    </row>
    <row r="302" ht="12">
      <c r="B302" s="2" t="s">
        <v>2049</v>
      </c>
    </row>
    <row r="303" spans="2:3" ht="12">
      <c r="B303" s="10">
        <v>1</v>
      </c>
      <c r="C303" s="10" t="s">
        <v>1271</v>
      </c>
    </row>
    <row r="304" spans="2:3" ht="12">
      <c r="B304" s="2">
        <v>2</v>
      </c>
      <c r="C304" s="2" t="s">
        <v>1272</v>
      </c>
    </row>
    <row r="305" spans="2:3" ht="12">
      <c r="B305" s="10">
        <v>3</v>
      </c>
      <c r="C305" s="10" t="s">
        <v>1273</v>
      </c>
    </row>
    <row r="306" spans="2:3" ht="12">
      <c r="B306" s="2">
        <v>4</v>
      </c>
      <c r="C306" s="2" t="s">
        <v>2050</v>
      </c>
    </row>
    <row r="307" spans="2:3" ht="12">
      <c r="B307" s="2">
        <v>5</v>
      </c>
      <c r="C307" s="2" t="s">
        <v>2151</v>
      </c>
    </row>
    <row r="308" spans="2:3" ht="12">
      <c r="B308" s="2">
        <v>6</v>
      </c>
      <c r="C308" s="2" t="s">
        <v>2051</v>
      </c>
    </row>
    <row r="309" spans="2:3" ht="12">
      <c r="B309" s="2">
        <v>7</v>
      </c>
      <c r="C309" s="2" t="s">
        <v>2053</v>
      </c>
    </row>
    <row r="310" spans="2:3" ht="12">
      <c r="B310" s="2">
        <v>8</v>
      </c>
      <c r="C310" s="2" t="s">
        <v>2052</v>
      </c>
    </row>
    <row r="312" ht="12">
      <c r="B312" s="2" t="s">
        <v>1274</v>
      </c>
    </row>
    <row r="313" spans="2:3" ht="12">
      <c r="B313" s="2">
        <v>1</v>
      </c>
      <c r="C313" s="2" t="s">
        <v>1275</v>
      </c>
    </row>
    <row r="314" spans="2:3" ht="12">
      <c r="B314" s="2">
        <v>2</v>
      </c>
      <c r="C314" s="2" t="s">
        <v>2238</v>
      </c>
    </row>
    <row r="315" spans="2:3" ht="12">
      <c r="B315" s="2">
        <v>3</v>
      </c>
      <c r="C315" s="2" t="s">
        <v>2152</v>
      </c>
    </row>
    <row r="316" spans="2:3" ht="12">
      <c r="B316" s="2">
        <v>4</v>
      </c>
      <c r="C316" s="2" t="s">
        <v>1276</v>
      </c>
    </row>
    <row r="317" ht="12">
      <c r="C317" s="2" t="s">
        <v>1277</v>
      </c>
    </row>
    <row r="318" ht="12">
      <c r="C318" s="2" t="s">
        <v>1278</v>
      </c>
    </row>
    <row r="319" spans="2:3" ht="12">
      <c r="B319" s="2">
        <v>5</v>
      </c>
      <c r="C319" s="2" t="s">
        <v>2239</v>
      </c>
    </row>
    <row r="320" ht="12">
      <c r="C320" s="2" t="s">
        <v>1277</v>
      </c>
    </row>
    <row r="321" ht="12">
      <c r="C321" s="2" t="s">
        <v>1278</v>
      </c>
    </row>
    <row r="322" spans="2:3" ht="12">
      <c r="B322" s="2">
        <v>6</v>
      </c>
      <c r="C322" s="2" t="s">
        <v>2240</v>
      </c>
    </row>
    <row r="324" ht="12">
      <c r="B324" s="2" t="s">
        <v>2054</v>
      </c>
    </row>
    <row r="325" spans="2:3" ht="12">
      <c r="B325" s="2">
        <v>1</v>
      </c>
      <c r="C325" s="2" t="s">
        <v>2153</v>
      </c>
    </row>
    <row r="326" ht="12">
      <c r="C326" s="2" t="s">
        <v>2060</v>
      </c>
    </row>
    <row r="327" ht="12">
      <c r="C327" s="2" t="s">
        <v>2061</v>
      </c>
    </row>
    <row r="328" ht="12">
      <c r="C328" s="2" t="s">
        <v>2157</v>
      </c>
    </row>
    <row r="329" ht="12">
      <c r="C329" s="2" t="s">
        <v>2062</v>
      </c>
    </row>
    <row r="330" ht="12">
      <c r="C330" s="2" t="s">
        <v>2158</v>
      </c>
    </row>
    <row r="331" spans="2:3" ht="12">
      <c r="B331" s="2">
        <v>2</v>
      </c>
      <c r="C331" s="2" t="s">
        <v>1279</v>
      </c>
    </row>
    <row r="332" ht="12">
      <c r="C332" s="2" t="s">
        <v>2063</v>
      </c>
    </row>
    <row r="333" ht="12">
      <c r="C333" s="2" t="s">
        <v>2064</v>
      </c>
    </row>
    <row r="334" spans="2:3" ht="12">
      <c r="B334" s="2">
        <v>3</v>
      </c>
      <c r="C334" s="2" t="s">
        <v>2154</v>
      </c>
    </row>
    <row r="335" spans="2:3" ht="12">
      <c r="B335" s="2">
        <v>4</v>
      </c>
      <c r="C335" s="2" t="s">
        <v>2055</v>
      </c>
    </row>
    <row r="336" ht="12">
      <c r="C336" s="2" t="s">
        <v>2155</v>
      </c>
    </row>
    <row r="337" ht="12">
      <c r="C337" s="2" t="s">
        <v>2159</v>
      </c>
    </row>
    <row r="338" spans="2:3" ht="12">
      <c r="B338" s="2">
        <v>5</v>
      </c>
      <c r="C338" s="2" t="s">
        <v>2056</v>
      </c>
    </row>
    <row r="339" spans="2:3" ht="12">
      <c r="B339" s="2">
        <v>6</v>
      </c>
      <c r="C339" s="2" t="s">
        <v>2057</v>
      </c>
    </row>
    <row r="340" ht="12">
      <c r="C340" s="2" t="s">
        <v>2065</v>
      </c>
    </row>
    <row r="341" ht="12">
      <c r="C341" s="2" t="s">
        <v>2066</v>
      </c>
    </row>
    <row r="342" spans="2:3" ht="12">
      <c r="B342" s="2">
        <v>7</v>
      </c>
      <c r="C342" s="2" t="s">
        <v>2058</v>
      </c>
    </row>
    <row r="343" spans="2:3" ht="12">
      <c r="B343" s="10">
        <v>8</v>
      </c>
      <c r="C343" s="10" t="s">
        <v>2156</v>
      </c>
    </row>
    <row r="344" spans="2:3" ht="12">
      <c r="B344" s="2">
        <v>9</v>
      </c>
      <c r="C344" s="2" t="s">
        <v>2059</v>
      </c>
    </row>
    <row r="346" ht="12">
      <c r="B346" s="2" t="s">
        <v>2067</v>
      </c>
    </row>
    <row r="347" spans="2:3" ht="12">
      <c r="B347" s="2">
        <v>1</v>
      </c>
      <c r="C347" s="6" t="s">
        <v>1280</v>
      </c>
    </row>
    <row r="348" spans="2:3" ht="12">
      <c r="B348" s="10">
        <v>2</v>
      </c>
      <c r="C348" s="11" t="s">
        <v>2068</v>
      </c>
    </row>
    <row r="349" spans="2:3" ht="12">
      <c r="B349" s="2">
        <v>3</v>
      </c>
      <c r="C349" s="2" t="s">
        <v>2010</v>
      </c>
    </row>
    <row r="350" spans="2:3" ht="12">
      <c r="B350" s="2">
        <v>4</v>
      </c>
      <c r="C350" s="2" t="s">
        <v>2011</v>
      </c>
    </row>
    <row r="351" spans="2:3" ht="12">
      <c r="B351" s="2">
        <v>5</v>
      </c>
      <c r="C351" s="2" t="s">
        <v>2012</v>
      </c>
    </row>
    <row r="352" spans="2:3" ht="12">
      <c r="B352" s="2">
        <v>6</v>
      </c>
      <c r="C352" s="2" t="s">
        <v>2160</v>
      </c>
    </row>
    <row r="353" spans="2:3" ht="12">
      <c r="B353" s="2">
        <v>7</v>
      </c>
      <c r="C353" s="2" t="s">
        <v>2161</v>
      </c>
    </row>
    <row r="354" spans="2:3" ht="12">
      <c r="B354" s="2">
        <v>8</v>
      </c>
      <c r="C354" s="2" t="s">
        <v>2069</v>
      </c>
    </row>
    <row r="355" ht="12">
      <c r="C355" s="2" t="s">
        <v>2162</v>
      </c>
    </row>
    <row r="356" ht="12">
      <c r="C356" s="2" t="s">
        <v>1281</v>
      </c>
    </row>
    <row r="357" ht="12">
      <c r="C357" s="2" t="s">
        <v>1285</v>
      </c>
    </row>
    <row r="358" ht="12">
      <c r="C358" s="2" t="s">
        <v>1286</v>
      </c>
    </row>
    <row r="359" ht="12">
      <c r="C359" s="2" t="s">
        <v>1287</v>
      </c>
    </row>
    <row r="360" spans="2:3" ht="12">
      <c r="B360" s="2">
        <v>9</v>
      </c>
      <c r="C360" s="2" t="s">
        <v>2241</v>
      </c>
    </row>
    <row r="361" spans="2:3" ht="12">
      <c r="B361" s="2">
        <v>10</v>
      </c>
      <c r="C361" s="2" t="s">
        <v>2163</v>
      </c>
    </row>
    <row r="362" spans="2:3" ht="12">
      <c r="B362" s="2">
        <v>11</v>
      </c>
      <c r="C362" s="2" t="s">
        <v>2242</v>
      </c>
    </row>
    <row r="363" spans="2:3" ht="12">
      <c r="B363" s="2">
        <v>12</v>
      </c>
      <c r="C363" s="2" t="s">
        <v>1282</v>
      </c>
    </row>
    <row r="364" spans="2:3" ht="12">
      <c r="B364" s="2">
        <v>13</v>
      </c>
      <c r="C364" s="2" t="s">
        <v>1283</v>
      </c>
    </row>
    <row r="365" spans="2:3" ht="12">
      <c r="B365" s="2">
        <v>14</v>
      </c>
      <c r="C365" s="2" t="s">
        <v>2243</v>
      </c>
    </row>
    <row r="366" spans="2:3" ht="12">
      <c r="B366" s="2">
        <v>15</v>
      </c>
      <c r="C366" s="2" t="s">
        <v>2244</v>
      </c>
    </row>
    <row r="367" spans="2:3" ht="12">
      <c r="B367" s="2">
        <v>16</v>
      </c>
      <c r="C367" s="2" t="s">
        <v>2164</v>
      </c>
    </row>
    <row r="368" spans="2:3" ht="12">
      <c r="B368" s="2">
        <v>17</v>
      </c>
      <c r="C368" s="2" t="s">
        <v>2165</v>
      </c>
    </row>
    <row r="369" spans="2:3" ht="12">
      <c r="B369" s="2">
        <v>18</v>
      </c>
      <c r="C369" s="2" t="s">
        <v>1284</v>
      </c>
    </row>
    <row r="370" spans="2:3" ht="12">
      <c r="B370" s="2">
        <v>19</v>
      </c>
      <c r="C370" s="2" t="s">
        <v>2245</v>
      </c>
    </row>
    <row r="371" spans="2:3" ht="12">
      <c r="B371" s="2">
        <v>20</v>
      </c>
      <c r="C371" s="2" t="s">
        <v>2246</v>
      </c>
    </row>
    <row r="373" ht="12">
      <c r="B373" s="2" t="s">
        <v>2070</v>
      </c>
    </row>
    <row r="374" spans="2:3" ht="12">
      <c r="B374" s="2">
        <v>1</v>
      </c>
      <c r="C374" s="2" t="s">
        <v>2013</v>
      </c>
    </row>
    <row r="375" ht="12">
      <c r="C375" s="2" t="s">
        <v>1288</v>
      </c>
    </row>
    <row r="376" ht="12">
      <c r="C376" s="2" t="s">
        <v>1289</v>
      </c>
    </row>
    <row r="377" ht="12">
      <c r="C377" s="2" t="s">
        <v>2071</v>
      </c>
    </row>
    <row r="378" ht="12">
      <c r="C378" s="2" t="s">
        <v>2175</v>
      </c>
    </row>
    <row r="379" spans="2:3" ht="12">
      <c r="B379" s="10">
        <v>2</v>
      </c>
      <c r="C379" s="10" t="s">
        <v>2166</v>
      </c>
    </row>
    <row r="380" spans="2:3" ht="12">
      <c r="B380" s="2">
        <v>3</v>
      </c>
      <c r="C380" s="2" t="s">
        <v>2167</v>
      </c>
    </row>
    <row r="381" ht="12">
      <c r="C381" s="2" t="s">
        <v>1290</v>
      </c>
    </row>
    <row r="382" ht="12">
      <c r="C382" s="2" t="s">
        <v>2251</v>
      </c>
    </row>
    <row r="383" ht="12">
      <c r="C383" s="2" t="s">
        <v>2247</v>
      </c>
    </row>
    <row r="384" ht="12">
      <c r="C384" s="2" t="s">
        <v>2252</v>
      </c>
    </row>
    <row r="385" spans="2:3" ht="12">
      <c r="B385" s="2">
        <v>4</v>
      </c>
      <c r="C385" s="2" t="s">
        <v>2168</v>
      </c>
    </row>
    <row r="386" spans="2:3" ht="12">
      <c r="B386" s="2">
        <v>5</v>
      </c>
      <c r="C386" s="2" t="s">
        <v>2169</v>
      </c>
    </row>
    <row r="387" spans="2:3" ht="12">
      <c r="B387" s="2">
        <v>6</v>
      </c>
      <c r="C387" s="2" t="s">
        <v>2014</v>
      </c>
    </row>
    <row r="388" ht="12">
      <c r="C388" s="2" t="s">
        <v>2176</v>
      </c>
    </row>
    <row r="389" ht="12">
      <c r="C389" s="2" t="s">
        <v>2177</v>
      </c>
    </row>
    <row r="390" ht="12">
      <c r="C390" s="2" t="s">
        <v>1294</v>
      </c>
    </row>
    <row r="391" ht="12">
      <c r="C391" s="2" t="s">
        <v>1295</v>
      </c>
    </row>
    <row r="392" spans="2:3" ht="12">
      <c r="B392" s="2">
        <v>7</v>
      </c>
      <c r="C392" s="2" t="s">
        <v>2016</v>
      </c>
    </row>
    <row r="393" ht="12">
      <c r="C393" s="2" t="s">
        <v>2248</v>
      </c>
    </row>
    <row r="394" ht="12">
      <c r="C394" s="2" t="s">
        <v>2177</v>
      </c>
    </row>
    <row r="395" spans="2:3" ht="12">
      <c r="B395" s="2">
        <v>8</v>
      </c>
      <c r="C395" s="2" t="s">
        <v>2015</v>
      </c>
    </row>
    <row r="396" ht="12">
      <c r="C396" s="2" t="s">
        <v>2176</v>
      </c>
    </row>
    <row r="397" ht="12">
      <c r="C397" s="2" t="s">
        <v>2177</v>
      </c>
    </row>
    <row r="398" ht="12">
      <c r="C398" s="2" t="s">
        <v>1296</v>
      </c>
    </row>
    <row r="399" spans="2:3" ht="12">
      <c r="B399" s="2">
        <v>9</v>
      </c>
      <c r="C399" s="2" t="s">
        <v>2170</v>
      </c>
    </row>
    <row r="400" ht="12">
      <c r="C400" s="2" t="s">
        <v>2176</v>
      </c>
    </row>
    <row r="401" ht="12">
      <c r="C401" s="2" t="s">
        <v>2177</v>
      </c>
    </row>
    <row r="402" spans="2:3" ht="12">
      <c r="B402" s="10">
        <v>10</v>
      </c>
      <c r="C402" s="10" t="s">
        <v>2171</v>
      </c>
    </row>
    <row r="403" spans="2:3" ht="12">
      <c r="B403" s="10">
        <v>11</v>
      </c>
      <c r="C403" s="10" t="s">
        <v>2172</v>
      </c>
    </row>
    <row r="404" spans="2:3" ht="12">
      <c r="B404" s="2">
        <v>12</v>
      </c>
      <c r="C404" s="9" t="s">
        <v>2249</v>
      </c>
    </row>
    <row r="405" spans="2:3" ht="12">
      <c r="B405" s="2">
        <v>13</v>
      </c>
      <c r="C405" s="2" t="s">
        <v>1291</v>
      </c>
    </row>
    <row r="406" spans="2:3" ht="12">
      <c r="B406" s="2">
        <v>14</v>
      </c>
      <c r="C406" s="9" t="s">
        <v>1292</v>
      </c>
    </row>
    <row r="407" spans="2:3" ht="12">
      <c r="B407" s="2">
        <v>15</v>
      </c>
      <c r="C407" s="6" t="s">
        <v>2173</v>
      </c>
    </row>
    <row r="408" ht="12">
      <c r="C408" s="6" t="s">
        <v>2250</v>
      </c>
    </row>
    <row r="409" ht="12">
      <c r="C409" s="6" t="s">
        <v>1293</v>
      </c>
    </row>
    <row r="410" spans="2:3" ht="12">
      <c r="B410" s="2">
        <v>16</v>
      </c>
      <c r="C410" s="2" t="s">
        <v>2174</v>
      </c>
    </row>
    <row r="412" ht="12">
      <c r="B412" s="2" t="s">
        <v>2072</v>
      </c>
    </row>
    <row r="413" spans="2:3" ht="12">
      <c r="B413" s="2">
        <v>1</v>
      </c>
      <c r="C413" s="2" t="s">
        <v>2178</v>
      </c>
    </row>
    <row r="414" spans="2:3" ht="12">
      <c r="B414" s="2">
        <v>2</v>
      </c>
      <c r="C414" s="2" t="s">
        <v>2073</v>
      </c>
    </row>
    <row r="415" ht="12">
      <c r="C415" s="2" t="s">
        <v>2254</v>
      </c>
    </row>
    <row r="416" ht="12">
      <c r="C416" s="2" t="s">
        <v>2255</v>
      </c>
    </row>
    <row r="417" spans="2:3" ht="12">
      <c r="B417" s="2">
        <v>3</v>
      </c>
      <c r="C417" s="2" t="s">
        <v>2076</v>
      </c>
    </row>
    <row r="418" spans="2:3" ht="12">
      <c r="B418" s="10">
        <v>4</v>
      </c>
      <c r="C418" s="10" t="s">
        <v>2179</v>
      </c>
    </row>
    <row r="419" ht="12">
      <c r="C419" s="2" t="s">
        <v>2256</v>
      </c>
    </row>
    <row r="420" ht="12">
      <c r="C420" s="10" t="s">
        <v>2257</v>
      </c>
    </row>
    <row r="421" ht="12">
      <c r="C421" s="2" t="s">
        <v>2258</v>
      </c>
    </row>
    <row r="422" spans="2:3" ht="12">
      <c r="B422" s="10">
        <v>5</v>
      </c>
      <c r="C422" s="10" t="s">
        <v>2019</v>
      </c>
    </row>
    <row r="423" spans="2:3" ht="12">
      <c r="B423" s="2">
        <v>6</v>
      </c>
      <c r="C423" s="2" t="s">
        <v>2077</v>
      </c>
    </row>
    <row r="424" ht="12">
      <c r="C424" s="2" t="s">
        <v>2181</v>
      </c>
    </row>
    <row r="425" ht="12">
      <c r="C425" s="2" t="s">
        <v>1297</v>
      </c>
    </row>
    <row r="426" spans="2:3" ht="12">
      <c r="B426" s="2">
        <v>7</v>
      </c>
      <c r="C426" s="2" t="s">
        <v>2180</v>
      </c>
    </row>
    <row r="427" ht="12">
      <c r="C427" s="2" t="s">
        <v>1298</v>
      </c>
    </row>
    <row r="428" ht="12">
      <c r="C428" s="2" t="s">
        <v>1299</v>
      </c>
    </row>
    <row r="429" spans="2:3" ht="12">
      <c r="B429" s="2">
        <v>8</v>
      </c>
      <c r="C429" s="2" t="s">
        <v>2253</v>
      </c>
    </row>
    <row r="430" spans="2:3" ht="12">
      <c r="B430" s="2">
        <v>9</v>
      </c>
      <c r="C430" s="2" t="s">
        <v>2074</v>
      </c>
    </row>
    <row r="431" spans="2:3" ht="12">
      <c r="B431" s="2">
        <v>10</v>
      </c>
      <c r="C431" s="2" t="s">
        <v>2075</v>
      </c>
    </row>
    <row r="433" spans="2:3" ht="12">
      <c r="B433" s="2" t="s">
        <v>1307</v>
      </c>
      <c r="C433" s="2" t="s">
        <v>1312</v>
      </c>
    </row>
    <row r="434" ht="12">
      <c r="C434" s="2" t="s">
        <v>1300</v>
      </c>
    </row>
    <row r="435" ht="12">
      <c r="C435" s="2" t="s">
        <v>1301</v>
      </c>
    </row>
    <row r="436" ht="12">
      <c r="C436" s="2" t="s">
        <v>1302</v>
      </c>
    </row>
    <row r="437" ht="12">
      <c r="C437" s="2" t="s">
        <v>1303</v>
      </c>
    </row>
    <row r="438" ht="12">
      <c r="C438" s="2" t="s">
        <v>1304</v>
      </c>
    </row>
    <row r="439" ht="12">
      <c r="C439" s="2" t="s">
        <v>1305</v>
      </c>
    </row>
    <row r="440" ht="12">
      <c r="C440" s="2" t="s">
        <v>1306</v>
      </c>
    </row>
    <row r="441" ht="12">
      <c r="C441" s="2" t="s">
        <v>1313</v>
      </c>
    </row>
    <row r="442" ht="12">
      <c r="C442" s="2" t="s">
        <v>1308</v>
      </c>
    </row>
    <row r="443" ht="12">
      <c r="C443" s="2" t="s">
        <v>1309</v>
      </c>
    </row>
    <row r="444" ht="12">
      <c r="C444" s="2" t="s">
        <v>1310</v>
      </c>
    </row>
    <row r="445" ht="12">
      <c r="C445" s="2" t="s">
        <v>1311</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codeName="Sheet4"/>
  <dimension ref="B2:L145"/>
  <sheetViews>
    <sheetView workbookViewId="0" topLeftCell="A1">
      <selection activeCell="A1" sqref="A1"/>
    </sheetView>
  </sheetViews>
  <sheetFormatPr defaultColWidth="9.00390625" defaultRowHeight="13.5"/>
  <cols>
    <col min="1" max="1" width="5.00390625" style="87" customWidth="1"/>
    <col min="2" max="2" width="11.375" style="87" customWidth="1"/>
    <col min="3" max="16384" width="9.00390625" style="87" customWidth="1"/>
  </cols>
  <sheetData>
    <row r="2" s="86" customFormat="1" ht="14.25">
      <c r="B2" s="86" t="s">
        <v>1804</v>
      </c>
    </row>
    <row r="3" ht="12.75" thickBot="1"/>
    <row r="4" spans="2:12" ht="17.25" customHeight="1">
      <c r="B4" s="890" t="s">
        <v>1786</v>
      </c>
      <c r="C4" s="890" t="s">
        <v>1787</v>
      </c>
      <c r="D4" s="890"/>
      <c r="E4" s="890"/>
      <c r="F4" s="890" t="s">
        <v>1788</v>
      </c>
      <c r="G4" s="890"/>
      <c r="H4" s="890"/>
      <c r="I4" s="890" t="s">
        <v>1789</v>
      </c>
      <c r="J4" s="890"/>
      <c r="K4" s="890"/>
      <c r="L4" s="876" t="s">
        <v>1790</v>
      </c>
    </row>
    <row r="5" spans="2:12" ht="20.25" customHeight="1">
      <c r="B5" s="875"/>
      <c r="C5" s="88" t="s">
        <v>1791</v>
      </c>
      <c r="D5" s="88" t="s">
        <v>1334</v>
      </c>
      <c r="E5" s="88" t="s">
        <v>1335</v>
      </c>
      <c r="F5" s="88" t="s">
        <v>1791</v>
      </c>
      <c r="G5" s="88" t="s">
        <v>1334</v>
      </c>
      <c r="H5" s="88" t="s">
        <v>1335</v>
      </c>
      <c r="I5" s="88" t="s">
        <v>1791</v>
      </c>
      <c r="J5" s="88" t="s">
        <v>1334</v>
      </c>
      <c r="K5" s="88" t="s">
        <v>1335</v>
      </c>
      <c r="L5" s="877"/>
    </row>
    <row r="6" spans="2:12" ht="12">
      <c r="B6" s="89"/>
      <c r="C6" s="90" t="s">
        <v>1792</v>
      </c>
      <c r="D6" s="91" t="s">
        <v>1792</v>
      </c>
      <c r="E6" s="91" t="s">
        <v>1792</v>
      </c>
      <c r="F6" s="91" t="s">
        <v>1792</v>
      </c>
      <c r="G6" s="91" t="s">
        <v>1792</v>
      </c>
      <c r="H6" s="91" t="s">
        <v>1792</v>
      </c>
      <c r="I6" s="91" t="s">
        <v>1792</v>
      </c>
      <c r="J6" s="91" t="s">
        <v>1792</v>
      </c>
      <c r="K6" s="91" t="s">
        <v>1792</v>
      </c>
      <c r="L6" s="92" t="s">
        <v>1792</v>
      </c>
    </row>
    <row r="7" spans="2:12" ht="12">
      <c r="B7" s="93"/>
      <c r="C7" s="94"/>
      <c r="L7" s="95"/>
    </row>
    <row r="8" spans="2:12" ht="12">
      <c r="B8" s="93"/>
      <c r="C8" s="94"/>
      <c r="E8" s="878" t="s">
        <v>1793</v>
      </c>
      <c r="F8" s="878"/>
      <c r="G8" s="878"/>
      <c r="H8" s="878"/>
      <c r="L8" s="95"/>
    </row>
    <row r="9" spans="2:12" ht="12">
      <c r="B9" s="93"/>
      <c r="C9" s="94"/>
      <c r="L9" s="95"/>
    </row>
    <row r="10" spans="2:12" ht="12">
      <c r="B10" s="96" t="s">
        <v>1794</v>
      </c>
      <c r="C10" s="97">
        <v>7690</v>
      </c>
      <c r="D10" s="97">
        <v>9057</v>
      </c>
      <c r="E10" s="97">
        <v>4016</v>
      </c>
      <c r="F10" s="97">
        <v>6862</v>
      </c>
      <c r="G10" s="97">
        <v>8063</v>
      </c>
      <c r="H10" s="97">
        <v>3635</v>
      </c>
      <c r="I10" s="97">
        <v>828</v>
      </c>
      <c r="J10" s="97">
        <v>994</v>
      </c>
      <c r="K10" s="97">
        <v>381</v>
      </c>
      <c r="L10" s="98">
        <v>0</v>
      </c>
    </row>
    <row r="11" spans="2:12" ht="12">
      <c r="B11" s="99" t="s">
        <v>1795</v>
      </c>
      <c r="C11" s="97">
        <v>7530</v>
      </c>
      <c r="D11" s="97">
        <v>8918</v>
      </c>
      <c r="E11" s="97">
        <v>3842</v>
      </c>
      <c r="F11" s="97">
        <v>6951</v>
      </c>
      <c r="G11" s="97">
        <v>8181</v>
      </c>
      <c r="H11" s="97">
        <v>3681</v>
      </c>
      <c r="I11" s="97">
        <v>579</v>
      </c>
      <c r="J11" s="97">
        <v>737</v>
      </c>
      <c r="K11" s="97">
        <v>161</v>
      </c>
      <c r="L11" s="98">
        <v>0</v>
      </c>
    </row>
    <row r="12" spans="2:12" ht="12">
      <c r="B12" s="99" t="s">
        <v>1776</v>
      </c>
      <c r="C12" s="97">
        <v>7585</v>
      </c>
      <c r="D12" s="97">
        <v>8771</v>
      </c>
      <c r="E12" s="97">
        <v>4429</v>
      </c>
      <c r="F12" s="97">
        <v>7074</v>
      </c>
      <c r="G12" s="97">
        <v>8288</v>
      </c>
      <c r="H12" s="97">
        <v>3844</v>
      </c>
      <c r="I12" s="97">
        <v>511</v>
      </c>
      <c r="J12" s="97">
        <v>483</v>
      </c>
      <c r="K12" s="97">
        <v>585</v>
      </c>
      <c r="L12" s="98">
        <v>0</v>
      </c>
    </row>
    <row r="13" spans="2:12" ht="12">
      <c r="B13" s="99" t="s">
        <v>1777</v>
      </c>
      <c r="C13" s="97">
        <v>7933</v>
      </c>
      <c r="D13" s="97">
        <v>9324</v>
      </c>
      <c r="E13" s="97">
        <v>4390</v>
      </c>
      <c r="F13" s="97">
        <v>7419</v>
      </c>
      <c r="G13" s="97">
        <v>8702</v>
      </c>
      <c r="H13" s="97">
        <v>4151</v>
      </c>
      <c r="I13" s="97">
        <v>514</v>
      </c>
      <c r="J13" s="97">
        <v>662</v>
      </c>
      <c r="K13" s="97">
        <v>239</v>
      </c>
      <c r="L13" s="98">
        <v>0</v>
      </c>
    </row>
    <row r="14" spans="2:12" ht="12">
      <c r="B14" s="99" t="s">
        <v>1778</v>
      </c>
      <c r="C14" s="97">
        <v>7631</v>
      </c>
      <c r="D14" s="97">
        <v>9029</v>
      </c>
      <c r="E14" s="97">
        <v>4111</v>
      </c>
      <c r="F14" s="97">
        <v>7303</v>
      </c>
      <c r="G14" s="97">
        <v>8632</v>
      </c>
      <c r="H14" s="97">
        <v>3956</v>
      </c>
      <c r="I14" s="97">
        <v>328</v>
      </c>
      <c r="J14" s="97">
        <v>397</v>
      </c>
      <c r="K14" s="97">
        <v>155</v>
      </c>
      <c r="L14" s="98">
        <v>0</v>
      </c>
    </row>
    <row r="15" spans="2:12" ht="12">
      <c r="B15" s="99"/>
      <c r="C15" s="97"/>
      <c r="D15" s="97"/>
      <c r="E15" s="97"/>
      <c r="F15" s="97"/>
      <c r="G15" s="97"/>
      <c r="H15" s="97"/>
      <c r="I15" s="97"/>
      <c r="J15" s="97"/>
      <c r="K15" s="97"/>
      <c r="L15" s="98"/>
    </row>
    <row r="16" spans="2:12" ht="12">
      <c r="B16" s="99" t="s">
        <v>1779</v>
      </c>
      <c r="C16" s="97">
        <v>8975</v>
      </c>
      <c r="D16" s="97">
        <v>10572</v>
      </c>
      <c r="E16" s="97">
        <v>4956</v>
      </c>
      <c r="F16" s="97">
        <v>7551</v>
      </c>
      <c r="G16" s="97">
        <v>8967</v>
      </c>
      <c r="H16" s="97">
        <v>3987</v>
      </c>
      <c r="I16" s="97">
        <v>1424</v>
      </c>
      <c r="J16" s="97">
        <v>1805</v>
      </c>
      <c r="K16" s="97">
        <v>969</v>
      </c>
      <c r="L16" s="98">
        <v>0</v>
      </c>
    </row>
    <row r="17" spans="2:12" ht="12">
      <c r="B17" s="99" t="s">
        <v>1780</v>
      </c>
      <c r="C17" s="97">
        <v>8810</v>
      </c>
      <c r="D17" s="97">
        <v>10344</v>
      </c>
      <c r="E17" s="97">
        <v>4908</v>
      </c>
      <c r="F17" s="97">
        <v>7795</v>
      </c>
      <c r="G17" s="97">
        <v>9250</v>
      </c>
      <c r="H17" s="97">
        <v>4093</v>
      </c>
      <c r="I17" s="97">
        <v>1015</v>
      </c>
      <c r="J17" s="97">
        <v>1094</v>
      </c>
      <c r="K17" s="97">
        <v>815</v>
      </c>
      <c r="L17" s="98">
        <v>0</v>
      </c>
    </row>
    <row r="18" spans="2:12" ht="12">
      <c r="B18" s="99" t="s">
        <v>1781</v>
      </c>
      <c r="C18" s="97">
        <v>9487</v>
      </c>
      <c r="D18" s="97">
        <v>11386</v>
      </c>
      <c r="E18" s="97">
        <v>4669</v>
      </c>
      <c r="F18" s="97">
        <v>8013</v>
      </c>
      <c r="G18" s="97">
        <v>9504</v>
      </c>
      <c r="H18" s="97">
        <v>4232</v>
      </c>
      <c r="I18" s="97">
        <v>1474</v>
      </c>
      <c r="J18" s="97">
        <v>1882</v>
      </c>
      <c r="K18" s="97">
        <v>437</v>
      </c>
      <c r="L18" s="98">
        <v>0</v>
      </c>
    </row>
    <row r="19" spans="2:12" ht="12">
      <c r="B19" s="99" t="s">
        <v>1782</v>
      </c>
      <c r="C19" s="97">
        <v>8962</v>
      </c>
      <c r="D19" s="97">
        <v>10482</v>
      </c>
      <c r="E19" s="97">
        <v>4999</v>
      </c>
      <c r="F19" s="97">
        <v>8254</v>
      </c>
      <c r="G19" s="97">
        <v>9672</v>
      </c>
      <c r="H19" s="97">
        <v>4560</v>
      </c>
      <c r="I19" s="97">
        <v>708</v>
      </c>
      <c r="J19" s="97">
        <v>810</v>
      </c>
      <c r="K19" s="97">
        <v>439</v>
      </c>
      <c r="L19" s="98">
        <v>0</v>
      </c>
    </row>
    <row r="20" spans="2:12" ht="12">
      <c r="B20" s="99" t="s">
        <v>1783</v>
      </c>
      <c r="C20" s="97">
        <v>8639</v>
      </c>
      <c r="D20" s="97">
        <v>10188</v>
      </c>
      <c r="E20" s="97">
        <v>4574</v>
      </c>
      <c r="F20" s="97">
        <v>8144</v>
      </c>
      <c r="G20" s="97">
        <v>6578</v>
      </c>
      <c r="H20" s="97">
        <v>4382</v>
      </c>
      <c r="I20" s="97">
        <v>495</v>
      </c>
      <c r="J20" s="97">
        <v>610</v>
      </c>
      <c r="K20" s="97">
        <v>192</v>
      </c>
      <c r="L20" s="98">
        <v>0</v>
      </c>
    </row>
    <row r="21" spans="2:12" ht="12">
      <c r="B21" s="99"/>
      <c r="C21" s="97"/>
      <c r="D21" s="97"/>
      <c r="E21" s="97"/>
      <c r="F21" s="97"/>
      <c r="G21" s="97"/>
      <c r="H21" s="97"/>
      <c r="I21" s="97"/>
      <c r="J21" s="97"/>
      <c r="K21" s="97"/>
      <c r="L21" s="98"/>
    </row>
    <row r="22" spans="2:12" ht="12">
      <c r="B22" s="99" t="s">
        <v>1784</v>
      </c>
      <c r="C22" s="97">
        <v>9126</v>
      </c>
      <c r="D22" s="97">
        <v>10618</v>
      </c>
      <c r="E22" s="97">
        <v>5195</v>
      </c>
      <c r="F22" s="97">
        <v>8410</v>
      </c>
      <c r="G22" s="97">
        <v>9847</v>
      </c>
      <c r="H22" s="97">
        <v>4625</v>
      </c>
      <c r="I22" s="97">
        <v>716</v>
      </c>
      <c r="J22" s="97">
        <v>771</v>
      </c>
      <c r="K22" s="97">
        <v>570</v>
      </c>
      <c r="L22" s="98">
        <v>0</v>
      </c>
    </row>
    <row r="23" spans="2:12" ht="12">
      <c r="B23" s="99" t="s">
        <v>1785</v>
      </c>
      <c r="C23" s="97">
        <v>13643</v>
      </c>
      <c r="D23" s="97">
        <v>16024</v>
      </c>
      <c r="E23" s="97">
        <v>7307</v>
      </c>
      <c r="F23" s="97">
        <v>8816</v>
      </c>
      <c r="G23" s="97">
        <v>10281</v>
      </c>
      <c r="H23" s="97">
        <v>4918</v>
      </c>
      <c r="I23" s="97">
        <v>4827</v>
      </c>
      <c r="J23" s="97">
        <v>5743</v>
      </c>
      <c r="K23" s="97">
        <v>2389</v>
      </c>
      <c r="L23" s="98">
        <v>0</v>
      </c>
    </row>
    <row r="24" spans="2:12" ht="12">
      <c r="B24" s="93"/>
      <c r="C24" s="94"/>
      <c r="L24" s="95"/>
    </row>
    <row r="25" spans="2:12" ht="12">
      <c r="B25" s="93"/>
      <c r="C25" s="94"/>
      <c r="E25" s="878" t="s">
        <v>1793</v>
      </c>
      <c r="F25" s="878"/>
      <c r="G25" s="878"/>
      <c r="H25" s="878"/>
      <c r="L25" s="95"/>
    </row>
    <row r="26" spans="2:12" ht="12">
      <c r="B26" s="93"/>
      <c r="C26" s="94"/>
      <c r="L26" s="95"/>
    </row>
    <row r="27" spans="2:12" ht="12">
      <c r="B27" s="96" t="s">
        <v>1796</v>
      </c>
      <c r="C27" s="97">
        <v>8919</v>
      </c>
      <c r="D27" s="97">
        <v>10601</v>
      </c>
      <c r="E27" s="97">
        <v>4671</v>
      </c>
      <c r="F27" s="97">
        <v>697</v>
      </c>
      <c r="G27" s="97">
        <v>875</v>
      </c>
      <c r="H27" s="97">
        <v>246</v>
      </c>
      <c r="I27" s="97">
        <v>9616</v>
      </c>
      <c r="J27" s="97">
        <v>11476</v>
      </c>
      <c r="K27" s="97">
        <v>4917</v>
      </c>
      <c r="L27" s="98">
        <v>225</v>
      </c>
    </row>
    <row r="28" spans="2:12" ht="12">
      <c r="B28" s="99" t="s">
        <v>1795</v>
      </c>
      <c r="C28" s="97">
        <v>8961</v>
      </c>
      <c r="D28" s="97">
        <v>10627</v>
      </c>
      <c r="E28" s="97">
        <v>4710</v>
      </c>
      <c r="F28" s="97">
        <v>221</v>
      </c>
      <c r="G28" s="97">
        <v>265</v>
      </c>
      <c r="H28" s="97">
        <v>109</v>
      </c>
      <c r="I28" s="97">
        <v>9182</v>
      </c>
      <c r="J28" s="97">
        <v>10892</v>
      </c>
      <c r="K28" s="97">
        <v>4819</v>
      </c>
      <c r="L28" s="98">
        <v>200</v>
      </c>
    </row>
    <row r="29" spans="2:12" ht="12">
      <c r="B29" s="99" t="s">
        <v>1776</v>
      </c>
      <c r="C29" s="97">
        <v>9057</v>
      </c>
      <c r="D29" s="97">
        <v>10740</v>
      </c>
      <c r="E29" s="97">
        <v>4766</v>
      </c>
      <c r="F29" s="97">
        <v>742</v>
      </c>
      <c r="G29" s="97">
        <v>641</v>
      </c>
      <c r="H29" s="97">
        <v>235</v>
      </c>
      <c r="I29" s="97">
        <v>9799</v>
      </c>
      <c r="J29" s="97">
        <v>11681</v>
      </c>
      <c r="K29" s="97">
        <v>5001</v>
      </c>
      <c r="L29" s="98">
        <v>210</v>
      </c>
    </row>
    <row r="30" spans="2:12" ht="12">
      <c r="B30" s="99" t="s">
        <v>1777</v>
      </c>
      <c r="C30" s="97">
        <v>9160</v>
      </c>
      <c r="D30" s="97">
        <v>10842</v>
      </c>
      <c r="E30" s="97">
        <v>4933</v>
      </c>
      <c r="F30" s="97">
        <v>539</v>
      </c>
      <c r="G30" s="97">
        <v>707</v>
      </c>
      <c r="H30" s="97">
        <v>117</v>
      </c>
      <c r="I30" s="97">
        <v>9699</v>
      </c>
      <c r="J30" s="97">
        <v>11549</v>
      </c>
      <c r="K30" s="97">
        <v>5050</v>
      </c>
      <c r="L30" s="98">
        <v>228</v>
      </c>
    </row>
    <row r="31" spans="2:12" ht="12">
      <c r="B31" s="99" t="s">
        <v>1778</v>
      </c>
      <c r="C31" s="97">
        <v>9131</v>
      </c>
      <c r="D31" s="97">
        <v>10864</v>
      </c>
      <c r="E31" s="97">
        <v>4782</v>
      </c>
      <c r="F31" s="97">
        <v>208</v>
      </c>
      <c r="G31" s="97">
        <v>266</v>
      </c>
      <c r="H31" s="97">
        <v>60</v>
      </c>
      <c r="I31" s="97">
        <v>9339</v>
      </c>
      <c r="J31" s="97">
        <v>11130</v>
      </c>
      <c r="K31" s="97">
        <v>4842</v>
      </c>
      <c r="L31" s="98">
        <v>226</v>
      </c>
    </row>
    <row r="32" spans="2:12" ht="12">
      <c r="B32" s="99"/>
      <c r="C32" s="97"/>
      <c r="D32" s="97"/>
      <c r="E32" s="97"/>
      <c r="F32" s="97"/>
      <c r="G32" s="97"/>
      <c r="H32" s="97"/>
      <c r="I32" s="97"/>
      <c r="J32" s="97"/>
      <c r="K32" s="97"/>
      <c r="L32" s="98"/>
    </row>
    <row r="33" spans="2:12" ht="12">
      <c r="B33" s="99" t="s">
        <v>1779</v>
      </c>
      <c r="C33" s="97">
        <v>8324</v>
      </c>
      <c r="D33" s="97">
        <v>11069</v>
      </c>
      <c r="E33" s="97">
        <v>4981</v>
      </c>
      <c r="F33" s="97">
        <v>2189</v>
      </c>
      <c r="G33" s="97">
        <v>2692</v>
      </c>
      <c r="H33" s="97">
        <v>934</v>
      </c>
      <c r="I33" s="97">
        <v>11513</v>
      </c>
      <c r="J33" s="97">
        <v>13761</v>
      </c>
      <c r="K33" s="97">
        <v>5915</v>
      </c>
      <c r="L33" s="98">
        <v>267</v>
      </c>
    </row>
    <row r="34" spans="2:12" ht="12">
      <c r="B34" s="99" t="s">
        <v>1780</v>
      </c>
      <c r="C34" s="97">
        <v>9350</v>
      </c>
      <c r="D34" s="97">
        <v>11107</v>
      </c>
      <c r="E34" s="97">
        <v>4937</v>
      </c>
      <c r="F34" s="97">
        <v>1116</v>
      </c>
      <c r="G34" s="97">
        <v>1240</v>
      </c>
      <c r="H34" s="97">
        <v>802</v>
      </c>
      <c r="I34" s="97">
        <v>10466</v>
      </c>
      <c r="J34" s="97">
        <v>12347</v>
      </c>
      <c r="K34" s="97">
        <v>5739</v>
      </c>
      <c r="L34" s="98">
        <v>234</v>
      </c>
    </row>
    <row r="35" spans="2:12" ht="12">
      <c r="B35" s="99" t="s">
        <v>1781</v>
      </c>
      <c r="C35" s="97">
        <v>9864</v>
      </c>
      <c r="D35" s="97">
        <v>11783</v>
      </c>
      <c r="E35" s="97">
        <v>5072</v>
      </c>
      <c r="F35" s="97">
        <v>938</v>
      </c>
      <c r="G35" s="97">
        <v>1124</v>
      </c>
      <c r="H35" s="97">
        <v>472</v>
      </c>
      <c r="I35" s="97">
        <v>10802</v>
      </c>
      <c r="J35" s="97">
        <v>12907</v>
      </c>
      <c r="K35" s="97">
        <v>5544</v>
      </c>
      <c r="L35" s="98">
        <v>268</v>
      </c>
    </row>
    <row r="36" spans="2:12" ht="12">
      <c r="B36" s="99" t="s">
        <v>1782</v>
      </c>
      <c r="C36" s="97">
        <v>9549</v>
      </c>
      <c r="D36" s="97">
        <v>11336</v>
      </c>
      <c r="E36" s="97">
        <v>5104</v>
      </c>
      <c r="F36" s="97">
        <v>1116</v>
      </c>
      <c r="G36" s="97">
        <v>1437</v>
      </c>
      <c r="H36" s="97">
        <v>319</v>
      </c>
      <c r="I36" s="97">
        <v>10665</v>
      </c>
      <c r="J36" s="97">
        <v>12773</v>
      </c>
      <c r="K36" s="97">
        <v>5423</v>
      </c>
      <c r="L36" s="98">
        <v>225</v>
      </c>
    </row>
    <row r="37" spans="2:12" ht="12">
      <c r="B37" s="99" t="s">
        <v>1783</v>
      </c>
      <c r="C37" s="97">
        <v>9587</v>
      </c>
      <c r="D37" s="97">
        <v>11388</v>
      </c>
      <c r="E37" s="97">
        <v>5087</v>
      </c>
      <c r="F37" s="97">
        <v>833</v>
      </c>
      <c r="G37" s="97">
        <v>1119</v>
      </c>
      <c r="H37" s="97">
        <v>118</v>
      </c>
      <c r="I37" s="97">
        <v>10420</v>
      </c>
      <c r="J37" s="97">
        <v>12507</v>
      </c>
      <c r="K37" s="97">
        <v>5205</v>
      </c>
      <c r="L37" s="98">
        <v>210</v>
      </c>
    </row>
    <row r="38" spans="2:12" ht="12">
      <c r="B38" s="99"/>
      <c r="C38" s="97"/>
      <c r="D38" s="97"/>
      <c r="E38" s="97"/>
      <c r="F38" s="97"/>
      <c r="G38" s="97"/>
      <c r="H38" s="97"/>
      <c r="I38" s="97"/>
      <c r="J38" s="97"/>
      <c r="K38" s="97"/>
      <c r="L38" s="98"/>
    </row>
    <row r="39" spans="2:12" ht="12">
      <c r="B39" s="99" t="s">
        <v>1784</v>
      </c>
      <c r="C39" s="97">
        <v>9756</v>
      </c>
      <c r="D39" s="97">
        <v>11559</v>
      </c>
      <c r="E39" s="97">
        <v>5240</v>
      </c>
      <c r="F39" s="97">
        <v>261</v>
      </c>
      <c r="G39" s="97">
        <v>248</v>
      </c>
      <c r="H39" s="97">
        <v>293</v>
      </c>
      <c r="I39" s="97">
        <v>10017</v>
      </c>
      <c r="J39" s="97">
        <v>11807</v>
      </c>
      <c r="K39" s="97">
        <v>5533</v>
      </c>
      <c r="L39" s="98">
        <v>286</v>
      </c>
    </row>
    <row r="40" spans="2:12" ht="12">
      <c r="B40" s="99" t="s">
        <v>1785</v>
      </c>
      <c r="C40" s="97">
        <v>10530</v>
      </c>
      <c r="D40" s="97">
        <v>12362</v>
      </c>
      <c r="E40" s="97">
        <v>5913</v>
      </c>
      <c r="F40" s="97">
        <v>6696</v>
      </c>
      <c r="G40" s="97">
        <v>8030</v>
      </c>
      <c r="H40" s="97">
        <v>3199</v>
      </c>
      <c r="I40" s="97">
        <v>17226</v>
      </c>
      <c r="J40" s="97">
        <v>20432</v>
      </c>
      <c r="K40" s="97">
        <v>9112</v>
      </c>
      <c r="L40" s="98">
        <v>320</v>
      </c>
    </row>
    <row r="41" spans="2:12" ht="12">
      <c r="B41" s="93"/>
      <c r="C41" s="100"/>
      <c r="D41" s="97"/>
      <c r="E41" s="97"/>
      <c r="F41" s="97"/>
      <c r="G41" s="97"/>
      <c r="H41" s="97"/>
      <c r="I41" s="97"/>
      <c r="J41" s="97"/>
      <c r="K41" s="97"/>
      <c r="L41" s="98"/>
    </row>
    <row r="42" spans="2:12" ht="12">
      <c r="B42" s="93"/>
      <c r="C42" s="94"/>
      <c r="E42" s="878" t="s">
        <v>1793</v>
      </c>
      <c r="F42" s="878"/>
      <c r="G42" s="878"/>
      <c r="H42" s="878"/>
      <c r="L42" s="95"/>
    </row>
    <row r="43" spans="2:12" ht="12">
      <c r="B43" s="93"/>
      <c r="C43" s="94"/>
      <c r="L43" s="95"/>
    </row>
    <row r="44" spans="2:12" ht="12">
      <c r="B44" s="96" t="s">
        <v>1797</v>
      </c>
      <c r="C44" s="97">
        <v>10502</v>
      </c>
      <c r="D44" s="97">
        <v>12484</v>
      </c>
      <c r="E44" s="97">
        <v>5442</v>
      </c>
      <c r="F44" s="97">
        <v>1431</v>
      </c>
      <c r="G44" s="97">
        <v>1824</v>
      </c>
      <c r="H44" s="97">
        <v>429</v>
      </c>
      <c r="I44" s="97">
        <v>11933</v>
      </c>
      <c r="J44" s="97">
        <v>14308</v>
      </c>
      <c r="K44" s="97">
        <v>5871</v>
      </c>
      <c r="L44" s="98">
        <v>262</v>
      </c>
    </row>
    <row r="45" spans="2:12" ht="12">
      <c r="B45" s="99" t="s">
        <v>1795</v>
      </c>
      <c r="C45" s="97">
        <v>9350</v>
      </c>
      <c r="D45" s="97">
        <v>10856</v>
      </c>
      <c r="E45" s="97">
        <v>5584</v>
      </c>
      <c r="F45" s="97">
        <v>515</v>
      </c>
      <c r="G45" s="97">
        <v>629</v>
      </c>
      <c r="H45" s="97">
        <v>231</v>
      </c>
      <c r="I45" s="97">
        <v>9865</v>
      </c>
      <c r="J45" s="97">
        <v>11485</v>
      </c>
      <c r="K45" s="97">
        <v>5815</v>
      </c>
      <c r="L45" s="98">
        <v>241</v>
      </c>
    </row>
    <row r="46" spans="2:12" ht="12">
      <c r="B46" s="99" t="s">
        <v>1776</v>
      </c>
      <c r="C46" s="97">
        <v>10681</v>
      </c>
      <c r="D46" s="97">
        <v>12651</v>
      </c>
      <c r="E46" s="97">
        <v>5738</v>
      </c>
      <c r="F46" s="97">
        <v>504</v>
      </c>
      <c r="G46" s="97">
        <v>600</v>
      </c>
      <c r="H46" s="97">
        <v>262</v>
      </c>
      <c r="I46" s="97">
        <v>11185</v>
      </c>
      <c r="J46" s="97">
        <v>13251</v>
      </c>
      <c r="K46" s="97">
        <v>6000</v>
      </c>
      <c r="L46" s="98">
        <v>248</v>
      </c>
    </row>
    <row r="47" spans="2:12" ht="12">
      <c r="B47" s="99" t="s">
        <v>1777</v>
      </c>
      <c r="C47" s="97">
        <v>10396</v>
      </c>
      <c r="D47" s="97">
        <v>12285</v>
      </c>
      <c r="E47" s="97">
        <v>5771</v>
      </c>
      <c r="F47" s="97">
        <v>50</v>
      </c>
      <c r="G47" s="97">
        <v>42</v>
      </c>
      <c r="H47" s="97">
        <v>71</v>
      </c>
      <c r="I47" s="97">
        <v>10446</v>
      </c>
      <c r="J47" s="97">
        <v>12327</v>
      </c>
      <c r="K47" s="97">
        <v>5842</v>
      </c>
      <c r="L47" s="98">
        <v>226</v>
      </c>
    </row>
    <row r="48" spans="2:12" ht="12">
      <c r="B48" s="99" t="s">
        <v>1778</v>
      </c>
      <c r="C48" s="97">
        <v>10474</v>
      </c>
      <c r="D48" s="97">
        <v>12476</v>
      </c>
      <c r="E48" s="97">
        <v>5646</v>
      </c>
      <c r="F48" s="97">
        <v>99</v>
      </c>
      <c r="G48" s="97">
        <v>118</v>
      </c>
      <c r="H48" s="97">
        <v>56</v>
      </c>
      <c r="I48" s="97">
        <v>10573</v>
      </c>
      <c r="J48" s="97">
        <v>12594</v>
      </c>
      <c r="K48" s="97">
        <v>5702</v>
      </c>
      <c r="L48" s="98">
        <v>231</v>
      </c>
    </row>
    <row r="49" spans="2:12" ht="12">
      <c r="B49" s="99"/>
      <c r="C49" s="97"/>
      <c r="D49" s="97"/>
      <c r="E49" s="97"/>
      <c r="F49" s="97"/>
      <c r="G49" s="97"/>
      <c r="H49" s="97"/>
      <c r="I49" s="97"/>
      <c r="J49" s="97"/>
      <c r="K49" s="97"/>
      <c r="L49" s="98"/>
    </row>
    <row r="50" spans="2:12" ht="12">
      <c r="B50" s="99" t="s">
        <v>1779</v>
      </c>
      <c r="C50" s="97">
        <v>10704</v>
      </c>
      <c r="D50" s="97">
        <v>12834</v>
      </c>
      <c r="E50" s="97">
        <v>5547</v>
      </c>
      <c r="F50" s="97">
        <v>1646</v>
      </c>
      <c r="G50" s="97">
        <v>1872</v>
      </c>
      <c r="H50" s="97">
        <v>1097</v>
      </c>
      <c r="I50" s="97">
        <v>12350</v>
      </c>
      <c r="J50" s="97">
        <v>14706</v>
      </c>
      <c r="K50" s="97">
        <v>6644</v>
      </c>
      <c r="L50" s="98">
        <v>246</v>
      </c>
    </row>
    <row r="51" spans="2:12" ht="12">
      <c r="B51" s="99" t="s">
        <v>1780</v>
      </c>
      <c r="C51" s="97">
        <v>10728</v>
      </c>
      <c r="D51" s="97">
        <v>12786</v>
      </c>
      <c r="E51" s="97">
        <v>5744</v>
      </c>
      <c r="F51" s="97">
        <v>2034</v>
      </c>
      <c r="G51" s="97">
        <v>2573</v>
      </c>
      <c r="H51" s="97">
        <v>729</v>
      </c>
      <c r="I51" s="97">
        <v>12762</v>
      </c>
      <c r="J51" s="97">
        <v>15359</v>
      </c>
      <c r="K51" s="97">
        <v>6473</v>
      </c>
      <c r="L51" s="98">
        <v>247</v>
      </c>
    </row>
    <row r="52" spans="2:12" ht="12">
      <c r="B52" s="99" t="s">
        <v>1781</v>
      </c>
      <c r="C52" s="97">
        <v>10996</v>
      </c>
      <c r="D52" s="97">
        <v>13122</v>
      </c>
      <c r="E52" s="97">
        <v>5821</v>
      </c>
      <c r="F52" s="97">
        <v>2318</v>
      </c>
      <c r="G52" s="97">
        <v>2623</v>
      </c>
      <c r="H52" s="97">
        <v>1576</v>
      </c>
      <c r="I52" s="97">
        <v>13314</v>
      </c>
      <c r="J52" s="97">
        <v>15742</v>
      </c>
      <c r="K52" s="97">
        <v>7397</v>
      </c>
      <c r="L52" s="98">
        <v>232</v>
      </c>
    </row>
    <row r="53" spans="2:12" ht="12">
      <c r="B53" s="99" t="s">
        <v>1782</v>
      </c>
      <c r="C53" s="97">
        <v>11236</v>
      </c>
      <c r="D53" s="97">
        <v>13237</v>
      </c>
      <c r="E53" s="97">
        <v>5963</v>
      </c>
      <c r="F53" s="97">
        <v>1895</v>
      </c>
      <c r="G53" s="97">
        <v>2314</v>
      </c>
      <c r="H53" s="97">
        <v>791</v>
      </c>
      <c r="I53" s="97">
        <v>13131</v>
      </c>
      <c r="J53" s="97">
        <v>15551</v>
      </c>
      <c r="K53" s="97">
        <v>6754</v>
      </c>
      <c r="L53" s="98">
        <v>240</v>
      </c>
    </row>
    <row r="54" spans="2:12" ht="12">
      <c r="B54" s="99" t="s">
        <v>1783</v>
      </c>
      <c r="C54" s="97">
        <v>11236</v>
      </c>
      <c r="D54" s="97">
        <v>13284</v>
      </c>
      <c r="E54" s="97">
        <v>5903</v>
      </c>
      <c r="F54" s="97">
        <v>318</v>
      </c>
      <c r="G54" s="97">
        <v>424</v>
      </c>
      <c r="H54" s="97">
        <v>42</v>
      </c>
      <c r="I54" s="97">
        <v>11554</v>
      </c>
      <c r="J54" s="97">
        <v>13708</v>
      </c>
      <c r="K54" s="97">
        <v>5945</v>
      </c>
      <c r="L54" s="98">
        <v>252</v>
      </c>
    </row>
    <row r="55" spans="2:12" ht="12">
      <c r="B55" s="99"/>
      <c r="C55" s="97"/>
      <c r="D55" s="97"/>
      <c r="E55" s="97"/>
      <c r="F55" s="97"/>
      <c r="G55" s="97"/>
      <c r="H55" s="97"/>
      <c r="I55" s="97"/>
      <c r="J55" s="97"/>
      <c r="K55" s="97"/>
      <c r="L55" s="98"/>
    </row>
    <row r="56" spans="2:12" ht="12">
      <c r="B56" s="99" t="s">
        <v>1784</v>
      </c>
      <c r="C56" s="97">
        <v>11329</v>
      </c>
      <c r="D56" s="97">
        <v>13297</v>
      </c>
      <c r="E56" s="97">
        <v>6218</v>
      </c>
      <c r="F56" s="97">
        <v>332</v>
      </c>
      <c r="G56" s="97">
        <v>293</v>
      </c>
      <c r="H56" s="97">
        <v>433</v>
      </c>
      <c r="I56" s="97">
        <v>11661</v>
      </c>
      <c r="J56" s="97">
        <v>13590</v>
      </c>
      <c r="K56" s="97">
        <v>6651</v>
      </c>
      <c r="L56" s="98">
        <v>239</v>
      </c>
    </row>
    <row r="57" spans="2:12" ht="12">
      <c r="B57" s="99" t="s">
        <v>1785</v>
      </c>
      <c r="C57" s="97">
        <v>11884</v>
      </c>
      <c r="D57" s="97">
        <v>14009</v>
      </c>
      <c r="E57" s="97">
        <v>6283</v>
      </c>
      <c r="F57" s="97">
        <v>7765</v>
      </c>
      <c r="G57" s="97">
        <v>9316</v>
      </c>
      <c r="H57" s="97">
        <v>3692</v>
      </c>
      <c r="I57" s="97">
        <v>19649</v>
      </c>
      <c r="J57" s="97">
        <v>23319</v>
      </c>
      <c r="K57" s="97">
        <v>9975</v>
      </c>
      <c r="L57" s="98">
        <v>261</v>
      </c>
    </row>
    <row r="58" spans="2:12" ht="12">
      <c r="B58" s="93"/>
      <c r="C58" s="94"/>
      <c r="L58" s="95"/>
    </row>
    <row r="59" spans="2:12" ht="12">
      <c r="B59" s="93"/>
      <c r="C59" s="94"/>
      <c r="E59" s="878" t="s">
        <v>1798</v>
      </c>
      <c r="F59" s="878"/>
      <c r="G59" s="878"/>
      <c r="H59" s="878"/>
      <c r="L59" s="95"/>
    </row>
    <row r="60" spans="2:12" ht="12">
      <c r="B60" s="93"/>
      <c r="C60" s="94"/>
      <c r="L60" s="95"/>
    </row>
    <row r="61" spans="2:12" ht="12">
      <c r="B61" s="96" t="s">
        <v>1797</v>
      </c>
      <c r="C61" s="97">
        <v>11345</v>
      </c>
      <c r="D61" s="97">
        <v>12135</v>
      </c>
      <c r="E61" s="97">
        <v>4971</v>
      </c>
      <c r="F61" s="97">
        <v>416</v>
      </c>
      <c r="G61" s="97">
        <v>422</v>
      </c>
      <c r="H61" s="97">
        <v>368</v>
      </c>
      <c r="I61" s="97">
        <v>11761</v>
      </c>
      <c r="J61" s="97">
        <v>12557</v>
      </c>
      <c r="K61" s="97">
        <v>5339</v>
      </c>
      <c r="L61" s="98">
        <v>326</v>
      </c>
    </row>
    <row r="62" spans="2:12" ht="12">
      <c r="B62" s="99" t="s">
        <v>1795</v>
      </c>
      <c r="C62" s="97">
        <v>11376</v>
      </c>
      <c r="D62" s="97">
        <v>12114</v>
      </c>
      <c r="E62" s="97">
        <v>5324</v>
      </c>
      <c r="F62" s="97">
        <v>687</v>
      </c>
      <c r="G62" s="97">
        <v>732</v>
      </c>
      <c r="H62" s="97">
        <v>318</v>
      </c>
      <c r="I62" s="97">
        <v>12063</v>
      </c>
      <c r="J62" s="97">
        <v>12846</v>
      </c>
      <c r="K62" s="97">
        <v>5642</v>
      </c>
      <c r="L62" s="98">
        <v>322</v>
      </c>
    </row>
    <row r="63" spans="2:12" ht="12">
      <c r="B63" s="99" t="s">
        <v>1776</v>
      </c>
      <c r="C63" s="97">
        <v>11767</v>
      </c>
      <c r="D63" s="97">
        <v>12540</v>
      </c>
      <c r="E63" s="97">
        <v>5419</v>
      </c>
      <c r="F63" s="97">
        <v>0</v>
      </c>
      <c r="G63" s="97">
        <v>0</v>
      </c>
      <c r="H63" s="97">
        <v>0</v>
      </c>
      <c r="I63" s="97">
        <v>11767</v>
      </c>
      <c r="J63" s="97">
        <v>12540</v>
      </c>
      <c r="K63" s="97">
        <v>5419</v>
      </c>
      <c r="L63" s="98">
        <v>324</v>
      </c>
    </row>
    <row r="64" spans="2:12" ht="12">
      <c r="B64" s="99" t="s">
        <v>1777</v>
      </c>
      <c r="C64" s="97">
        <v>11511</v>
      </c>
      <c r="D64" s="97">
        <v>12318</v>
      </c>
      <c r="E64" s="97">
        <v>5333</v>
      </c>
      <c r="F64" s="97">
        <v>0</v>
      </c>
      <c r="G64" s="97">
        <v>0</v>
      </c>
      <c r="H64" s="97">
        <v>0</v>
      </c>
      <c r="I64" s="97">
        <v>11511</v>
      </c>
      <c r="J64" s="97">
        <v>12318</v>
      </c>
      <c r="K64" s="97">
        <v>5333</v>
      </c>
      <c r="L64" s="98">
        <v>268</v>
      </c>
    </row>
    <row r="65" spans="2:12" ht="12">
      <c r="B65" s="99" t="s">
        <v>1778</v>
      </c>
      <c r="C65" s="97">
        <v>11653</v>
      </c>
      <c r="D65" s="97">
        <v>12486</v>
      </c>
      <c r="E65" s="97">
        <v>5250</v>
      </c>
      <c r="F65" s="97">
        <v>0</v>
      </c>
      <c r="G65" s="97">
        <v>0</v>
      </c>
      <c r="H65" s="97">
        <v>0</v>
      </c>
      <c r="I65" s="97">
        <v>11653</v>
      </c>
      <c r="J65" s="97">
        <v>12486</v>
      </c>
      <c r="K65" s="97">
        <v>5250</v>
      </c>
      <c r="L65" s="98">
        <v>279</v>
      </c>
    </row>
    <row r="66" spans="2:12" ht="12">
      <c r="B66" s="99"/>
      <c r="C66" s="97"/>
      <c r="D66" s="97"/>
      <c r="E66" s="97"/>
      <c r="F66" s="97"/>
      <c r="G66" s="97"/>
      <c r="H66" s="97"/>
      <c r="I66" s="97"/>
      <c r="J66" s="97"/>
      <c r="K66" s="97"/>
      <c r="L66" s="98"/>
    </row>
    <row r="67" spans="2:12" ht="12">
      <c r="B67" s="99" t="s">
        <v>1779</v>
      </c>
      <c r="C67" s="97">
        <v>11762</v>
      </c>
      <c r="D67" s="97">
        <v>12648</v>
      </c>
      <c r="E67" s="97">
        <v>5240</v>
      </c>
      <c r="F67" s="97">
        <v>1253</v>
      </c>
      <c r="G67" s="97">
        <v>1355</v>
      </c>
      <c r="H67" s="97">
        <v>501</v>
      </c>
      <c r="I67" s="97">
        <v>13015</v>
      </c>
      <c r="J67" s="97">
        <v>14003</v>
      </c>
      <c r="K67" s="97">
        <v>5741</v>
      </c>
      <c r="L67" s="98">
        <v>284</v>
      </c>
    </row>
    <row r="68" spans="2:12" ht="12">
      <c r="B68" s="99" t="s">
        <v>1780</v>
      </c>
      <c r="C68" s="97">
        <v>11816</v>
      </c>
      <c r="D68" s="97">
        <v>12671</v>
      </c>
      <c r="E68" s="97">
        <v>5493</v>
      </c>
      <c r="F68" s="97">
        <v>1106</v>
      </c>
      <c r="G68" s="97">
        <v>1193</v>
      </c>
      <c r="H68" s="97">
        <v>469</v>
      </c>
      <c r="I68" s="97">
        <v>12922</v>
      </c>
      <c r="J68" s="97">
        <v>13864</v>
      </c>
      <c r="K68" s="97">
        <v>5962</v>
      </c>
      <c r="L68" s="98">
        <v>262</v>
      </c>
    </row>
    <row r="69" spans="2:12" ht="12">
      <c r="B69" s="99" t="s">
        <v>1781</v>
      </c>
      <c r="C69" s="97">
        <v>11656</v>
      </c>
      <c r="D69" s="97">
        <v>12546</v>
      </c>
      <c r="E69" s="97">
        <v>5270</v>
      </c>
      <c r="F69" s="97">
        <v>1070</v>
      </c>
      <c r="G69" s="97">
        <v>1137</v>
      </c>
      <c r="H69" s="97">
        <v>585</v>
      </c>
      <c r="I69" s="97">
        <v>12726</v>
      </c>
      <c r="J69" s="97">
        <v>13683</v>
      </c>
      <c r="K69" s="97">
        <v>5855</v>
      </c>
      <c r="L69" s="98">
        <v>240</v>
      </c>
    </row>
    <row r="70" spans="2:12" ht="12">
      <c r="B70" s="99" t="s">
        <v>1782</v>
      </c>
      <c r="C70" s="97">
        <v>11926</v>
      </c>
      <c r="D70" s="97">
        <v>12890</v>
      </c>
      <c r="E70" s="97">
        <v>5412</v>
      </c>
      <c r="F70" s="97">
        <v>341</v>
      </c>
      <c r="G70" s="97">
        <v>371</v>
      </c>
      <c r="H70" s="97">
        <v>142</v>
      </c>
      <c r="I70" s="97">
        <v>12267</v>
      </c>
      <c r="J70" s="97">
        <v>13261</v>
      </c>
      <c r="K70" s="97">
        <v>5554</v>
      </c>
      <c r="L70" s="98">
        <v>257</v>
      </c>
    </row>
    <row r="71" spans="2:12" ht="12">
      <c r="B71" s="99" t="s">
        <v>1783</v>
      </c>
      <c r="C71" s="97">
        <v>11958</v>
      </c>
      <c r="D71" s="97">
        <v>12926</v>
      </c>
      <c r="E71" s="97">
        <v>5278</v>
      </c>
      <c r="F71" s="97">
        <v>415</v>
      </c>
      <c r="G71" s="97">
        <v>453</v>
      </c>
      <c r="H71" s="97">
        <v>157</v>
      </c>
      <c r="I71" s="97">
        <v>12373</v>
      </c>
      <c r="J71" s="97">
        <v>13379</v>
      </c>
      <c r="K71" s="97">
        <v>5435</v>
      </c>
      <c r="L71" s="98">
        <v>267</v>
      </c>
    </row>
    <row r="72" spans="2:12" ht="12">
      <c r="B72" s="99"/>
      <c r="C72" s="97"/>
      <c r="D72" s="97"/>
      <c r="E72" s="97"/>
      <c r="F72" s="97"/>
      <c r="G72" s="97"/>
      <c r="H72" s="97"/>
      <c r="I72" s="97"/>
      <c r="J72" s="97"/>
      <c r="K72" s="97"/>
      <c r="L72" s="98"/>
    </row>
    <row r="73" spans="2:12" ht="12">
      <c r="B73" s="99" t="s">
        <v>1784</v>
      </c>
      <c r="C73" s="97">
        <v>11698</v>
      </c>
      <c r="D73" s="97">
        <v>12646</v>
      </c>
      <c r="E73" s="97">
        <v>5329</v>
      </c>
      <c r="F73" s="97">
        <v>62</v>
      </c>
      <c r="G73" s="97">
        <v>71</v>
      </c>
      <c r="H73" s="97">
        <v>0</v>
      </c>
      <c r="I73" s="97">
        <v>11760</v>
      </c>
      <c r="J73" s="97">
        <v>12712</v>
      </c>
      <c r="K73" s="97">
        <v>5329</v>
      </c>
      <c r="L73" s="98">
        <v>267</v>
      </c>
    </row>
    <row r="74" spans="2:12" ht="12">
      <c r="B74" s="99" t="s">
        <v>1785</v>
      </c>
      <c r="C74" s="97">
        <v>12280</v>
      </c>
      <c r="D74" s="97">
        <v>13321</v>
      </c>
      <c r="E74" s="97">
        <v>5463</v>
      </c>
      <c r="F74" s="97">
        <v>3741</v>
      </c>
      <c r="G74" s="97">
        <v>4116</v>
      </c>
      <c r="H74" s="97">
        <v>1282</v>
      </c>
      <c r="I74" s="97">
        <v>16021</v>
      </c>
      <c r="J74" s="97">
        <v>17437</v>
      </c>
      <c r="K74" s="97">
        <v>6745</v>
      </c>
      <c r="L74" s="98">
        <v>274</v>
      </c>
    </row>
    <row r="75" spans="2:12" ht="12">
      <c r="B75" s="101"/>
      <c r="C75" s="100"/>
      <c r="D75" s="97"/>
      <c r="E75" s="97"/>
      <c r="F75" s="97"/>
      <c r="G75" s="97"/>
      <c r="H75" s="97"/>
      <c r="I75" s="97"/>
      <c r="J75" s="97"/>
      <c r="K75" s="97"/>
      <c r="L75" s="98"/>
    </row>
    <row r="76" spans="2:12" ht="12">
      <c r="B76" s="93"/>
      <c r="C76" s="94"/>
      <c r="E76" s="878" t="s">
        <v>1799</v>
      </c>
      <c r="F76" s="878"/>
      <c r="G76" s="878"/>
      <c r="H76" s="878"/>
      <c r="L76" s="95"/>
    </row>
    <row r="77" spans="2:12" ht="12">
      <c r="B77" s="93"/>
      <c r="C77" s="94"/>
      <c r="L77" s="95"/>
    </row>
    <row r="78" spans="2:12" ht="12">
      <c r="B78" s="96" t="s">
        <v>1797</v>
      </c>
      <c r="C78" s="97">
        <v>7945</v>
      </c>
      <c r="D78" s="97">
        <v>10689</v>
      </c>
      <c r="E78" s="97">
        <v>4423</v>
      </c>
      <c r="F78" s="97">
        <v>725</v>
      </c>
      <c r="G78" s="97">
        <v>1153</v>
      </c>
      <c r="H78" s="97">
        <v>160</v>
      </c>
      <c r="I78" s="97">
        <v>8670</v>
      </c>
      <c r="J78" s="97">
        <v>11762</v>
      </c>
      <c r="K78" s="97">
        <v>4583</v>
      </c>
      <c r="L78" s="98">
        <v>217</v>
      </c>
    </row>
    <row r="79" spans="2:12" ht="12">
      <c r="B79" s="99" t="s">
        <v>1795</v>
      </c>
      <c r="C79" s="97">
        <v>8210</v>
      </c>
      <c r="D79" s="97">
        <v>10913</v>
      </c>
      <c r="E79" s="97">
        <v>4728</v>
      </c>
      <c r="F79" s="97">
        <v>480</v>
      </c>
      <c r="G79" s="97">
        <v>705</v>
      </c>
      <c r="H79" s="97">
        <v>192</v>
      </c>
      <c r="I79" s="97">
        <v>8690</v>
      </c>
      <c r="J79" s="97">
        <v>11618</v>
      </c>
      <c r="K79" s="97">
        <v>4920</v>
      </c>
      <c r="L79" s="98">
        <v>213</v>
      </c>
    </row>
    <row r="80" spans="2:12" ht="12">
      <c r="B80" s="99" t="s">
        <v>1776</v>
      </c>
      <c r="C80" s="97">
        <v>7981</v>
      </c>
      <c r="D80" s="97">
        <v>10548</v>
      </c>
      <c r="E80" s="97">
        <v>4637</v>
      </c>
      <c r="F80" s="97">
        <v>268</v>
      </c>
      <c r="G80" s="97">
        <v>430</v>
      </c>
      <c r="H80" s="97">
        <v>58</v>
      </c>
      <c r="I80" s="97">
        <v>8249</v>
      </c>
      <c r="J80" s="97">
        <v>10978</v>
      </c>
      <c r="K80" s="97">
        <v>4695</v>
      </c>
      <c r="L80" s="98">
        <v>210</v>
      </c>
    </row>
    <row r="81" spans="2:12" ht="12">
      <c r="B81" s="99" t="s">
        <v>1777</v>
      </c>
      <c r="C81" s="97">
        <v>7805</v>
      </c>
      <c r="D81" s="97">
        <v>10044</v>
      </c>
      <c r="E81" s="97">
        <v>4917</v>
      </c>
      <c r="F81" s="97">
        <v>85</v>
      </c>
      <c r="G81" s="97">
        <v>80</v>
      </c>
      <c r="H81" s="97">
        <v>92</v>
      </c>
      <c r="I81" s="97">
        <v>7890</v>
      </c>
      <c r="J81" s="97">
        <v>10124</v>
      </c>
      <c r="K81" s="97">
        <v>5009</v>
      </c>
      <c r="L81" s="98">
        <v>199</v>
      </c>
    </row>
    <row r="82" spans="2:12" ht="12">
      <c r="B82" s="99" t="s">
        <v>1778</v>
      </c>
      <c r="C82" s="97">
        <v>8032</v>
      </c>
      <c r="D82" s="97">
        <v>10554</v>
      </c>
      <c r="E82" s="97">
        <v>4813</v>
      </c>
      <c r="F82" s="97">
        <v>59</v>
      </c>
      <c r="G82" s="97">
        <v>0</v>
      </c>
      <c r="H82" s="97">
        <v>30</v>
      </c>
      <c r="I82" s="97">
        <v>8091</v>
      </c>
      <c r="J82" s="97">
        <v>10636</v>
      </c>
      <c r="K82" s="97">
        <v>4843</v>
      </c>
      <c r="L82" s="98">
        <v>202</v>
      </c>
    </row>
    <row r="83" spans="2:12" ht="12">
      <c r="B83" s="99"/>
      <c r="C83" s="97"/>
      <c r="D83" s="97"/>
      <c r="E83" s="97"/>
      <c r="F83" s="97"/>
      <c r="G83" s="97"/>
      <c r="H83" s="97"/>
      <c r="I83" s="97"/>
      <c r="J83" s="97"/>
      <c r="K83" s="97"/>
      <c r="L83" s="98"/>
    </row>
    <row r="84" spans="2:12" ht="12">
      <c r="B84" s="99" t="s">
        <v>1779</v>
      </c>
      <c r="C84" s="97">
        <v>8374</v>
      </c>
      <c r="D84" s="97">
        <v>11235</v>
      </c>
      <c r="E84" s="97">
        <v>4689</v>
      </c>
      <c r="F84" s="97">
        <v>669</v>
      </c>
      <c r="G84" s="97">
        <v>754</v>
      </c>
      <c r="H84" s="97">
        <v>560</v>
      </c>
      <c r="I84" s="97">
        <v>9043</v>
      </c>
      <c r="J84" s="97">
        <v>11989</v>
      </c>
      <c r="K84" s="97">
        <v>5249</v>
      </c>
      <c r="L84" s="98">
        <v>216</v>
      </c>
    </row>
    <row r="85" spans="2:12" ht="12">
      <c r="B85" s="99" t="s">
        <v>1780</v>
      </c>
      <c r="C85" s="97">
        <v>8372</v>
      </c>
      <c r="D85" s="97">
        <v>11066</v>
      </c>
      <c r="E85" s="97">
        <v>4913</v>
      </c>
      <c r="F85" s="97">
        <v>1726</v>
      </c>
      <c r="G85" s="97">
        <v>2704</v>
      </c>
      <c r="H85" s="97">
        <v>470</v>
      </c>
      <c r="I85" s="97">
        <v>10098</v>
      </c>
      <c r="J85" s="97">
        <v>13770</v>
      </c>
      <c r="K85" s="97">
        <v>5383</v>
      </c>
      <c r="L85" s="98">
        <v>227</v>
      </c>
    </row>
    <row r="86" spans="2:12" ht="12">
      <c r="B86" s="99" t="s">
        <v>1781</v>
      </c>
      <c r="C86" s="97">
        <v>8508</v>
      </c>
      <c r="D86" s="97">
        <v>11275</v>
      </c>
      <c r="E86" s="97">
        <v>4939</v>
      </c>
      <c r="F86" s="97">
        <v>1001</v>
      </c>
      <c r="G86" s="97">
        <v>1111</v>
      </c>
      <c r="H86" s="97">
        <v>860</v>
      </c>
      <c r="I86" s="97">
        <v>9509</v>
      </c>
      <c r="J86" s="97">
        <v>12386</v>
      </c>
      <c r="K86" s="97">
        <v>5799</v>
      </c>
      <c r="L86" s="98">
        <v>223</v>
      </c>
    </row>
    <row r="87" spans="2:12" ht="12">
      <c r="B87" s="99" t="s">
        <v>1782</v>
      </c>
      <c r="C87" s="97">
        <v>8822</v>
      </c>
      <c r="D87" s="97">
        <v>11400</v>
      </c>
      <c r="E87" s="97">
        <v>5160</v>
      </c>
      <c r="F87" s="97">
        <v>799</v>
      </c>
      <c r="G87" s="97">
        <v>1236</v>
      </c>
      <c r="H87" s="97">
        <v>663</v>
      </c>
      <c r="I87" s="97">
        <v>9821</v>
      </c>
      <c r="J87" s="97">
        <v>12636</v>
      </c>
      <c r="K87" s="97">
        <v>5823</v>
      </c>
      <c r="L87" s="98">
        <v>226</v>
      </c>
    </row>
    <row r="88" spans="2:12" ht="12">
      <c r="B88" s="99" t="s">
        <v>1783</v>
      </c>
      <c r="C88" s="97">
        <v>8796</v>
      </c>
      <c r="D88" s="97">
        <v>10452</v>
      </c>
      <c r="E88" s="97">
        <v>5097</v>
      </c>
      <c r="F88" s="97">
        <v>75</v>
      </c>
      <c r="G88" s="97">
        <v>119</v>
      </c>
      <c r="H88" s="97">
        <v>15</v>
      </c>
      <c r="I88" s="97">
        <v>8871</v>
      </c>
      <c r="J88" s="97">
        <v>11571</v>
      </c>
      <c r="K88" s="97">
        <v>5112</v>
      </c>
      <c r="L88" s="98">
        <v>269</v>
      </c>
    </row>
    <row r="89" spans="2:12" ht="12">
      <c r="B89" s="99"/>
      <c r="C89" s="97"/>
      <c r="D89" s="97"/>
      <c r="E89" s="97"/>
      <c r="F89" s="97"/>
      <c r="G89" s="97"/>
      <c r="H89" s="97"/>
      <c r="I89" s="97"/>
      <c r="J89" s="97"/>
      <c r="K89" s="97"/>
      <c r="L89" s="98"/>
    </row>
    <row r="90" spans="2:12" ht="12">
      <c r="B90" s="99" t="s">
        <v>1784</v>
      </c>
      <c r="C90" s="97">
        <v>8962</v>
      </c>
      <c r="D90" s="97">
        <v>11492</v>
      </c>
      <c r="E90" s="97">
        <v>5447</v>
      </c>
      <c r="F90" s="97">
        <v>342</v>
      </c>
      <c r="G90" s="97">
        <v>307</v>
      </c>
      <c r="H90" s="97">
        <v>390</v>
      </c>
      <c r="I90" s="97">
        <v>9304</v>
      </c>
      <c r="J90" s="97">
        <v>11799</v>
      </c>
      <c r="K90" s="97">
        <v>5837</v>
      </c>
      <c r="L90" s="98">
        <v>235</v>
      </c>
    </row>
    <row r="91" spans="2:12" ht="12">
      <c r="B91" s="99" t="s">
        <v>1785</v>
      </c>
      <c r="C91" s="97">
        <v>9042</v>
      </c>
      <c r="D91" s="97">
        <v>11785</v>
      </c>
      <c r="E91" s="97">
        <v>5189</v>
      </c>
      <c r="F91" s="97">
        <v>3377</v>
      </c>
      <c r="G91" s="97">
        <v>3982</v>
      </c>
      <c r="H91" s="97">
        <v>2538</v>
      </c>
      <c r="I91" s="97">
        <v>12419</v>
      </c>
      <c r="J91" s="97">
        <v>15767</v>
      </c>
      <c r="K91" s="97">
        <v>7717</v>
      </c>
      <c r="L91" s="98">
        <v>228</v>
      </c>
    </row>
    <row r="92" spans="2:12" ht="12">
      <c r="B92" s="101"/>
      <c r="C92" s="100"/>
      <c r="D92" s="97"/>
      <c r="E92" s="97"/>
      <c r="F92" s="97"/>
      <c r="G92" s="97"/>
      <c r="H92" s="97"/>
      <c r="I92" s="97"/>
      <c r="J92" s="97"/>
      <c r="K92" s="97"/>
      <c r="L92" s="98"/>
    </row>
    <row r="93" spans="2:12" ht="12">
      <c r="B93" s="93"/>
      <c r="C93" s="94"/>
      <c r="E93" s="878" t="s">
        <v>1800</v>
      </c>
      <c r="F93" s="878"/>
      <c r="G93" s="878"/>
      <c r="H93" s="878"/>
      <c r="L93" s="95"/>
    </row>
    <row r="94" spans="2:12" ht="12">
      <c r="B94" s="93"/>
      <c r="C94" s="94"/>
      <c r="L94" s="95"/>
    </row>
    <row r="95" spans="2:12" ht="12">
      <c r="B95" s="96" t="s">
        <v>1797</v>
      </c>
      <c r="C95" s="97">
        <v>9318</v>
      </c>
      <c r="D95" s="97">
        <v>10129</v>
      </c>
      <c r="E95" s="97">
        <v>6153</v>
      </c>
      <c r="F95" s="97">
        <v>279</v>
      </c>
      <c r="G95" s="97">
        <v>309</v>
      </c>
      <c r="H95" s="97">
        <v>160</v>
      </c>
      <c r="I95" s="97">
        <v>9597</v>
      </c>
      <c r="J95" s="97">
        <v>10438</v>
      </c>
      <c r="K95" s="97">
        <v>6313</v>
      </c>
      <c r="L95" s="98">
        <v>212</v>
      </c>
    </row>
    <row r="96" spans="2:12" ht="12">
      <c r="B96" s="99" t="s">
        <v>1795</v>
      </c>
      <c r="C96" s="97">
        <v>9873</v>
      </c>
      <c r="D96" s="97">
        <v>10757</v>
      </c>
      <c r="E96" s="97">
        <v>6514</v>
      </c>
      <c r="F96" s="97">
        <v>327</v>
      </c>
      <c r="G96" s="97">
        <v>380</v>
      </c>
      <c r="H96" s="97">
        <v>127</v>
      </c>
      <c r="I96" s="97">
        <v>10200</v>
      </c>
      <c r="J96" s="97">
        <v>11137</v>
      </c>
      <c r="K96" s="97">
        <v>6641</v>
      </c>
      <c r="L96" s="98">
        <v>247</v>
      </c>
    </row>
    <row r="97" spans="2:12" ht="12">
      <c r="B97" s="99" t="s">
        <v>1776</v>
      </c>
      <c r="C97" s="97">
        <v>10217</v>
      </c>
      <c r="D97" s="97">
        <v>10995</v>
      </c>
      <c r="E97" s="97">
        <v>7113</v>
      </c>
      <c r="F97" s="97">
        <v>0</v>
      </c>
      <c r="G97" s="97">
        <v>0</v>
      </c>
      <c r="H97" s="97">
        <v>0</v>
      </c>
      <c r="I97" s="97">
        <v>10217</v>
      </c>
      <c r="J97" s="97">
        <v>10995</v>
      </c>
      <c r="K97" s="97">
        <v>7113</v>
      </c>
      <c r="L97" s="98">
        <v>261</v>
      </c>
    </row>
    <row r="98" spans="2:12" ht="12">
      <c r="B98" s="99" t="s">
        <v>1777</v>
      </c>
      <c r="C98" s="97">
        <v>9735</v>
      </c>
      <c r="D98" s="97">
        <v>10592</v>
      </c>
      <c r="E98" s="97">
        <v>6237</v>
      </c>
      <c r="F98" s="97">
        <v>0</v>
      </c>
      <c r="G98" s="97">
        <v>0</v>
      </c>
      <c r="H98" s="97">
        <v>0</v>
      </c>
      <c r="I98" s="97">
        <v>9735</v>
      </c>
      <c r="J98" s="97">
        <v>10592</v>
      </c>
      <c r="K98" s="97">
        <v>6237</v>
      </c>
      <c r="L98" s="98">
        <v>212</v>
      </c>
    </row>
    <row r="99" spans="2:12" ht="12">
      <c r="B99" s="99" t="s">
        <v>1778</v>
      </c>
      <c r="C99" s="97">
        <v>9648</v>
      </c>
      <c r="D99" s="97">
        <v>10518</v>
      </c>
      <c r="E99" s="97">
        <v>6212</v>
      </c>
      <c r="F99" s="97">
        <v>0</v>
      </c>
      <c r="G99" s="97">
        <v>0</v>
      </c>
      <c r="H99" s="97">
        <v>0</v>
      </c>
      <c r="I99" s="97">
        <v>9648</v>
      </c>
      <c r="J99" s="97">
        <v>10518</v>
      </c>
      <c r="K99" s="97">
        <v>6212</v>
      </c>
      <c r="L99" s="98">
        <v>204</v>
      </c>
    </row>
    <row r="100" spans="2:12" ht="12">
      <c r="B100" s="99"/>
      <c r="C100" s="97"/>
      <c r="D100" s="97"/>
      <c r="E100" s="97"/>
      <c r="F100" s="97"/>
      <c r="G100" s="97"/>
      <c r="H100" s="97"/>
      <c r="I100" s="97"/>
      <c r="J100" s="97"/>
      <c r="K100" s="97"/>
      <c r="L100" s="98"/>
    </row>
    <row r="101" spans="2:12" ht="12">
      <c r="B101" s="99" t="s">
        <v>1779</v>
      </c>
      <c r="C101" s="97">
        <v>9889</v>
      </c>
      <c r="D101" s="97">
        <v>10707</v>
      </c>
      <c r="E101" s="97">
        <v>6516</v>
      </c>
      <c r="F101" s="97">
        <v>2733</v>
      </c>
      <c r="G101" s="97">
        <v>2946</v>
      </c>
      <c r="H101" s="97">
        <v>1850</v>
      </c>
      <c r="I101" s="97">
        <v>12622</v>
      </c>
      <c r="J101" s="97">
        <v>13653</v>
      </c>
      <c r="K101" s="97">
        <v>8366</v>
      </c>
      <c r="L101" s="98">
        <v>216</v>
      </c>
    </row>
    <row r="102" spans="2:12" ht="12">
      <c r="B102" s="99" t="s">
        <v>1780</v>
      </c>
      <c r="C102" s="97">
        <v>9508</v>
      </c>
      <c r="D102" s="97">
        <v>10255</v>
      </c>
      <c r="E102" s="97">
        <v>6329</v>
      </c>
      <c r="F102" s="97">
        <v>1461</v>
      </c>
      <c r="G102" s="97">
        <v>1728</v>
      </c>
      <c r="H102" s="97">
        <v>327</v>
      </c>
      <c r="I102" s="97">
        <v>10969</v>
      </c>
      <c r="J102" s="97">
        <v>11983</v>
      </c>
      <c r="K102" s="97">
        <v>6656</v>
      </c>
      <c r="L102" s="98">
        <v>210</v>
      </c>
    </row>
    <row r="103" spans="2:12" ht="12">
      <c r="B103" s="99" t="s">
        <v>1781</v>
      </c>
      <c r="C103" s="97">
        <v>9415</v>
      </c>
      <c r="D103" s="97">
        <v>10087</v>
      </c>
      <c r="E103" s="97">
        <v>6573</v>
      </c>
      <c r="F103" s="97">
        <v>2713</v>
      </c>
      <c r="G103" s="97">
        <v>2910</v>
      </c>
      <c r="H103" s="97">
        <v>1884</v>
      </c>
      <c r="I103" s="97">
        <v>12128</v>
      </c>
      <c r="J103" s="97">
        <v>12997</v>
      </c>
      <c r="K103" s="97">
        <v>8457</v>
      </c>
      <c r="L103" s="98">
        <v>209</v>
      </c>
    </row>
    <row r="104" spans="2:12" ht="12">
      <c r="B104" s="99" t="s">
        <v>1782</v>
      </c>
      <c r="C104" s="97">
        <v>9692</v>
      </c>
      <c r="D104" s="97">
        <v>10606</v>
      </c>
      <c r="E104" s="97">
        <v>6291</v>
      </c>
      <c r="F104" s="97">
        <v>36</v>
      </c>
      <c r="G104" s="97">
        <v>26</v>
      </c>
      <c r="H104" s="97">
        <v>74</v>
      </c>
      <c r="I104" s="97">
        <v>9728</v>
      </c>
      <c r="J104" s="97">
        <v>10632</v>
      </c>
      <c r="K104" s="97">
        <v>6365</v>
      </c>
      <c r="L104" s="98">
        <v>212</v>
      </c>
    </row>
    <row r="105" spans="2:12" ht="12">
      <c r="B105" s="99" t="s">
        <v>1783</v>
      </c>
      <c r="C105" s="97">
        <v>9605</v>
      </c>
      <c r="D105" s="97">
        <v>10506</v>
      </c>
      <c r="E105" s="97">
        <v>6050</v>
      </c>
      <c r="F105" s="97">
        <v>23</v>
      </c>
      <c r="G105" s="97">
        <v>18</v>
      </c>
      <c r="H105" s="97">
        <v>39</v>
      </c>
      <c r="I105" s="97">
        <v>9628</v>
      </c>
      <c r="J105" s="97">
        <v>10524</v>
      </c>
      <c r="K105" s="97">
        <v>6089</v>
      </c>
      <c r="L105" s="98">
        <v>215</v>
      </c>
    </row>
    <row r="106" spans="2:12" ht="12">
      <c r="B106" s="99"/>
      <c r="C106" s="97"/>
      <c r="D106" s="97"/>
      <c r="E106" s="97"/>
      <c r="F106" s="97"/>
      <c r="G106" s="97"/>
      <c r="H106" s="97"/>
      <c r="I106" s="97"/>
      <c r="J106" s="97"/>
      <c r="K106" s="97"/>
      <c r="L106" s="98"/>
    </row>
    <row r="107" spans="2:12" ht="12">
      <c r="B107" s="99" t="s">
        <v>1784</v>
      </c>
      <c r="C107" s="97">
        <v>9717</v>
      </c>
      <c r="D107" s="97">
        <v>10562</v>
      </c>
      <c r="E107" s="97">
        <v>6498</v>
      </c>
      <c r="F107" s="97">
        <v>0</v>
      </c>
      <c r="G107" s="97">
        <v>0</v>
      </c>
      <c r="H107" s="97">
        <v>0</v>
      </c>
      <c r="I107" s="97">
        <v>9717</v>
      </c>
      <c r="J107" s="97">
        <v>10562</v>
      </c>
      <c r="K107" s="97">
        <v>6498</v>
      </c>
      <c r="L107" s="98">
        <v>246</v>
      </c>
    </row>
    <row r="108" spans="2:12" ht="12">
      <c r="B108" s="99" t="s">
        <v>1785</v>
      </c>
      <c r="C108" s="97">
        <v>10911</v>
      </c>
      <c r="D108" s="97">
        <v>11683</v>
      </c>
      <c r="E108" s="97">
        <v>7891</v>
      </c>
      <c r="F108" s="97">
        <v>7234</v>
      </c>
      <c r="G108" s="97">
        <v>7990</v>
      </c>
      <c r="H108" s="97">
        <v>4282</v>
      </c>
      <c r="I108" s="97">
        <v>18145</v>
      </c>
      <c r="J108" s="97">
        <v>19673</v>
      </c>
      <c r="K108" s="97">
        <v>12173</v>
      </c>
      <c r="L108" s="98">
        <v>253</v>
      </c>
    </row>
    <row r="109" spans="2:12" ht="12">
      <c r="B109" s="93"/>
      <c r="C109" s="94"/>
      <c r="L109" s="95"/>
    </row>
    <row r="110" spans="2:12" ht="12">
      <c r="B110" s="93"/>
      <c r="C110" s="94"/>
      <c r="E110" s="878" t="s">
        <v>1801</v>
      </c>
      <c r="F110" s="878"/>
      <c r="G110" s="878"/>
      <c r="H110" s="878"/>
      <c r="L110" s="95"/>
    </row>
    <row r="111" spans="2:12" ht="12">
      <c r="B111" s="93"/>
      <c r="C111" s="94"/>
      <c r="L111" s="95"/>
    </row>
    <row r="112" spans="2:12" ht="12">
      <c r="B112" s="96" t="s">
        <v>1797</v>
      </c>
      <c r="C112" s="97">
        <v>13186</v>
      </c>
      <c r="D112" s="97">
        <v>16915</v>
      </c>
      <c r="E112" s="97">
        <v>8487</v>
      </c>
      <c r="F112" s="97">
        <v>1584</v>
      </c>
      <c r="G112" s="97">
        <v>2376</v>
      </c>
      <c r="H112" s="97">
        <v>585</v>
      </c>
      <c r="I112" s="97">
        <v>14770</v>
      </c>
      <c r="J112" s="97">
        <v>19291</v>
      </c>
      <c r="K112" s="97">
        <v>9072</v>
      </c>
      <c r="L112" s="98">
        <v>0</v>
      </c>
    </row>
    <row r="113" spans="2:12" ht="12">
      <c r="B113" s="99" t="s">
        <v>1795</v>
      </c>
      <c r="C113" s="97">
        <v>12579</v>
      </c>
      <c r="D113" s="97">
        <v>16124</v>
      </c>
      <c r="E113" s="97">
        <v>8148</v>
      </c>
      <c r="F113" s="97">
        <v>207</v>
      </c>
      <c r="G113" s="97">
        <v>331</v>
      </c>
      <c r="H113" s="97">
        <v>53</v>
      </c>
      <c r="I113" s="97">
        <v>12786</v>
      </c>
      <c r="J113" s="97">
        <v>16455</v>
      </c>
      <c r="K113" s="97">
        <v>8201</v>
      </c>
      <c r="L113" s="98">
        <v>252</v>
      </c>
    </row>
    <row r="114" spans="2:12" ht="12">
      <c r="B114" s="99" t="s">
        <v>1776</v>
      </c>
      <c r="C114" s="97">
        <v>13691</v>
      </c>
      <c r="D114" s="97">
        <v>17270</v>
      </c>
      <c r="E114" s="97">
        <v>9215</v>
      </c>
      <c r="F114" s="97">
        <v>9824</v>
      </c>
      <c r="G114" s="97">
        <v>14041</v>
      </c>
      <c r="H114" s="97">
        <v>4550</v>
      </c>
      <c r="I114" s="97">
        <v>23515</v>
      </c>
      <c r="J114" s="97">
        <v>31311</v>
      </c>
      <c r="K114" s="97">
        <v>13765</v>
      </c>
      <c r="L114" s="98">
        <v>148</v>
      </c>
    </row>
    <row r="115" spans="2:12" ht="12">
      <c r="B115" s="99" t="s">
        <v>1777</v>
      </c>
      <c r="C115" s="97">
        <v>13226</v>
      </c>
      <c r="D115" s="97">
        <v>16781</v>
      </c>
      <c r="E115" s="97">
        <v>8687</v>
      </c>
      <c r="F115" s="97">
        <v>0</v>
      </c>
      <c r="G115" s="97">
        <v>0</v>
      </c>
      <c r="H115" s="97">
        <v>0</v>
      </c>
      <c r="I115" s="97">
        <v>13226</v>
      </c>
      <c r="J115" s="97">
        <v>16781</v>
      </c>
      <c r="K115" s="97">
        <v>8637</v>
      </c>
      <c r="L115" s="98">
        <v>0</v>
      </c>
    </row>
    <row r="116" spans="2:12" ht="12">
      <c r="B116" s="99" t="s">
        <v>1778</v>
      </c>
      <c r="C116" s="97">
        <v>13722</v>
      </c>
      <c r="D116" s="97">
        <v>17352</v>
      </c>
      <c r="E116" s="97">
        <v>9029</v>
      </c>
      <c r="F116" s="97">
        <v>0</v>
      </c>
      <c r="G116" s="97">
        <v>0</v>
      </c>
      <c r="H116" s="97">
        <v>0</v>
      </c>
      <c r="I116" s="97">
        <v>13722</v>
      </c>
      <c r="J116" s="97">
        <v>17352</v>
      </c>
      <c r="K116" s="97">
        <v>9029</v>
      </c>
      <c r="L116" s="98">
        <v>0</v>
      </c>
    </row>
    <row r="117" spans="2:12" ht="12">
      <c r="B117" s="99"/>
      <c r="C117" s="97"/>
      <c r="D117" s="97"/>
      <c r="E117" s="97"/>
      <c r="F117" s="97"/>
      <c r="G117" s="97"/>
      <c r="H117" s="97"/>
      <c r="I117" s="97"/>
      <c r="J117" s="97"/>
      <c r="K117" s="97"/>
      <c r="L117" s="98"/>
    </row>
    <row r="118" spans="2:12" ht="12">
      <c r="B118" s="99" t="s">
        <v>1779</v>
      </c>
      <c r="C118" s="97">
        <v>13718</v>
      </c>
      <c r="D118" s="97">
        <v>17478</v>
      </c>
      <c r="E118" s="97">
        <v>8080</v>
      </c>
      <c r="F118" s="97">
        <v>4710</v>
      </c>
      <c r="G118" s="97">
        <v>6055</v>
      </c>
      <c r="H118" s="97">
        <v>2979</v>
      </c>
      <c r="I118" s="97">
        <v>18428</v>
      </c>
      <c r="J118" s="97">
        <v>23533</v>
      </c>
      <c r="K118" s="97">
        <v>11859</v>
      </c>
      <c r="L118" s="98">
        <v>0</v>
      </c>
    </row>
    <row r="119" spans="2:12" ht="12">
      <c r="B119" s="99" t="s">
        <v>1780</v>
      </c>
      <c r="C119" s="97">
        <v>14410</v>
      </c>
      <c r="D119" s="97">
        <v>18657</v>
      </c>
      <c r="E119" s="97">
        <v>8829</v>
      </c>
      <c r="F119" s="97">
        <v>0</v>
      </c>
      <c r="G119" s="97">
        <v>0</v>
      </c>
      <c r="H119" s="97">
        <v>0</v>
      </c>
      <c r="I119" s="97">
        <v>14410</v>
      </c>
      <c r="J119" s="97">
        <v>18657</v>
      </c>
      <c r="K119" s="97">
        <v>8829</v>
      </c>
      <c r="L119" s="98">
        <v>0</v>
      </c>
    </row>
    <row r="120" spans="2:12" ht="12">
      <c r="B120" s="99" t="s">
        <v>1781</v>
      </c>
      <c r="C120" s="97">
        <v>14507</v>
      </c>
      <c r="D120" s="97">
        <v>18433</v>
      </c>
      <c r="E120" s="97">
        <v>9372</v>
      </c>
      <c r="F120" s="97">
        <v>3256</v>
      </c>
      <c r="G120" s="97">
        <v>3115</v>
      </c>
      <c r="H120" s="97">
        <v>3445</v>
      </c>
      <c r="I120" s="97">
        <v>17765</v>
      </c>
      <c r="J120" s="97">
        <v>21548</v>
      </c>
      <c r="K120" s="97">
        <v>12817</v>
      </c>
      <c r="L120" s="98">
        <v>230</v>
      </c>
    </row>
    <row r="121" spans="2:12" ht="12">
      <c r="B121" s="99" t="s">
        <v>1782</v>
      </c>
      <c r="C121" s="97">
        <v>16429</v>
      </c>
      <c r="D121" s="97">
        <v>20922</v>
      </c>
      <c r="E121" s="97">
        <v>10397</v>
      </c>
      <c r="F121" s="97">
        <v>11140</v>
      </c>
      <c r="G121" s="97">
        <v>16037</v>
      </c>
      <c r="H121" s="97">
        <v>4565</v>
      </c>
      <c r="I121" s="97">
        <v>27569</v>
      </c>
      <c r="J121" s="97">
        <v>36759</v>
      </c>
      <c r="K121" s="97">
        <v>14962</v>
      </c>
      <c r="L121" s="98">
        <v>0</v>
      </c>
    </row>
    <row r="122" spans="2:12" ht="12">
      <c r="B122" s="99" t="s">
        <v>1783</v>
      </c>
      <c r="C122" s="97">
        <v>15402</v>
      </c>
      <c r="D122" s="97">
        <v>19976</v>
      </c>
      <c r="E122" s="97">
        <v>9264</v>
      </c>
      <c r="F122" s="97">
        <v>0</v>
      </c>
      <c r="G122" s="97">
        <v>0</v>
      </c>
      <c r="H122" s="97">
        <v>0</v>
      </c>
      <c r="I122" s="97">
        <v>15402</v>
      </c>
      <c r="J122" s="97">
        <v>19976</v>
      </c>
      <c r="K122" s="97">
        <v>9264</v>
      </c>
      <c r="L122" s="98">
        <v>0</v>
      </c>
    </row>
    <row r="123" spans="2:12" ht="12">
      <c r="B123" s="99"/>
      <c r="C123" s="97"/>
      <c r="D123" s="97"/>
      <c r="E123" s="97"/>
      <c r="F123" s="97"/>
      <c r="G123" s="97"/>
      <c r="H123" s="97"/>
      <c r="I123" s="97"/>
      <c r="J123" s="97"/>
      <c r="K123" s="97"/>
      <c r="L123" s="98"/>
    </row>
    <row r="124" spans="2:12" ht="12">
      <c r="B124" s="99" t="s">
        <v>1784</v>
      </c>
      <c r="C124" s="97">
        <v>16292</v>
      </c>
      <c r="D124" s="97">
        <v>20479</v>
      </c>
      <c r="E124" s="97">
        <v>10675</v>
      </c>
      <c r="F124" s="97">
        <v>1568</v>
      </c>
      <c r="G124" s="97">
        <v>1853</v>
      </c>
      <c r="H124" s="97">
        <v>1187</v>
      </c>
      <c r="I124" s="97">
        <v>17860</v>
      </c>
      <c r="J124" s="97">
        <v>22332</v>
      </c>
      <c r="K124" s="97">
        <v>11862</v>
      </c>
      <c r="L124" s="98">
        <v>0</v>
      </c>
    </row>
    <row r="125" spans="2:12" ht="12">
      <c r="B125" s="99" t="s">
        <v>1785</v>
      </c>
      <c r="C125" s="97">
        <v>18262</v>
      </c>
      <c r="D125" s="97">
        <v>23536</v>
      </c>
      <c r="E125" s="97">
        <v>11172</v>
      </c>
      <c r="F125" s="97">
        <v>8397</v>
      </c>
      <c r="G125" s="97">
        <v>9772</v>
      </c>
      <c r="H125" s="97">
        <v>6549</v>
      </c>
      <c r="I125" s="97">
        <v>26659</v>
      </c>
      <c r="J125" s="97">
        <v>33308</v>
      </c>
      <c r="K125" s="97">
        <v>17721</v>
      </c>
      <c r="L125" s="98">
        <v>297</v>
      </c>
    </row>
    <row r="126" spans="2:12" ht="12">
      <c r="B126" s="93"/>
      <c r="C126" s="100"/>
      <c r="D126" s="97"/>
      <c r="E126" s="97"/>
      <c r="F126" s="97"/>
      <c r="G126" s="97"/>
      <c r="H126" s="97"/>
      <c r="I126" s="97"/>
      <c r="J126" s="97"/>
      <c r="K126" s="97"/>
      <c r="L126" s="98"/>
    </row>
    <row r="127" spans="2:12" ht="12">
      <c r="B127" s="93"/>
      <c r="C127" s="94"/>
      <c r="E127" s="878" t="s">
        <v>1802</v>
      </c>
      <c r="F127" s="878"/>
      <c r="G127" s="878"/>
      <c r="H127" s="878"/>
      <c r="L127" s="95"/>
    </row>
    <row r="128" spans="2:12" ht="12">
      <c r="B128" s="93"/>
      <c r="C128" s="94"/>
      <c r="L128" s="95"/>
    </row>
    <row r="129" spans="2:12" ht="12">
      <c r="B129" s="96" t="s">
        <v>1797</v>
      </c>
      <c r="C129" s="97">
        <v>13668</v>
      </c>
      <c r="D129" s="97">
        <v>14434</v>
      </c>
      <c r="E129" s="97">
        <v>9171</v>
      </c>
      <c r="F129" s="97">
        <v>3115</v>
      </c>
      <c r="G129" s="97">
        <v>3370</v>
      </c>
      <c r="H129" s="97">
        <v>1619</v>
      </c>
      <c r="I129" s="97">
        <v>16783</v>
      </c>
      <c r="J129" s="97">
        <v>17804</v>
      </c>
      <c r="K129" s="97">
        <v>10790</v>
      </c>
      <c r="L129" s="98">
        <v>237</v>
      </c>
    </row>
    <row r="130" spans="2:12" ht="12">
      <c r="B130" s="99" t="s">
        <v>1795</v>
      </c>
      <c r="C130" s="97">
        <v>9660</v>
      </c>
      <c r="D130" s="97">
        <v>9755</v>
      </c>
      <c r="E130" s="97">
        <v>8735</v>
      </c>
      <c r="F130" s="97">
        <v>516</v>
      </c>
      <c r="G130" s="97">
        <v>529</v>
      </c>
      <c r="H130" s="97">
        <v>439</v>
      </c>
      <c r="I130" s="97">
        <v>10122</v>
      </c>
      <c r="J130" s="97">
        <v>10284</v>
      </c>
      <c r="K130" s="97">
        <v>9174</v>
      </c>
      <c r="L130" s="98">
        <v>228</v>
      </c>
    </row>
    <row r="131" spans="2:12" ht="12">
      <c r="B131" s="99" t="s">
        <v>1776</v>
      </c>
      <c r="C131" s="97">
        <v>13980</v>
      </c>
      <c r="D131" s="97">
        <v>14693</v>
      </c>
      <c r="E131" s="97">
        <v>9779</v>
      </c>
      <c r="F131" s="97">
        <v>312</v>
      </c>
      <c r="G131" s="97">
        <v>347</v>
      </c>
      <c r="H131" s="97">
        <v>105</v>
      </c>
      <c r="I131" s="97">
        <v>14292</v>
      </c>
      <c r="J131" s="97">
        <v>15040</v>
      </c>
      <c r="K131" s="97">
        <v>9884</v>
      </c>
      <c r="L131" s="98">
        <v>242</v>
      </c>
    </row>
    <row r="132" spans="2:12" ht="12">
      <c r="B132" s="99" t="s">
        <v>1777</v>
      </c>
      <c r="C132" s="97">
        <v>13502</v>
      </c>
      <c r="D132" s="97">
        <v>14379</v>
      </c>
      <c r="E132" s="97">
        <v>8733</v>
      </c>
      <c r="F132" s="97">
        <v>34</v>
      </c>
      <c r="G132" s="97">
        <v>34</v>
      </c>
      <c r="H132" s="97">
        <v>34</v>
      </c>
      <c r="I132" s="97">
        <v>13536</v>
      </c>
      <c r="J132" s="97">
        <v>14413</v>
      </c>
      <c r="K132" s="97">
        <v>8767</v>
      </c>
      <c r="L132" s="98">
        <v>227</v>
      </c>
    </row>
    <row r="133" spans="2:12" ht="12">
      <c r="B133" s="99" t="s">
        <v>1778</v>
      </c>
      <c r="C133" s="97">
        <v>13383</v>
      </c>
      <c r="D133" s="97">
        <v>14271</v>
      </c>
      <c r="E133" s="97">
        <v>8498</v>
      </c>
      <c r="F133" s="97">
        <v>231</v>
      </c>
      <c r="G133" s="97">
        <v>235</v>
      </c>
      <c r="H133" s="97">
        <v>211</v>
      </c>
      <c r="I133" s="97">
        <v>13614</v>
      </c>
      <c r="J133" s="97">
        <v>14506</v>
      </c>
      <c r="K133" s="97">
        <v>8709</v>
      </c>
      <c r="L133" s="98">
        <v>240</v>
      </c>
    </row>
    <row r="134" spans="2:12" ht="12">
      <c r="B134" s="99"/>
      <c r="C134" s="97"/>
      <c r="D134" s="97"/>
      <c r="E134" s="97"/>
      <c r="F134" s="97"/>
      <c r="G134" s="97"/>
      <c r="H134" s="97"/>
      <c r="I134" s="97"/>
      <c r="J134" s="97"/>
      <c r="K134" s="97"/>
      <c r="L134" s="98"/>
    </row>
    <row r="135" spans="2:12" ht="12">
      <c r="B135" s="99" t="s">
        <v>1779</v>
      </c>
      <c r="C135" s="97">
        <v>13516</v>
      </c>
      <c r="D135" s="97">
        <v>14453</v>
      </c>
      <c r="E135" s="97">
        <v>8408</v>
      </c>
      <c r="F135" s="97">
        <v>2976</v>
      </c>
      <c r="G135" s="97">
        <v>2955</v>
      </c>
      <c r="H135" s="97">
        <v>3094</v>
      </c>
      <c r="I135" s="97">
        <v>16472</v>
      </c>
      <c r="J135" s="97">
        <v>17408</v>
      </c>
      <c r="K135" s="97">
        <v>11502</v>
      </c>
      <c r="L135" s="98">
        <v>257</v>
      </c>
    </row>
    <row r="136" spans="2:12" ht="12">
      <c r="B136" s="99" t="s">
        <v>1780</v>
      </c>
      <c r="C136" s="97">
        <v>6973</v>
      </c>
      <c r="D136" s="97">
        <v>14439</v>
      </c>
      <c r="E136" s="97">
        <v>8590</v>
      </c>
      <c r="F136" s="97">
        <v>3233</v>
      </c>
      <c r="G136" s="97">
        <v>3424</v>
      </c>
      <c r="H136" s="97">
        <v>2192</v>
      </c>
      <c r="I136" s="97">
        <v>16766</v>
      </c>
      <c r="J136" s="97">
        <v>17863</v>
      </c>
      <c r="K136" s="97">
        <v>10782</v>
      </c>
      <c r="L136" s="98">
        <v>259</v>
      </c>
    </row>
    <row r="137" spans="2:12" ht="12">
      <c r="B137" s="99" t="s">
        <v>1781</v>
      </c>
      <c r="C137" s="97">
        <v>14231</v>
      </c>
      <c r="D137" s="97">
        <v>15221</v>
      </c>
      <c r="E137" s="97">
        <v>8835</v>
      </c>
      <c r="F137" s="97">
        <v>4866</v>
      </c>
      <c r="G137" s="97">
        <v>4926</v>
      </c>
      <c r="H137" s="97">
        <v>4534</v>
      </c>
      <c r="I137" s="97">
        <v>19097</v>
      </c>
      <c r="J137" s="97">
        <v>20147</v>
      </c>
      <c r="K137" s="97">
        <v>13378</v>
      </c>
      <c r="L137" s="98">
        <v>238</v>
      </c>
    </row>
    <row r="138" spans="2:12" ht="12">
      <c r="B138" s="99" t="s">
        <v>1782</v>
      </c>
      <c r="C138" s="97">
        <v>14121</v>
      </c>
      <c r="D138" s="97">
        <v>15019</v>
      </c>
      <c r="E138" s="97">
        <v>8515</v>
      </c>
      <c r="F138" s="97">
        <v>3362</v>
      </c>
      <c r="G138" s="97">
        <v>3787</v>
      </c>
      <c r="H138" s="97">
        <v>709</v>
      </c>
      <c r="I138" s="97">
        <v>17483</v>
      </c>
      <c r="J138" s="97">
        <v>18806</v>
      </c>
      <c r="K138" s="97">
        <v>9224</v>
      </c>
      <c r="L138" s="98">
        <v>250</v>
      </c>
    </row>
    <row r="139" spans="2:12" ht="12">
      <c r="B139" s="99" t="s">
        <v>1783</v>
      </c>
      <c r="C139" s="97">
        <v>14250</v>
      </c>
      <c r="D139" s="97">
        <v>15114</v>
      </c>
      <c r="E139" s="97">
        <v>8847</v>
      </c>
      <c r="F139" s="97">
        <v>683</v>
      </c>
      <c r="G139" s="97">
        <v>772</v>
      </c>
      <c r="H139" s="97">
        <v>126</v>
      </c>
      <c r="I139" s="97">
        <v>14933</v>
      </c>
      <c r="J139" s="97">
        <v>15886</v>
      </c>
      <c r="K139" s="97">
        <v>8973</v>
      </c>
      <c r="L139" s="98">
        <v>233</v>
      </c>
    </row>
    <row r="140" spans="2:12" ht="12">
      <c r="B140" s="99"/>
      <c r="C140" s="97"/>
      <c r="D140" s="97"/>
      <c r="E140" s="97"/>
      <c r="F140" s="97"/>
      <c r="G140" s="97"/>
      <c r="H140" s="97"/>
      <c r="I140" s="97"/>
      <c r="J140" s="97"/>
      <c r="K140" s="97"/>
      <c r="L140" s="98"/>
    </row>
    <row r="141" spans="2:12" ht="12">
      <c r="B141" s="99" t="s">
        <v>1784</v>
      </c>
      <c r="C141" s="97">
        <v>14318</v>
      </c>
      <c r="D141" s="97">
        <v>15198</v>
      </c>
      <c r="E141" s="97">
        <v>8797</v>
      </c>
      <c r="F141" s="97">
        <v>368</v>
      </c>
      <c r="G141" s="97">
        <v>320</v>
      </c>
      <c r="H141" s="97">
        <v>673</v>
      </c>
      <c r="I141" s="97">
        <v>14686</v>
      </c>
      <c r="J141" s="97">
        <v>15518</v>
      </c>
      <c r="K141" s="97">
        <v>9470</v>
      </c>
      <c r="L141" s="98">
        <v>232</v>
      </c>
    </row>
    <row r="142" spans="2:12" ht="12">
      <c r="B142" s="99" t="s">
        <v>1785</v>
      </c>
      <c r="C142" s="97">
        <v>15297</v>
      </c>
      <c r="D142" s="97">
        <v>16156</v>
      </c>
      <c r="E142" s="97">
        <v>9900</v>
      </c>
      <c r="F142" s="97">
        <v>16177</v>
      </c>
      <c r="G142" s="97">
        <v>17301</v>
      </c>
      <c r="H142" s="97">
        <v>9111</v>
      </c>
      <c r="I142" s="97">
        <v>31474</v>
      </c>
      <c r="J142" s="97">
        <v>33457</v>
      </c>
      <c r="K142" s="97">
        <v>19011</v>
      </c>
      <c r="L142" s="98">
        <v>285</v>
      </c>
    </row>
    <row r="143" spans="2:12" ht="12.75" thickBot="1">
      <c r="B143" s="102"/>
      <c r="C143" s="103"/>
      <c r="D143" s="103"/>
      <c r="E143" s="103"/>
      <c r="F143" s="103"/>
      <c r="G143" s="103"/>
      <c r="H143" s="103"/>
      <c r="I143" s="103"/>
      <c r="J143" s="103"/>
      <c r="K143" s="103"/>
      <c r="L143" s="104"/>
    </row>
    <row r="145" ht="12">
      <c r="B145" s="87" t="s">
        <v>1803</v>
      </c>
    </row>
  </sheetData>
  <mergeCells count="13">
    <mergeCell ref="E127:H127"/>
    <mergeCell ref="E59:H59"/>
    <mergeCell ref="E76:H76"/>
    <mergeCell ref="E93:H93"/>
    <mergeCell ref="E110:H110"/>
    <mergeCell ref="L4:L5"/>
    <mergeCell ref="E8:H8"/>
    <mergeCell ref="E25:H25"/>
    <mergeCell ref="E42:H42"/>
    <mergeCell ref="B4:B5"/>
    <mergeCell ref="C4:E4"/>
    <mergeCell ref="F4:H4"/>
    <mergeCell ref="I4:K4"/>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2:R350"/>
  <sheetViews>
    <sheetView workbookViewId="0" topLeftCell="A1">
      <selection activeCell="A1" sqref="A1"/>
    </sheetView>
  </sheetViews>
  <sheetFormatPr defaultColWidth="9.00390625" defaultRowHeight="13.5"/>
  <cols>
    <col min="1" max="1" width="2.625" style="105" customWidth="1"/>
    <col min="2" max="2" width="2.625" style="109" customWidth="1"/>
    <col min="3" max="3" width="10.625" style="107" customWidth="1"/>
    <col min="4" max="4" width="10.375" style="110" customWidth="1"/>
    <col min="5" max="13" width="9.00390625" style="105" customWidth="1"/>
    <col min="14" max="14" width="9.375" style="105" customWidth="1"/>
    <col min="15" max="15" width="11.00390625" style="105" customWidth="1"/>
    <col min="16" max="16" width="10.50390625" style="105" customWidth="1"/>
    <col min="17" max="17" width="9.375" style="105" customWidth="1"/>
    <col min="18" max="16384" width="9.00390625" style="105" customWidth="1"/>
  </cols>
  <sheetData>
    <row r="2" spans="2:4" ht="14.25">
      <c r="B2" s="106" t="s">
        <v>1961</v>
      </c>
      <c r="D2" s="108"/>
    </row>
    <row r="3" ht="12">
      <c r="P3" s="109"/>
    </row>
    <row r="4" spans="3:18" ht="14.25" customHeight="1" thickBot="1">
      <c r="C4" s="109"/>
      <c r="D4" s="109"/>
      <c r="E4" s="109"/>
      <c r="F4" s="109"/>
      <c r="G4" s="109"/>
      <c r="H4" s="109"/>
      <c r="I4" s="109"/>
      <c r="J4" s="109"/>
      <c r="K4" s="109"/>
      <c r="L4" s="109"/>
      <c r="M4" s="109"/>
      <c r="N4" s="111"/>
      <c r="O4" s="111"/>
      <c r="Q4" s="346">
        <v>19572</v>
      </c>
      <c r="R4" s="346"/>
    </row>
    <row r="5" spans="2:18" s="112" customFormat="1" ht="25.5" customHeight="1">
      <c r="B5" s="712" t="s">
        <v>1320</v>
      </c>
      <c r="C5" s="681"/>
      <c r="D5" s="869" t="s">
        <v>1336</v>
      </c>
      <c r="E5" s="869" t="s">
        <v>1813</v>
      </c>
      <c r="F5" s="113" t="s">
        <v>1814</v>
      </c>
      <c r="G5" s="885" t="s">
        <v>1815</v>
      </c>
      <c r="H5" s="885" t="s">
        <v>1816</v>
      </c>
      <c r="I5" s="885" t="s">
        <v>1817</v>
      </c>
      <c r="J5" s="885" t="s">
        <v>1818</v>
      </c>
      <c r="K5" s="885" t="s">
        <v>1819</v>
      </c>
      <c r="L5" s="885" t="s">
        <v>1820</v>
      </c>
      <c r="M5" s="885" t="s">
        <v>1821</v>
      </c>
      <c r="N5" s="885" t="s">
        <v>1822</v>
      </c>
      <c r="O5" s="885" t="s">
        <v>1823</v>
      </c>
      <c r="P5" s="885" t="s">
        <v>1824</v>
      </c>
      <c r="Q5" s="885" t="s">
        <v>1825</v>
      </c>
      <c r="R5" s="344" t="s">
        <v>1826</v>
      </c>
    </row>
    <row r="6" spans="2:18" s="112" customFormat="1" ht="25.5" customHeight="1">
      <c r="B6" s="378"/>
      <c r="C6" s="343"/>
      <c r="D6" s="870"/>
      <c r="E6" s="870"/>
      <c r="F6" s="114" t="s">
        <v>1827</v>
      </c>
      <c r="G6" s="868"/>
      <c r="H6" s="868"/>
      <c r="I6" s="868"/>
      <c r="J6" s="868"/>
      <c r="K6" s="868"/>
      <c r="L6" s="868"/>
      <c r="M6" s="868"/>
      <c r="N6" s="868"/>
      <c r="O6" s="868"/>
      <c r="P6" s="868"/>
      <c r="Q6" s="868"/>
      <c r="R6" s="345"/>
    </row>
    <row r="7" spans="2:18" ht="12">
      <c r="B7" s="115"/>
      <c r="C7" s="116"/>
      <c r="D7" s="117"/>
      <c r="E7" s="118"/>
      <c r="F7" s="118"/>
      <c r="G7" s="118"/>
      <c r="H7" s="118"/>
      <c r="I7" s="118"/>
      <c r="J7" s="118"/>
      <c r="K7" s="118"/>
      <c r="L7" s="118"/>
      <c r="M7" s="118"/>
      <c r="N7" s="118"/>
      <c r="O7" s="118"/>
      <c r="P7" s="118"/>
      <c r="Q7" s="119"/>
      <c r="R7" s="120"/>
    </row>
    <row r="8" spans="2:18" ht="13.5" customHeight="1">
      <c r="B8" s="871" t="s">
        <v>1828</v>
      </c>
      <c r="C8" s="872"/>
      <c r="D8" s="121">
        <v>113862</v>
      </c>
      <c r="E8" s="121">
        <v>18</v>
      </c>
      <c r="F8" s="122">
        <v>2261</v>
      </c>
      <c r="G8" s="122">
        <v>6471</v>
      </c>
      <c r="H8" s="122">
        <v>6840</v>
      </c>
      <c r="I8" s="122">
        <v>13288</v>
      </c>
      <c r="J8" s="122">
        <v>13631</v>
      </c>
      <c r="K8" s="122">
        <v>12874</v>
      </c>
      <c r="L8" s="122">
        <v>6800</v>
      </c>
      <c r="M8" s="123">
        <v>11862</v>
      </c>
      <c r="N8" s="123">
        <v>13352</v>
      </c>
      <c r="O8" s="122">
        <v>12513</v>
      </c>
      <c r="P8" s="122">
        <v>9878</v>
      </c>
      <c r="Q8" s="122">
        <v>3917</v>
      </c>
      <c r="R8" s="124">
        <v>157</v>
      </c>
    </row>
    <row r="9" spans="2:18" s="125" customFormat="1" ht="12" customHeight="1">
      <c r="B9" s="873" t="s">
        <v>1829</v>
      </c>
      <c r="C9" s="874"/>
      <c r="D9" s="126">
        <f aca="true" t="shared" si="0" ref="D9:R9">SUM(D17+D40+D69+D97+D128+D151+D166+D192+D217+D254+D276+D11+D12+D13+D14+D15)</f>
        <v>114319</v>
      </c>
      <c r="E9" s="126">
        <f t="shared" si="0"/>
        <v>22</v>
      </c>
      <c r="F9" s="126">
        <f t="shared" si="0"/>
        <v>2068</v>
      </c>
      <c r="G9" s="126">
        <f t="shared" si="0"/>
        <v>6052</v>
      </c>
      <c r="H9" s="126">
        <f t="shared" si="0"/>
        <v>6739</v>
      </c>
      <c r="I9" s="126">
        <f t="shared" si="0"/>
        <v>13398</v>
      </c>
      <c r="J9" s="126">
        <f t="shared" si="0"/>
        <v>13470</v>
      </c>
      <c r="K9" s="126">
        <f t="shared" si="0"/>
        <v>12899</v>
      </c>
      <c r="L9" s="126">
        <f t="shared" si="0"/>
        <v>6725</v>
      </c>
      <c r="M9" s="126">
        <f t="shared" si="0"/>
        <v>11750</v>
      </c>
      <c r="N9" s="126">
        <f t="shared" si="0"/>
        <v>13520</v>
      </c>
      <c r="O9" s="126">
        <f t="shared" si="0"/>
        <v>13043</v>
      </c>
      <c r="P9" s="126">
        <f t="shared" si="0"/>
        <v>10254</v>
      </c>
      <c r="Q9" s="126">
        <f t="shared" si="0"/>
        <v>4226</v>
      </c>
      <c r="R9" s="127">
        <f t="shared" si="0"/>
        <v>153</v>
      </c>
    </row>
    <row r="10" spans="2:18" ht="9.75" customHeight="1">
      <c r="B10" s="128"/>
      <c r="C10" s="129"/>
      <c r="D10" s="130"/>
      <c r="E10" s="130"/>
      <c r="F10" s="130"/>
      <c r="G10" s="130"/>
      <c r="H10" s="130"/>
      <c r="I10" s="130"/>
      <c r="J10" s="130"/>
      <c r="K10" s="130"/>
      <c r="L10" s="130"/>
      <c r="M10" s="130"/>
      <c r="N10" s="130"/>
      <c r="O10" s="130"/>
      <c r="P10" s="130"/>
      <c r="Q10" s="109"/>
      <c r="R10" s="131"/>
    </row>
    <row r="11" spans="2:18" ht="12" customHeight="1">
      <c r="B11" s="883" t="s">
        <v>1830</v>
      </c>
      <c r="C11" s="884"/>
      <c r="D11" s="121">
        <v>1440</v>
      </c>
      <c r="E11" s="121">
        <v>0</v>
      </c>
      <c r="F11" s="121">
        <v>3</v>
      </c>
      <c r="G11" s="121">
        <v>68</v>
      </c>
      <c r="H11" s="121">
        <v>92</v>
      </c>
      <c r="I11" s="121">
        <v>185</v>
      </c>
      <c r="J11" s="121">
        <v>192</v>
      </c>
      <c r="K11" s="121">
        <v>196</v>
      </c>
      <c r="L11" s="121">
        <v>92</v>
      </c>
      <c r="M11" s="121">
        <v>184</v>
      </c>
      <c r="N11" s="121">
        <v>229</v>
      </c>
      <c r="O11" s="121">
        <v>167</v>
      </c>
      <c r="P11" s="121">
        <v>32</v>
      </c>
      <c r="Q11" s="121">
        <v>0</v>
      </c>
      <c r="R11" s="133">
        <v>0</v>
      </c>
    </row>
    <row r="12" spans="2:18" ht="12" customHeight="1">
      <c r="B12" s="883" t="s">
        <v>1831</v>
      </c>
      <c r="C12" s="884"/>
      <c r="D12" s="121">
        <v>937</v>
      </c>
      <c r="E12" s="121">
        <v>0</v>
      </c>
      <c r="F12" s="121">
        <v>5</v>
      </c>
      <c r="G12" s="121">
        <v>65</v>
      </c>
      <c r="H12" s="121">
        <v>71</v>
      </c>
      <c r="I12" s="121">
        <v>127</v>
      </c>
      <c r="J12" s="121">
        <v>109</v>
      </c>
      <c r="K12" s="121">
        <v>99</v>
      </c>
      <c r="L12" s="121">
        <v>48</v>
      </c>
      <c r="M12" s="121">
        <v>99</v>
      </c>
      <c r="N12" s="121">
        <v>109</v>
      </c>
      <c r="O12" s="121">
        <v>115</v>
      </c>
      <c r="P12" s="121">
        <v>82</v>
      </c>
      <c r="Q12" s="121">
        <v>8</v>
      </c>
      <c r="R12" s="133">
        <v>0</v>
      </c>
    </row>
    <row r="13" spans="2:18" ht="12" customHeight="1">
      <c r="B13" s="883" t="s">
        <v>1832</v>
      </c>
      <c r="C13" s="884"/>
      <c r="D13" s="121">
        <v>409</v>
      </c>
      <c r="E13" s="121">
        <v>8</v>
      </c>
      <c r="F13" s="121">
        <v>22</v>
      </c>
      <c r="G13" s="121">
        <v>17</v>
      </c>
      <c r="H13" s="121">
        <v>15</v>
      </c>
      <c r="I13" s="121">
        <v>26</v>
      </c>
      <c r="J13" s="121">
        <v>24</v>
      </c>
      <c r="K13" s="121">
        <v>15</v>
      </c>
      <c r="L13" s="121">
        <v>8</v>
      </c>
      <c r="M13" s="121">
        <v>17</v>
      </c>
      <c r="N13" s="121">
        <v>27</v>
      </c>
      <c r="O13" s="121">
        <v>38</v>
      </c>
      <c r="P13" s="121">
        <v>86</v>
      </c>
      <c r="Q13" s="121">
        <v>106</v>
      </c>
      <c r="R13" s="133">
        <v>0</v>
      </c>
    </row>
    <row r="14" spans="2:18" ht="12" customHeight="1">
      <c r="B14" s="883" t="s">
        <v>1833</v>
      </c>
      <c r="C14" s="884"/>
      <c r="D14" s="121">
        <v>929</v>
      </c>
      <c r="E14" s="121">
        <v>0</v>
      </c>
      <c r="F14" s="121">
        <v>21</v>
      </c>
      <c r="G14" s="121">
        <v>57</v>
      </c>
      <c r="H14" s="121">
        <v>141</v>
      </c>
      <c r="I14" s="121">
        <v>148</v>
      </c>
      <c r="J14" s="121">
        <v>80</v>
      </c>
      <c r="K14" s="121">
        <v>51</v>
      </c>
      <c r="L14" s="121">
        <v>16</v>
      </c>
      <c r="M14" s="121">
        <v>37</v>
      </c>
      <c r="N14" s="121">
        <v>59</v>
      </c>
      <c r="O14" s="121">
        <v>67</v>
      </c>
      <c r="P14" s="121">
        <v>130</v>
      </c>
      <c r="Q14" s="121">
        <v>122</v>
      </c>
      <c r="R14" s="133">
        <v>0</v>
      </c>
    </row>
    <row r="15" spans="2:18" ht="12" customHeight="1">
      <c r="B15" s="883" t="s">
        <v>1834</v>
      </c>
      <c r="C15" s="884"/>
      <c r="D15" s="121">
        <v>1576</v>
      </c>
      <c r="E15" s="121">
        <v>0</v>
      </c>
      <c r="F15" s="121">
        <v>13</v>
      </c>
      <c r="G15" s="121">
        <v>51</v>
      </c>
      <c r="H15" s="121">
        <v>84</v>
      </c>
      <c r="I15" s="121">
        <v>139</v>
      </c>
      <c r="J15" s="121">
        <v>132</v>
      </c>
      <c r="K15" s="121">
        <v>110</v>
      </c>
      <c r="L15" s="121">
        <v>75</v>
      </c>
      <c r="M15" s="121">
        <v>149</v>
      </c>
      <c r="N15" s="121">
        <v>263</v>
      </c>
      <c r="O15" s="121">
        <v>313</v>
      </c>
      <c r="P15" s="121">
        <v>227</v>
      </c>
      <c r="Q15" s="121">
        <v>20</v>
      </c>
      <c r="R15" s="133">
        <v>0</v>
      </c>
    </row>
    <row r="16" spans="2:18" ht="12" customHeight="1">
      <c r="B16" s="128"/>
      <c r="C16" s="132"/>
      <c r="D16" s="121"/>
      <c r="E16" s="130"/>
      <c r="F16" s="121"/>
      <c r="G16" s="121"/>
      <c r="H16" s="121"/>
      <c r="I16" s="121"/>
      <c r="J16" s="121"/>
      <c r="K16" s="121"/>
      <c r="L16" s="121"/>
      <c r="M16" s="121"/>
      <c r="N16" s="121"/>
      <c r="O16" s="121"/>
      <c r="P16" s="121"/>
      <c r="Q16" s="121"/>
      <c r="R16" s="133"/>
    </row>
    <row r="17" spans="2:18" s="134" customFormat="1" ht="12" customHeight="1">
      <c r="B17" s="881" t="s">
        <v>1346</v>
      </c>
      <c r="C17" s="882"/>
      <c r="D17" s="137">
        <f>SUM(D19:D38)</f>
        <v>7931</v>
      </c>
      <c r="E17" s="126">
        <v>0</v>
      </c>
      <c r="F17" s="137">
        <f>SUM(F19:F38)</f>
        <v>180</v>
      </c>
      <c r="G17" s="137">
        <v>394</v>
      </c>
      <c r="H17" s="137">
        <f>SUM(H19:H38)</f>
        <v>478</v>
      </c>
      <c r="I17" s="137">
        <f>SUM(I19:I38)</f>
        <v>1029</v>
      </c>
      <c r="J17" s="137">
        <v>1179</v>
      </c>
      <c r="K17" s="137">
        <f aca="true" t="shared" si="1" ref="K17:R17">SUM(K19:K38)</f>
        <v>1100</v>
      </c>
      <c r="L17" s="137">
        <f t="shared" si="1"/>
        <v>585</v>
      </c>
      <c r="M17" s="137">
        <f t="shared" si="1"/>
        <v>1088</v>
      </c>
      <c r="N17" s="137">
        <f t="shared" si="1"/>
        <v>1074</v>
      </c>
      <c r="O17" s="137">
        <f t="shared" si="1"/>
        <v>713</v>
      </c>
      <c r="P17" s="137">
        <f t="shared" si="1"/>
        <v>108</v>
      </c>
      <c r="Q17" s="137">
        <f t="shared" si="1"/>
        <v>2</v>
      </c>
      <c r="R17" s="138">
        <f t="shared" si="1"/>
        <v>1</v>
      </c>
    </row>
    <row r="18" spans="2:18" ht="12" customHeight="1">
      <c r="B18" s="128"/>
      <c r="C18" s="132"/>
      <c r="D18" s="121"/>
      <c r="E18" s="130"/>
      <c r="F18" s="121"/>
      <c r="G18" s="121"/>
      <c r="H18" s="121"/>
      <c r="I18" s="121"/>
      <c r="J18" s="121"/>
      <c r="K18" s="121"/>
      <c r="L18" s="121"/>
      <c r="M18" s="121"/>
      <c r="N18" s="121"/>
      <c r="O18" s="121"/>
      <c r="P18" s="121"/>
      <c r="Q18" s="121"/>
      <c r="R18" s="133"/>
    </row>
    <row r="19" spans="2:18" ht="12" customHeight="1">
      <c r="B19" s="883" t="s">
        <v>1835</v>
      </c>
      <c r="C19" s="884"/>
      <c r="D19" s="121">
        <v>433</v>
      </c>
      <c r="E19" s="130">
        <v>0</v>
      </c>
      <c r="F19" s="121">
        <v>12</v>
      </c>
      <c r="G19" s="121">
        <v>55</v>
      </c>
      <c r="H19" s="121">
        <v>46</v>
      </c>
      <c r="I19" s="121">
        <v>77</v>
      </c>
      <c r="J19" s="121">
        <v>56</v>
      </c>
      <c r="K19" s="121">
        <v>60</v>
      </c>
      <c r="L19" s="121">
        <v>26</v>
      </c>
      <c r="M19" s="121">
        <v>38</v>
      </c>
      <c r="N19" s="121">
        <v>36</v>
      </c>
      <c r="O19" s="121">
        <v>21</v>
      </c>
      <c r="P19" s="121">
        <v>4</v>
      </c>
      <c r="Q19" s="121">
        <v>1</v>
      </c>
      <c r="R19" s="133">
        <v>1</v>
      </c>
    </row>
    <row r="20" spans="2:18" ht="12" customHeight="1">
      <c r="B20" s="883" t="s">
        <v>1836</v>
      </c>
      <c r="C20" s="312"/>
      <c r="D20" s="121">
        <v>578</v>
      </c>
      <c r="E20" s="130">
        <v>0</v>
      </c>
      <c r="F20" s="121">
        <v>3</v>
      </c>
      <c r="G20" s="121">
        <v>15</v>
      </c>
      <c r="H20" s="121">
        <v>24</v>
      </c>
      <c r="I20" s="121">
        <v>72</v>
      </c>
      <c r="J20" s="121">
        <v>86</v>
      </c>
      <c r="K20" s="121">
        <v>73</v>
      </c>
      <c r="L20" s="121">
        <v>37</v>
      </c>
      <c r="M20" s="121">
        <v>99</v>
      </c>
      <c r="N20" s="121">
        <v>85</v>
      </c>
      <c r="O20" s="121">
        <v>78</v>
      </c>
      <c r="P20" s="121">
        <v>6</v>
      </c>
      <c r="Q20" s="121">
        <v>0</v>
      </c>
      <c r="R20" s="133">
        <v>0</v>
      </c>
    </row>
    <row r="21" spans="2:18" ht="12" customHeight="1">
      <c r="B21" s="883" t="s">
        <v>1837</v>
      </c>
      <c r="C21" s="884"/>
      <c r="D21" s="121">
        <v>421</v>
      </c>
      <c r="E21" s="130">
        <v>0</v>
      </c>
      <c r="F21" s="121">
        <v>15</v>
      </c>
      <c r="G21" s="121">
        <v>15</v>
      </c>
      <c r="H21" s="121">
        <v>23</v>
      </c>
      <c r="I21" s="121">
        <v>48</v>
      </c>
      <c r="J21" s="121">
        <v>51</v>
      </c>
      <c r="K21" s="121">
        <v>58</v>
      </c>
      <c r="L21" s="121">
        <v>38</v>
      </c>
      <c r="M21" s="121">
        <v>55</v>
      </c>
      <c r="N21" s="121">
        <v>55</v>
      </c>
      <c r="O21" s="121">
        <v>54</v>
      </c>
      <c r="P21" s="121">
        <v>10</v>
      </c>
      <c r="Q21" s="121">
        <v>0</v>
      </c>
      <c r="R21" s="133">
        <v>0</v>
      </c>
    </row>
    <row r="22" spans="2:18" ht="12" customHeight="1">
      <c r="B22" s="883" t="s">
        <v>1838</v>
      </c>
      <c r="C22" s="884"/>
      <c r="D22" s="121">
        <v>414</v>
      </c>
      <c r="E22" s="130">
        <v>0</v>
      </c>
      <c r="F22" s="121">
        <v>17</v>
      </c>
      <c r="G22" s="121">
        <v>30</v>
      </c>
      <c r="H22" s="121">
        <v>22</v>
      </c>
      <c r="I22" s="121">
        <v>61</v>
      </c>
      <c r="J22" s="121">
        <v>75</v>
      </c>
      <c r="K22" s="121">
        <v>57</v>
      </c>
      <c r="L22" s="121">
        <v>34</v>
      </c>
      <c r="M22" s="121">
        <v>47</v>
      </c>
      <c r="N22" s="121">
        <v>37</v>
      </c>
      <c r="O22" s="121">
        <v>25</v>
      </c>
      <c r="P22" s="121">
        <v>9</v>
      </c>
      <c r="Q22" s="121">
        <v>0</v>
      </c>
      <c r="R22" s="133">
        <v>0</v>
      </c>
    </row>
    <row r="23" spans="2:18" ht="12" customHeight="1">
      <c r="B23" s="883" t="s">
        <v>1839</v>
      </c>
      <c r="C23" s="884"/>
      <c r="D23" s="121">
        <v>379</v>
      </c>
      <c r="E23" s="130">
        <v>0</v>
      </c>
      <c r="F23" s="121">
        <v>6</v>
      </c>
      <c r="G23" s="121">
        <v>16</v>
      </c>
      <c r="H23" s="121">
        <v>30</v>
      </c>
      <c r="I23" s="121">
        <v>55</v>
      </c>
      <c r="J23" s="121">
        <v>86</v>
      </c>
      <c r="K23" s="121">
        <v>64</v>
      </c>
      <c r="L23" s="121">
        <v>28</v>
      </c>
      <c r="M23" s="121">
        <v>48</v>
      </c>
      <c r="N23" s="121">
        <v>32</v>
      </c>
      <c r="O23" s="121">
        <v>12</v>
      </c>
      <c r="P23" s="121">
        <v>2</v>
      </c>
      <c r="Q23" s="121">
        <v>0</v>
      </c>
      <c r="R23" s="133">
        <v>0</v>
      </c>
    </row>
    <row r="24" spans="2:18" s="134" customFormat="1" ht="12" customHeight="1">
      <c r="B24" s="135"/>
      <c r="C24" s="136"/>
      <c r="D24" s="137"/>
      <c r="E24" s="126"/>
      <c r="F24" s="137"/>
      <c r="G24" s="137"/>
      <c r="H24" s="137"/>
      <c r="I24" s="137"/>
      <c r="J24" s="137"/>
      <c r="K24" s="137"/>
      <c r="L24" s="137"/>
      <c r="M24" s="137"/>
      <c r="N24" s="137"/>
      <c r="O24" s="137"/>
      <c r="P24" s="137"/>
      <c r="Q24" s="137"/>
      <c r="R24" s="138"/>
    </row>
    <row r="25" spans="2:18" s="112" customFormat="1" ht="12" customHeight="1">
      <c r="B25" s="879" t="s">
        <v>1352</v>
      </c>
      <c r="C25" s="880"/>
      <c r="D25" s="121">
        <v>600</v>
      </c>
      <c r="E25" s="130">
        <v>0</v>
      </c>
      <c r="F25" s="121">
        <v>1</v>
      </c>
      <c r="G25" s="121">
        <v>12</v>
      </c>
      <c r="H25" s="121">
        <v>26</v>
      </c>
      <c r="I25" s="121">
        <v>75</v>
      </c>
      <c r="J25" s="121">
        <v>115</v>
      </c>
      <c r="K25" s="121">
        <v>105</v>
      </c>
      <c r="L25" s="121">
        <v>46</v>
      </c>
      <c r="M25" s="121">
        <v>94</v>
      </c>
      <c r="N25" s="121">
        <v>80</v>
      </c>
      <c r="O25" s="121">
        <v>42</v>
      </c>
      <c r="P25" s="121">
        <v>4</v>
      </c>
      <c r="Q25" s="121">
        <v>0</v>
      </c>
      <c r="R25" s="133">
        <v>0</v>
      </c>
    </row>
    <row r="26" spans="2:18" s="112" customFormat="1" ht="12" customHeight="1">
      <c r="B26" s="879" t="s">
        <v>1353</v>
      </c>
      <c r="C26" s="880"/>
      <c r="D26" s="121">
        <v>578</v>
      </c>
      <c r="E26" s="130">
        <v>0</v>
      </c>
      <c r="F26" s="121">
        <v>13</v>
      </c>
      <c r="G26" s="121">
        <v>30</v>
      </c>
      <c r="H26" s="121">
        <v>38</v>
      </c>
      <c r="I26" s="121">
        <v>66</v>
      </c>
      <c r="J26" s="121">
        <v>73</v>
      </c>
      <c r="K26" s="121">
        <v>72</v>
      </c>
      <c r="L26" s="121">
        <v>38</v>
      </c>
      <c r="M26" s="121">
        <v>83</v>
      </c>
      <c r="N26" s="121">
        <v>81</v>
      </c>
      <c r="O26" s="121">
        <v>64</v>
      </c>
      <c r="P26" s="121">
        <v>20</v>
      </c>
      <c r="Q26" s="121">
        <v>0</v>
      </c>
      <c r="R26" s="133">
        <v>0</v>
      </c>
    </row>
    <row r="27" spans="2:18" s="112" customFormat="1" ht="12" customHeight="1">
      <c r="B27" s="879" t="s">
        <v>1354</v>
      </c>
      <c r="C27" s="880"/>
      <c r="D27" s="121">
        <v>844</v>
      </c>
      <c r="E27" s="130">
        <v>0</v>
      </c>
      <c r="F27" s="121">
        <v>6</v>
      </c>
      <c r="G27" s="121">
        <v>31</v>
      </c>
      <c r="H27" s="121">
        <v>45</v>
      </c>
      <c r="I27" s="121">
        <v>109</v>
      </c>
      <c r="J27" s="121">
        <v>127</v>
      </c>
      <c r="K27" s="121">
        <v>113</v>
      </c>
      <c r="L27" s="121">
        <v>66</v>
      </c>
      <c r="M27" s="121">
        <v>111</v>
      </c>
      <c r="N27" s="121">
        <v>129</v>
      </c>
      <c r="O27" s="121">
        <v>99</v>
      </c>
      <c r="P27" s="121">
        <v>7</v>
      </c>
      <c r="Q27" s="121">
        <v>1</v>
      </c>
      <c r="R27" s="133">
        <v>0</v>
      </c>
    </row>
    <row r="28" spans="2:18" s="112" customFormat="1" ht="12" customHeight="1">
      <c r="B28" s="879" t="s">
        <v>1355</v>
      </c>
      <c r="C28" s="880"/>
      <c r="D28" s="121">
        <v>641</v>
      </c>
      <c r="E28" s="130">
        <v>0</v>
      </c>
      <c r="F28" s="121">
        <v>25</v>
      </c>
      <c r="G28" s="121">
        <v>42</v>
      </c>
      <c r="H28" s="121">
        <v>45</v>
      </c>
      <c r="I28" s="121">
        <v>75</v>
      </c>
      <c r="J28" s="121">
        <v>85</v>
      </c>
      <c r="K28" s="121">
        <v>70</v>
      </c>
      <c r="L28" s="121">
        <v>48</v>
      </c>
      <c r="M28" s="121">
        <v>73</v>
      </c>
      <c r="N28" s="121">
        <v>97</v>
      </c>
      <c r="O28" s="121">
        <v>67</v>
      </c>
      <c r="P28" s="121">
        <v>14</v>
      </c>
      <c r="Q28" s="121">
        <v>0</v>
      </c>
      <c r="R28" s="133">
        <v>0</v>
      </c>
    </row>
    <row r="29" spans="2:18" s="112" customFormat="1" ht="12" customHeight="1">
      <c r="B29" s="879" t="s">
        <v>1840</v>
      </c>
      <c r="C29" s="880"/>
      <c r="D29" s="121">
        <v>453</v>
      </c>
      <c r="E29" s="130">
        <v>0</v>
      </c>
      <c r="F29" s="121">
        <v>45</v>
      </c>
      <c r="G29" s="121">
        <v>53</v>
      </c>
      <c r="H29" s="121">
        <v>47</v>
      </c>
      <c r="I29" s="121">
        <v>87</v>
      </c>
      <c r="J29" s="121">
        <v>72</v>
      </c>
      <c r="K29" s="121">
        <v>49</v>
      </c>
      <c r="L29" s="121">
        <v>21</v>
      </c>
      <c r="M29" s="121">
        <v>50</v>
      </c>
      <c r="N29" s="121">
        <v>15</v>
      </c>
      <c r="O29" s="121">
        <v>13</v>
      </c>
      <c r="P29" s="121">
        <v>1</v>
      </c>
      <c r="Q29" s="121">
        <v>0</v>
      </c>
      <c r="R29" s="133">
        <v>0</v>
      </c>
    </row>
    <row r="30" spans="2:18" s="112" customFormat="1" ht="12" customHeight="1">
      <c r="B30" s="140"/>
      <c r="C30" s="141"/>
      <c r="D30" s="121"/>
      <c r="E30" s="130"/>
      <c r="F30" s="121"/>
      <c r="G30" s="121"/>
      <c r="H30" s="121"/>
      <c r="I30" s="121"/>
      <c r="J30" s="121"/>
      <c r="K30" s="121"/>
      <c r="L30" s="121"/>
      <c r="M30" s="121"/>
      <c r="N30" s="121"/>
      <c r="O30" s="121"/>
      <c r="P30" s="121"/>
      <c r="Q30" s="121"/>
      <c r="R30" s="133"/>
    </row>
    <row r="31" spans="2:18" s="112" customFormat="1" ht="12" customHeight="1">
      <c r="B31" s="879" t="s">
        <v>1841</v>
      </c>
      <c r="C31" s="880"/>
      <c r="D31" s="121">
        <v>355</v>
      </c>
      <c r="E31" s="130">
        <v>0</v>
      </c>
      <c r="F31" s="121">
        <v>1</v>
      </c>
      <c r="G31" s="121">
        <v>7</v>
      </c>
      <c r="H31" s="121">
        <v>9</v>
      </c>
      <c r="I31" s="121">
        <v>28</v>
      </c>
      <c r="J31" s="121">
        <v>38</v>
      </c>
      <c r="K31" s="121">
        <v>44</v>
      </c>
      <c r="L31" s="121">
        <v>34</v>
      </c>
      <c r="M31" s="121">
        <v>71</v>
      </c>
      <c r="N31" s="121">
        <v>81</v>
      </c>
      <c r="O31" s="121">
        <v>40</v>
      </c>
      <c r="P31" s="121">
        <v>2</v>
      </c>
      <c r="Q31" s="121">
        <v>0</v>
      </c>
      <c r="R31" s="133">
        <v>0</v>
      </c>
    </row>
    <row r="32" spans="2:18" s="112" customFormat="1" ht="12" customHeight="1">
      <c r="B32" s="879" t="s">
        <v>1842</v>
      </c>
      <c r="C32" s="880"/>
      <c r="D32" s="121">
        <v>151</v>
      </c>
      <c r="E32" s="130">
        <v>0</v>
      </c>
      <c r="F32" s="121">
        <v>0</v>
      </c>
      <c r="G32" s="121">
        <v>1</v>
      </c>
      <c r="H32" s="121">
        <v>7</v>
      </c>
      <c r="I32" s="121">
        <v>12</v>
      </c>
      <c r="J32" s="121">
        <v>14</v>
      </c>
      <c r="K32" s="121">
        <v>11</v>
      </c>
      <c r="L32" s="121">
        <v>8</v>
      </c>
      <c r="M32" s="121">
        <v>12</v>
      </c>
      <c r="N32" s="121">
        <v>31</v>
      </c>
      <c r="O32" s="121">
        <v>44</v>
      </c>
      <c r="P32" s="121">
        <v>11</v>
      </c>
      <c r="Q32" s="121">
        <v>0</v>
      </c>
      <c r="R32" s="133">
        <v>0</v>
      </c>
    </row>
    <row r="33" spans="2:18" ht="12" customHeight="1">
      <c r="B33" s="879" t="s">
        <v>1843</v>
      </c>
      <c r="C33" s="880"/>
      <c r="D33" s="121">
        <v>188</v>
      </c>
      <c r="E33" s="142">
        <v>0</v>
      </c>
      <c r="F33" s="121">
        <v>1</v>
      </c>
      <c r="G33" s="121">
        <v>5</v>
      </c>
      <c r="H33" s="121">
        <v>3</v>
      </c>
      <c r="I33" s="121">
        <v>14</v>
      </c>
      <c r="J33" s="121">
        <v>16</v>
      </c>
      <c r="K33" s="121">
        <v>24</v>
      </c>
      <c r="L33" s="121">
        <v>17</v>
      </c>
      <c r="M33" s="121">
        <v>34</v>
      </c>
      <c r="N33" s="121">
        <v>39</v>
      </c>
      <c r="O33" s="121">
        <v>32</v>
      </c>
      <c r="P33" s="121">
        <v>3</v>
      </c>
      <c r="Q33" s="121">
        <v>0</v>
      </c>
      <c r="R33" s="133">
        <v>0</v>
      </c>
    </row>
    <row r="34" spans="2:18" s="112" customFormat="1" ht="12" customHeight="1">
      <c r="B34" s="879" t="s">
        <v>1844</v>
      </c>
      <c r="C34" s="880"/>
      <c r="D34" s="121">
        <v>513</v>
      </c>
      <c r="E34" s="130">
        <v>0</v>
      </c>
      <c r="F34" s="121">
        <v>15</v>
      </c>
      <c r="G34" s="121">
        <v>24</v>
      </c>
      <c r="H34" s="121">
        <v>34</v>
      </c>
      <c r="I34" s="121">
        <v>78</v>
      </c>
      <c r="J34" s="121">
        <v>76</v>
      </c>
      <c r="K34" s="121">
        <v>79</v>
      </c>
      <c r="L34" s="121">
        <v>42</v>
      </c>
      <c r="M34" s="121">
        <v>71</v>
      </c>
      <c r="N34" s="121">
        <v>70</v>
      </c>
      <c r="O34" s="121">
        <v>23</v>
      </c>
      <c r="P34" s="121">
        <v>1</v>
      </c>
      <c r="Q34" s="121">
        <v>0</v>
      </c>
      <c r="R34" s="133">
        <v>0</v>
      </c>
    </row>
    <row r="35" spans="2:18" s="112" customFormat="1" ht="12" customHeight="1">
      <c r="B35" s="879" t="s">
        <v>1845</v>
      </c>
      <c r="C35" s="880"/>
      <c r="D35" s="121">
        <v>555</v>
      </c>
      <c r="E35" s="130">
        <v>0</v>
      </c>
      <c r="F35" s="121">
        <v>13</v>
      </c>
      <c r="G35" s="121">
        <v>31</v>
      </c>
      <c r="H35" s="121">
        <v>44</v>
      </c>
      <c r="I35" s="121">
        <v>94</v>
      </c>
      <c r="J35" s="121">
        <v>76</v>
      </c>
      <c r="K35" s="121">
        <v>86</v>
      </c>
      <c r="L35" s="121">
        <v>31</v>
      </c>
      <c r="M35" s="121">
        <v>72</v>
      </c>
      <c r="N35" s="121">
        <v>78</v>
      </c>
      <c r="O35" s="121">
        <v>26</v>
      </c>
      <c r="P35" s="121">
        <v>4</v>
      </c>
      <c r="Q35" s="121">
        <v>0</v>
      </c>
      <c r="R35" s="133">
        <v>0</v>
      </c>
    </row>
    <row r="36" spans="2:18" s="112" customFormat="1" ht="12" customHeight="1">
      <c r="B36" s="140"/>
      <c r="C36" s="141"/>
      <c r="D36" s="121"/>
      <c r="E36" s="130"/>
      <c r="F36" s="121"/>
      <c r="G36" s="121"/>
      <c r="H36" s="121"/>
      <c r="I36" s="121"/>
      <c r="J36" s="121"/>
      <c r="K36" s="121"/>
      <c r="L36" s="121"/>
      <c r="M36" s="121"/>
      <c r="N36" s="121"/>
      <c r="O36" s="121"/>
      <c r="P36" s="121"/>
      <c r="Q36" s="121"/>
      <c r="R36" s="133"/>
    </row>
    <row r="37" spans="2:18" s="112" customFormat="1" ht="12" customHeight="1">
      <c r="B37" s="879" t="s">
        <v>1846</v>
      </c>
      <c r="C37" s="880"/>
      <c r="D37" s="121">
        <v>557</v>
      </c>
      <c r="E37" s="130">
        <v>0</v>
      </c>
      <c r="F37" s="121">
        <v>3</v>
      </c>
      <c r="G37" s="121">
        <v>15</v>
      </c>
      <c r="H37" s="121">
        <v>22</v>
      </c>
      <c r="I37" s="121">
        <v>51</v>
      </c>
      <c r="J37" s="121">
        <v>85</v>
      </c>
      <c r="K37" s="121">
        <v>87</v>
      </c>
      <c r="L37" s="121">
        <v>44</v>
      </c>
      <c r="M37" s="121">
        <v>91</v>
      </c>
      <c r="N37" s="121">
        <v>92</v>
      </c>
      <c r="O37" s="121">
        <v>59</v>
      </c>
      <c r="P37" s="121">
        <v>8</v>
      </c>
      <c r="Q37" s="121">
        <v>0</v>
      </c>
      <c r="R37" s="133">
        <v>0</v>
      </c>
    </row>
    <row r="38" spans="2:18" s="112" customFormat="1" ht="12" customHeight="1">
      <c r="B38" s="879" t="s">
        <v>1847</v>
      </c>
      <c r="C38" s="880"/>
      <c r="D38" s="121">
        <v>271</v>
      </c>
      <c r="E38" s="130">
        <v>0</v>
      </c>
      <c r="F38" s="121">
        <v>4</v>
      </c>
      <c r="G38" s="121">
        <v>2</v>
      </c>
      <c r="H38" s="121">
        <v>13</v>
      </c>
      <c r="I38" s="121">
        <v>27</v>
      </c>
      <c r="J38" s="121">
        <v>49</v>
      </c>
      <c r="K38" s="121">
        <v>48</v>
      </c>
      <c r="L38" s="121">
        <v>27</v>
      </c>
      <c r="M38" s="121">
        <v>39</v>
      </c>
      <c r="N38" s="121">
        <v>36</v>
      </c>
      <c r="O38" s="121">
        <v>14</v>
      </c>
      <c r="P38" s="121">
        <v>2</v>
      </c>
      <c r="Q38" s="121">
        <v>0</v>
      </c>
      <c r="R38" s="133">
        <v>0</v>
      </c>
    </row>
    <row r="39" spans="2:18" s="112" customFormat="1" ht="12" customHeight="1">
      <c r="B39" s="140"/>
      <c r="C39" s="141"/>
      <c r="D39" s="121"/>
      <c r="E39" s="130"/>
      <c r="F39" s="121"/>
      <c r="G39" s="121"/>
      <c r="H39" s="121"/>
      <c r="I39" s="121"/>
      <c r="J39" s="121"/>
      <c r="K39" s="121"/>
      <c r="L39" s="121"/>
      <c r="M39" s="121"/>
      <c r="N39" s="121"/>
      <c r="O39" s="121"/>
      <c r="P39" s="121"/>
      <c r="Q39" s="121"/>
      <c r="R39" s="133"/>
    </row>
    <row r="40" spans="2:18" s="112" customFormat="1" ht="12" customHeight="1">
      <c r="B40" s="881" t="s">
        <v>1368</v>
      </c>
      <c r="C40" s="882"/>
      <c r="D40" s="137">
        <f>SUM(D42:D67)</f>
        <v>10708</v>
      </c>
      <c r="E40" s="130">
        <v>0</v>
      </c>
      <c r="F40" s="137">
        <f aca="true" t="shared" si="2" ref="F40:R40">SUM(F42:F67)</f>
        <v>204</v>
      </c>
      <c r="G40" s="137">
        <f t="shared" si="2"/>
        <v>602</v>
      </c>
      <c r="H40" s="137">
        <f t="shared" si="2"/>
        <v>571</v>
      </c>
      <c r="I40" s="137">
        <f t="shared" si="2"/>
        <v>1326</v>
      </c>
      <c r="J40" s="137">
        <f t="shared" si="2"/>
        <v>1454</v>
      </c>
      <c r="K40" s="137">
        <f t="shared" si="2"/>
        <v>1492</v>
      </c>
      <c r="L40" s="137">
        <f t="shared" si="2"/>
        <v>729</v>
      </c>
      <c r="M40" s="137">
        <f t="shared" si="2"/>
        <v>1334</v>
      </c>
      <c r="N40" s="137">
        <f t="shared" si="2"/>
        <v>1517</v>
      </c>
      <c r="O40" s="137">
        <f t="shared" si="2"/>
        <v>1173</v>
      </c>
      <c r="P40" s="137">
        <f t="shared" si="2"/>
        <v>304</v>
      </c>
      <c r="Q40" s="137">
        <f t="shared" si="2"/>
        <v>2</v>
      </c>
      <c r="R40" s="138">
        <f t="shared" si="2"/>
        <v>0</v>
      </c>
    </row>
    <row r="41" spans="2:18" s="134" customFormat="1" ht="12" customHeight="1">
      <c r="B41" s="135"/>
      <c r="C41" s="136"/>
      <c r="D41" s="143"/>
      <c r="E41" s="126"/>
      <c r="F41" s="143"/>
      <c r="G41" s="143"/>
      <c r="H41" s="143"/>
      <c r="I41" s="143"/>
      <c r="J41" s="143"/>
      <c r="K41" s="143"/>
      <c r="L41" s="143"/>
      <c r="M41" s="143"/>
      <c r="N41" s="143"/>
      <c r="O41" s="143"/>
      <c r="P41" s="143"/>
      <c r="Q41" s="143"/>
      <c r="R41" s="144"/>
    </row>
    <row r="42" spans="2:18" s="112" customFormat="1" ht="12" customHeight="1">
      <c r="B42" s="879" t="s">
        <v>1371</v>
      </c>
      <c r="C42" s="880"/>
      <c r="D42" s="121">
        <v>298</v>
      </c>
      <c r="E42" s="130">
        <v>0</v>
      </c>
      <c r="F42" s="121">
        <v>0</v>
      </c>
      <c r="G42" s="121">
        <v>19</v>
      </c>
      <c r="H42" s="121">
        <v>26</v>
      </c>
      <c r="I42" s="121">
        <v>45</v>
      </c>
      <c r="J42" s="121">
        <v>42</v>
      </c>
      <c r="K42" s="121">
        <v>33</v>
      </c>
      <c r="L42" s="121">
        <v>10</v>
      </c>
      <c r="M42" s="121">
        <v>33</v>
      </c>
      <c r="N42" s="121">
        <v>27</v>
      </c>
      <c r="O42" s="121">
        <v>55</v>
      </c>
      <c r="P42" s="121">
        <v>8</v>
      </c>
      <c r="Q42" s="121">
        <v>0</v>
      </c>
      <c r="R42" s="133">
        <v>0</v>
      </c>
    </row>
    <row r="43" spans="2:18" s="112" customFormat="1" ht="12" customHeight="1">
      <c r="B43" s="879" t="s">
        <v>1848</v>
      </c>
      <c r="C43" s="880"/>
      <c r="D43" s="121">
        <v>559</v>
      </c>
      <c r="E43" s="130">
        <v>0</v>
      </c>
      <c r="F43" s="121">
        <v>3</v>
      </c>
      <c r="G43" s="121">
        <v>28</v>
      </c>
      <c r="H43" s="121">
        <v>25</v>
      </c>
      <c r="I43" s="121">
        <v>47</v>
      </c>
      <c r="J43" s="121">
        <v>56</v>
      </c>
      <c r="K43" s="121">
        <v>62</v>
      </c>
      <c r="L43" s="121">
        <v>29</v>
      </c>
      <c r="M43" s="121">
        <v>74</v>
      </c>
      <c r="N43" s="121">
        <v>107</v>
      </c>
      <c r="O43" s="121">
        <v>95</v>
      </c>
      <c r="P43" s="121">
        <v>32</v>
      </c>
      <c r="Q43" s="121">
        <v>1</v>
      </c>
      <c r="R43" s="133">
        <v>0</v>
      </c>
    </row>
    <row r="44" spans="2:18" s="112" customFormat="1" ht="12" customHeight="1">
      <c r="B44" s="879" t="s">
        <v>1849</v>
      </c>
      <c r="C44" s="880"/>
      <c r="D44" s="121">
        <v>661</v>
      </c>
      <c r="E44" s="130">
        <v>0</v>
      </c>
      <c r="F44" s="121">
        <v>3</v>
      </c>
      <c r="G44" s="121">
        <v>15</v>
      </c>
      <c r="H44" s="121">
        <v>21</v>
      </c>
      <c r="I44" s="121">
        <v>47</v>
      </c>
      <c r="J44" s="121">
        <v>45</v>
      </c>
      <c r="K44" s="121">
        <v>84</v>
      </c>
      <c r="L44" s="121">
        <v>38</v>
      </c>
      <c r="M44" s="121">
        <v>75</v>
      </c>
      <c r="N44" s="121">
        <v>141</v>
      </c>
      <c r="O44" s="121">
        <v>145</v>
      </c>
      <c r="P44" s="121">
        <v>47</v>
      </c>
      <c r="Q44" s="121">
        <v>0</v>
      </c>
      <c r="R44" s="133">
        <v>0</v>
      </c>
    </row>
    <row r="45" spans="2:18" s="112" customFormat="1" ht="12" customHeight="1">
      <c r="B45" s="879" t="s">
        <v>1850</v>
      </c>
      <c r="C45" s="880"/>
      <c r="D45" s="121">
        <v>363</v>
      </c>
      <c r="E45" s="130">
        <v>0</v>
      </c>
      <c r="F45" s="121">
        <v>3</v>
      </c>
      <c r="G45" s="121">
        <v>20</v>
      </c>
      <c r="H45" s="121">
        <v>12</v>
      </c>
      <c r="I45" s="121">
        <v>60</v>
      </c>
      <c r="J45" s="121">
        <v>39</v>
      </c>
      <c r="K45" s="121">
        <v>65</v>
      </c>
      <c r="L45" s="121">
        <v>33</v>
      </c>
      <c r="M45" s="121">
        <v>51</v>
      </c>
      <c r="N45" s="121">
        <v>51</v>
      </c>
      <c r="O45" s="121">
        <v>26</v>
      </c>
      <c r="P45" s="121">
        <v>3</v>
      </c>
      <c r="Q45" s="121">
        <v>0</v>
      </c>
      <c r="R45" s="133">
        <v>0</v>
      </c>
    </row>
    <row r="46" spans="2:18" s="112" customFormat="1" ht="12" customHeight="1">
      <c r="B46" s="879" t="s">
        <v>1851</v>
      </c>
      <c r="C46" s="880"/>
      <c r="D46" s="121">
        <v>471</v>
      </c>
      <c r="E46" s="130">
        <v>0</v>
      </c>
      <c r="F46" s="121">
        <v>2</v>
      </c>
      <c r="G46" s="121">
        <v>35</v>
      </c>
      <c r="H46" s="121">
        <v>34</v>
      </c>
      <c r="I46" s="121">
        <v>69</v>
      </c>
      <c r="J46" s="121">
        <v>72</v>
      </c>
      <c r="K46" s="121">
        <v>53</v>
      </c>
      <c r="L46" s="121">
        <v>26</v>
      </c>
      <c r="M46" s="121">
        <v>52</v>
      </c>
      <c r="N46" s="121">
        <v>66</v>
      </c>
      <c r="O46" s="121">
        <v>48</v>
      </c>
      <c r="P46" s="121">
        <v>14</v>
      </c>
      <c r="Q46" s="121">
        <v>0</v>
      </c>
      <c r="R46" s="133">
        <v>0</v>
      </c>
    </row>
    <row r="47" spans="2:18" s="112" customFormat="1" ht="12" customHeight="1">
      <c r="B47" s="879"/>
      <c r="C47" s="880"/>
      <c r="D47" s="145"/>
      <c r="E47" s="130"/>
      <c r="F47" s="145"/>
      <c r="G47" s="145"/>
      <c r="H47" s="145"/>
      <c r="I47" s="145"/>
      <c r="J47" s="145"/>
      <c r="K47" s="145"/>
      <c r="L47" s="145"/>
      <c r="M47" s="145"/>
      <c r="N47" s="145"/>
      <c r="O47" s="145"/>
      <c r="P47" s="145"/>
      <c r="Q47" s="145"/>
      <c r="R47" s="146"/>
    </row>
    <row r="48" spans="2:18" s="112" customFormat="1" ht="12" customHeight="1">
      <c r="B48" s="879" t="s">
        <v>1381</v>
      </c>
      <c r="C48" s="880"/>
      <c r="D48" s="121">
        <v>511</v>
      </c>
      <c r="E48" s="130">
        <v>0</v>
      </c>
      <c r="F48" s="121">
        <v>10</v>
      </c>
      <c r="G48" s="121">
        <v>50</v>
      </c>
      <c r="H48" s="121">
        <v>42</v>
      </c>
      <c r="I48" s="121">
        <v>97</v>
      </c>
      <c r="J48" s="121">
        <v>81</v>
      </c>
      <c r="K48" s="121">
        <v>71</v>
      </c>
      <c r="L48" s="121">
        <v>24</v>
      </c>
      <c r="M48" s="121">
        <v>58</v>
      </c>
      <c r="N48" s="121">
        <v>44</v>
      </c>
      <c r="O48" s="121">
        <v>29</v>
      </c>
      <c r="P48" s="121">
        <v>4</v>
      </c>
      <c r="Q48" s="121">
        <v>1</v>
      </c>
      <c r="R48" s="133">
        <v>0</v>
      </c>
    </row>
    <row r="49" spans="2:18" s="112" customFormat="1" ht="12" customHeight="1">
      <c r="B49" s="879" t="s">
        <v>1382</v>
      </c>
      <c r="C49" s="880"/>
      <c r="D49" s="121">
        <v>538</v>
      </c>
      <c r="E49" s="130">
        <v>0</v>
      </c>
      <c r="F49" s="121">
        <v>13</v>
      </c>
      <c r="G49" s="121">
        <v>65</v>
      </c>
      <c r="H49" s="121">
        <v>56</v>
      </c>
      <c r="I49" s="121">
        <v>88</v>
      </c>
      <c r="J49" s="121">
        <v>99</v>
      </c>
      <c r="K49" s="121">
        <v>87</v>
      </c>
      <c r="L49" s="121">
        <v>34</v>
      </c>
      <c r="M49" s="121">
        <v>42</v>
      </c>
      <c r="N49" s="121">
        <v>39</v>
      </c>
      <c r="O49" s="121">
        <v>14</v>
      </c>
      <c r="P49" s="121">
        <v>1</v>
      </c>
      <c r="Q49" s="121">
        <v>0</v>
      </c>
      <c r="R49" s="133">
        <v>0</v>
      </c>
    </row>
    <row r="50" spans="2:18" s="112" customFormat="1" ht="12" customHeight="1">
      <c r="B50" s="879" t="s">
        <v>1383</v>
      </c>
      <c r="C50" s="880"/>
      <c r="D50" s="121">
        <v>493</v>
      </c>
      <c r="E50" s="130">
        <v>0</v>
      </c>
      <c r="F50" s="121">
        <v>1</v>
      </c>
      <c r="G50" s="121">
        <v>16</v>
      </c>
      <c r="H50" s="121">
        <v>22</v>
      </c>
      <c r="I50" s="121">
        <v>63</v>
      </c>
      <c r="J50" s="121">
        <v>87</v>
      </c>
      <c r="K50" s="121">
        <v>86</v>
      </c>
      <c r="L50" s="121">
        <v>38</v>
      </c>
      <c r="M50" s="121">
        <v>58</v>
      </c>
      <c r="N50" s="121">
        <v>65</v>
      </c>
      <c r="O50" s="121">
        <v>43</v>
      </c>
      <c r="P50" s="121">
        <v>14</v>
      </c>
      <c r="Q50" s="121">
        <v>0</v>
      </c>
      <c r="R50" s="133">
        <v>0</v>
      </c>
    </row>
    <row r="51" spans="2:18" s="112" customFormat="1" ht="12" customHeight="1">
      <c r="B51" s="879" t="s">
        <v>1384</v>
      </c>
      <c r="C51" s="880"/>
      <c r="D51" s="121">
        <v>334</v>
      </c>
      <c r="E51" s="130">
        <v>0</v>
      </c>
      <c r="F51" s="121">
        <v>0</v>
      </c>
      <c r="G51" s="121">
        <v>13</v>
      </c>
      <c r="H51" s="121">
        <v>20</v>
      </c>
      <c r="I51" s="121">
        <v>25</v>
      </c>
      <c r="J51" s="121">
        <v>54</v>
      </c>
      <c r="K51" s="121">
        <v>58</v>
      </c>
      <c r="L51" s="121">
        <v>30</v>
      </c>
      <c r="M51" s="121">
        <v>45</v>
      </c>
      <c r="N51" s="121">
        <v>58</v>
      </c>
      <c r="O51" s="121">
        <v>28</v>
      </c>
      <c r="P51" s="121">
        <v>3</v>
      </c>
      <c r="Q51" s="121">
        <v>0</v>
      </c>
      <c r="R51" s="133">
        <v>0</v>
      </c>
    </row>
    <row r="52" spans="2:18" s="112" customFormat="1" ht="12" customHeight="1">
      <c r="B52" s="879" t="s">
        <v>1852</v>
      </c>
      <c r="C52" s="880"/>
      <c r="D52" s="121">
        <v>764</v>
      </c>
      <c r="E52" s="130">
        <v>0</v>
      </c>
      <c r="F52" s="121">
        <v>13</v>
      </c>
      <c r="G52" s="121">
        <v>32</v>
      </c>
      <c r="H52" s="121">
        <v>29</v>
      </c>
      <c r="I52" s="121">
        <v>79</v>
      </c>
      <c r="J52" s="121">
        <v>62</v>
      </c>
      <c r="K52" s="121">
        <v>63</v>
      </c>
      <c r="L52" s="121">
        <v>37</v>
      </c>
      <c r="M52" s="121">
        <v>96</v>
      </c>
      <c r="N52" s="121">
        <v>154</v>
      </c>
      <c r="O52" s="121">
        <v>144</v>
      </c>
      <c r="P52" s="121">
        <v>55</v>
      </c>
      <c r="Q52" s="121">
        <v>0</v>
      </c>
      <c r="R52" s="133">
        <v>0</v>
      </c>
    </row>
    <row r="53" spans="2:18" s="112" customFormat="1" ht="12" customHeight="1">
      <c r="B53" s="140"/>
      <c r="C53" s="141"/>
      <c r="D53" s="121"/>
      <c r="E53" s="130"/>
      <c r="F53" s="121"/>
      <c r="G53" s="121"/>
      <c r="H53" s="121"/>
      <c r="I53" s="121"/>
      <c r="J53" s="121"/>
      <c r="K53" s="121"/>
      <c r="L53" s="121"/>
      <c r="M53" s="121"/>
      <c r="N53" s="121"/>
      <c r="O53" s="121"/>
      <c r="P53" s="121"/>
      <c r="Q53" s="121"/>
      <c r="R53" s="133"/>
    </row>
    <row r="54" spans="2:18" s="112" customFormat="1" ht="12" customHeight="1">
      <c r="B54" s="879" t="s">
        <v>1853</v>
      </c>
      <c r="C54" s="880"/>
      <c r="D54" s="121">
        <v>314</v>
      </c>
      <c r="E54" s="130">
        <v>0</v>
      </c>
      <c r="F54" s="121">
        <v>4</v>
      </c>
      <c r="G54" s="121">
        <v>14</v>
      </c>
      <c r="H54" s="121">
        <v>9</v>
      </c>
      <c r="I54" s="121">
        <v>39</v>
      </c>
      <c r="J54" s="121">
        <v>25</v>
      </c>
      <c r="K54" s="121">
        <v>29</v>
      </c>
      <c r="L54" s="121">
        <v>15</v>
      </c>
      <c r="M54" s="121">
        <v>40</v>
      </c>
      <c r="N54" s="121">
        <v>56</v>
      </c>
      <c r="O54" s="121">
        <v>64</v>
      </c>
      <c r="P54" s="121">
        <v>19</v>
      </c>
      <c r="Q54" s="121">
        <v>0</v>
      </c>
      <c r="R54" s="133">
        <v>0</v>
      </c>
    </row>
    <row r="55" spans="2:18" s="112" customFormat="1" ht="12" customHeight="1">
      <c r="B55" s="879" t="s">
        <v>1389</v>
      </c>
      <c r="C55" s="880"/>
      <c r="D55" s="121">
        <v>367</v>
      </c>
      <c r="E55" s="130">
        <v>0</v>
      </c>
      <c r="F55" s="121">
        <v>3</v>
      </c>
      <c r="G55" s="121">
        <v>15</v>
      </c>
      <c r="H55" s="121">
        <v>13</v>
      </c>
      <c r="I55" s="121">
        <v>32</v>
      </c>
      <c r="J55" s="121">
        <v>55</v>
      </c>
      <c r="K55" s="121">
        <v>44</v>
      </c>
      <c r="L55" s="121">
        <v>20</v>
      </c>
      <c r="M55" s="121">
        <v>54</v>
      </c>
      <c r="N55" s="121">
        <v>56</v>
      </c>
      <c r="O55" s="121">
        <v>60</v>
      </c>
      <c r="P55" s="121">
        <v>15</v>
      </c>
      <c r="Q55" s="121">
        <v>0</v>
      </c>
      <c r="R55" s="133">
        <v>0</v>
      </c>
    </row>
    <row r="56" spans="2:18" s="112" customFormat="1" ht="12" customHeight="1">
      <c r="B56" s="879" t="s">
        <v>1854</v>
      </c>
      <c r="C56" s="880"/>
      <c r="D56" s="121">
        <v>730</v>
      </c>
      <c r="E56" s="130">
        <v>0</v>
      </c>
      <c r="F56" s="121">
        <v>16</v>
      </c>
      <c r="G56" s="121">
        <v>27</v>
      </c>
      <c r="H56" s="121">
        <v>23</v>
      </c>
      <c r="I56" s="121">
        <v>56</v>
      </c>
      <c r="J56" s="121">
        <v>65</v>
      </c>
      <c r="K56" s="121">
        <v>89</v>
      </c>
      <c r="L56" s="121">
        <v>70</v>
      </c>
      <c r="M56" s="121">
        <v>119</v>
      </c>
      <c r="N56" s="121">
        <v>135</v>
      </c>
      <c r="O56" s="121">
        <v>117</v>
      </c>
      <c r="P56" s="121">
        <v>13</v>
      </c>
      <c r="Q56" s="121">
        <v>0</v>
      </c>
      <c r="R56" s="133">
        <v>0</v>
      </c>
    </row>
    <row r="57" spans="2:18" s="112" customFormat="1" ht="12" customHeight="1">
      <c r="B57" s="879" t="s">
        <v>1353</v>
      </c>
      <c r="C57" s="880"/>
      <c r="D57" s="121">
        <v>712</v>
      </c>
      <c r="E57" s="130">
        <v>0</v>
      </c>
      <c r="F57" s="121">
        <v>49</v>
      </c>
      <c r="G57" s="121">
        <v>25</v>
      </c>
      <c r="H57" s="121">
        <v>26</v>
      </c>
      <c r="I57" s="121">
        <v>29</v>
      </c>
      <c r="J57" s="121">
        <v>58</v>
      </c>
      <c r="K57" s="121">
        <v>72</v>
      </c>
      <c r="L57" s="121">
        <v>41</v>
      </c>
      <c r="M57" s="121">
        <v>74</v>
      </c>
      <c r="N57" s="121">
        <v>146</v>
      </c>
      <c r="O57" s="121">
        <v>138</v>
      </c>
      <c r="P57" s="121">
        <v>54</v>
      </c>
      <c r="Q57" s="121">
        <v>0</v>
      </c>
      <c r="R57" s="133">
        <v>0</v>
      </c>
    </row>
    <row r="58" spans="2:18" s="112" customFormat="1" ht="12" customHeight="1">
      <c r="B58" s="879" t="s">
        <v>1391</v>
      </c>
      <c r="C58" s="880"/>
      <c r="D58" s="121">
        <v>698</v>
      </c>
      <c r="E58" s="130">
        <v>0</v>
      </c>
      <c r="F58" s="121">
        <v>7</v>
      </c>
      <c r="G58" s="121">
        <v>27</v>
      </c>
      <c r="H58" s="121">
        <v>37</v>
      </c>
      <c r="I58" s="121">
        <v>92</v>
      </c>
      <c r="J58" s="121">
        <v>80</v>
      </c>
      <c r="K58" s="121">
        <v>85</v>
      </c>
      <c r="L58" s="121">
        <v>70</v>
      </c>
      <c r="M58" s="121">
        <v>95</v>
      </c>
      <c r="N58" s="121">
        <v>123</v>
      </c>
      <c r="O58" s="121">
        <v>73</v>
      </c>
      <c r="P58" s="121">
        <v>9</v>
      </c>
      <c r="Q58" s="121">
        <v>0</v>
      </c>
      <c r="R58" s="133">
        <v>0</v>
      </c>
    </row>
    <row r="59" spans="2:18" s="112" customFormat="1" ht="12" customHeight="1">
      <c r="B59" s="140"/>
      <c r="C59" s="141"/>
      <c r="D59" s="121"/>
      <c r="E59" s="130"/>
      <c r="F59" s="121"/>
      <c r="G59" s="121"/>
      <c r="H59" s="121"/>
      <c r="I59" s="121"/>
      <c r="J59" s="121"/>
      <c r="K59" s="121"/>
      <c r="L59" s="121"/>
      <c r="M59" s="121"/>
      <c r="N59" s="121"/>
      <c r="O59" s="121"/>
      <c r="P59" s="121"/>
      <c r="Q59" s="121"/>
      <c r="R59" s="133"/>
    </row>
    <row r="60" spans="2:18" s="112" customFormat="1" ht="12" customHeight="1">
      <c r="B60" s="879" t="s">
        <v>1855</v>
      </c>
      <c r="C60" s="880"/>
      <c r="D60" s="121">
        <v>794</v>
      </c>
      <c r="E60" s="130">
        <v>0</v>
      </c>
      <c r="F60" s="121">
        <v>32</v>
      </c>
      <c r="G60" s="121">
        <v>49</v>
      </c>
      <c r="H60" s="121">
        <v>55</v>
      </c>
      <c r="I60" s="121">
        <v>97</v>
      </c>
      <c r="J60" s="121">
        <v>146</v>
      </c>
      <c r="K60" s="121">
        <v>137</v>
      </c>
      <c r="L60" s="121">
        <v>54</v>
      </c>
      <c r="M60" s="121">
        <v>109</v>
      </c>
      <c r="N60" s="121">
        <v>77</v>
      </c>
      <c r="O60" s="121">
        <v>34</v>
      </c>
      <c r="P60" s="121">
        <v>4</v>
      </c>
      <c r="Q60" s="121">
        <v>0</v>
      </c>
      <c r="R60" s="133">
        <v>0</v>
      </c>
    </row>
    <row r="61" spans="2:18" s="112" customFormat="1" ht="12" customHeight="1">
      <c r="B61" s="879" t="s">
        <v>1393</v>
      </c>
      <c r="C61" s="880"/>
      <c r="D61" s="121">
        <v>489</v>
      </c>
      <c r="E61" s="130">
        <v>0</v>
      </c>
      <c r="F61" s="121">
        <v>15</v>
      </c>
      <c r="G61" s="121">
        <v>44</v>
      </c>
      <c r="H61" s="121">
        <v>44</v>
      </c>
      <c r="I61" s="121">
        <v>89</v>
      </c>
      <c r="J61" s="121">
        <v>80</v>
      </c>
      <c r="K61" s="121">
        <v>75</v>
      </c>
      <c r="L61" s="121">
        <v>31</v>
      </c>
      <c r="M61" s="121">
        <v>52</v>
      </c>
      <c r="N61" s="121">
        <v>46</v>
      </c>
      <c r="O61" s="121">
        <v>11</v>
      </c>
      <c r="P61" s="121">
        <v>2</v>
      </c>
      <c r="Q61" s="121">
        <v>0</v>
      </c>
      <c r="R61" s="133">
        <v>0</v>
      </c>
    </row>
    <row r="62" spans="2:18" s="112" customFormat="1" ht="12" customHeight="1">
      <c r="B62" s="879" t="s">
        <v>1856</v>
      </c>
      <c r="C62" s="880"/>
      <c r="D62" s="121">
        <v>271</v>
      </c>
      <c r="E62" s="130">
        <v>0</v>
      </c>
      <c r="F62" s="121">
        <v>1</v>
      </c>
      <c r="G62" s="121">
        <v>20</v>
      </c>
      <c r="H62" s="121">
        <v>14</v>
      </c>
      <c r="I62" s="121">
        <v>39</v>
      </c>
      <c r="J62" s="121">
        <v>50</v>
      </c>
      <c r="K62" s="121">
        <v>52</v>
      </c>
      <c r="L62" s="121">
        <v>23</v>
      </c>
      <c r="M62" s="121">
        <v>38</v>
      </c>
      <c r="N62" s="121">
        <v>29</v>
      </c>
      <c r="O62" s="121">
        <v>3</v>
      </c>
      <c r="P62" s="121">
        <v>2</v>
      </c>
      <c r="Q62" s="121">
        <v>0</v>
      </c>
      <c r="R62" s="133">
        <v>0</v>
      </c>
    </row>
    <row r="63" spans="2:18" s="112" customFormat="1" ht="12" customHeight="1">
      <c r="B63" s="879" t="s">
        <v>1857</v>
      </c>
      <c r="C63" s="880"/>
      <c r="D63" s="121">
        <v>262</v>
      </c>
      <c r="E63" s="130">
        <v>0</v>
      </c>
      <c r="F63" s="121">
        <v>1</v>
      </c>
      <c r="G63" s="121">
        <v>4</v>
      </c>
      <c r="H63" s="121">
        <v>14</v>
      </c>
      <c r="I63" s="121">
        <v>40</v>
      </c>
      <c r="J63" s="121">
        <v>46</v>
      </c>
      <c r="K63" s="121">
        <v>53</v>
      </c>
      <c r="L63" s="121">
        <v>33</v>
      </c>
      <c r="M63" s="121">
        <v>35</v>
      </c>
      <c r="N63" s="121">
        <v>21</v>
      </c>
      <c r="O63" s="121">
        <v>13</v>
      </c>
      <c r="P63" s="121">
        <v>2</v>
      </c>
      <c r="Q63" s="121">
        <v>0</v>
      </c>
      <c r="R63" s="133">
        <v>0</v>
      </c>
    </row>
    <row r="64" spans="2:18" s="112" customFormat="1" ht="12" customHeight="1">
      <c r="B64" s="879" t="s">
        <v>1858</v>
      </c>
      <c r="C64" s="880"/>
      <c r="D64" s="121">
        <v>326</v>
      </c>
      <c r="E64" s="130">
        <v>0</v>
      </c>
      <c r="F64" s="121">
        <v>9</v>
      </c>
      <c r="G64" s="121">
        <v>22</v>
      </c>
      <c r="H64" s="121">
        <v>10</v>
      </c>
      <c r="I64" s="121">
        <v>41</v>
      </c>
      <c r="J64" s="121">
        <v>67</v>
      </c>
      <c r="K64" s="121">
        <v>63</v>
      </c>
      <c r="L64" s="121">
        <v>21</v>
      </c>
      <c r="M64" s="121">
        <v>49</v>
      </c>
      <c r="N64" s="121">
        <v>27</v>
      </c>
      <c r="O64" s="121">
        <v>15</v>
      </c>
      <c r="P64" s="121">
        <v>2</v>
      </c>
      <c r="Q64" s="121">
        <v>0</v>
      </c>
      <c r="R64" s="133">
        <v>0</v>
      </c>
    </row>
    <row r="65" spans="2:18" s="112" customFormat="1" ht="12" customHeight="1">
      <c r="B65" s="140"/>
      <c r="C65" s="141"/>
      <c r="D65" s="121"/>
      <c r="E65" s="130"/>
      <c r="F65" s="121"/>
      <c r="G65" s="121"/>
      <c r="H65" s="121"/>
      <c r="I65" s="121"/>
      <c r="J65" s="121"/>
      <c r="K65" s="121"/>
      <c r="L65" s="121"/>
      <c r="M65" s="121"/>
      <c r="N65" s="121"/>
      <c r="O65" s="121"/>
      <c r="P65" s="121"/>
      <c r="Q65" s="121"/>
      <c r="R65" s="133"/>
    </row>
    <row r="66" spans="2:18" s="112" customFormat="1" ht="12" customHeight="1">
      <c r="B66" s="879" t="s">
        <v>1859</v>
      </c>
      <c r="C66" s="880"/>
      <c r="D66" s="121">
        <v>388</v>
      </c>
      <c r="E66" s="130">
        <v>0</v>
      </c>
      <c r="F66" s="121">
        <v>10</v>
      </c>
      <c r="G66" s="121">
        <v>45</v>
      </c>
      <c r="H66" s="121">
        <v>20</v>
      </c>
      <c r="I66" s="121">
        <v>74</v>
      </c>
      <c r="J66" s="121">
        <v>75</v>
      </c>
      <c r="K66" s="121">
        <v>58</v>
      </c>
      <c r="L66" s="121">
        <v>22</v>
      </c>
      <c r="M66" s="121">
        <v>50</v>
      </c>
      <c r="N66" s="121">
        <v>25</v>
      </c>
      <c r="O66" s="121">
        <v>9</v>
      </c>
      <c r="P66" s="121">
        <v>0</v>
      </c>
      <c r="Q66" s="121">
        <v>0</v>
      </c>
      <c r="R66" s="133">
        <v>0</v>
      </c>
    </row>
    <row r="67" spans="2:18" s="112" customFormat="1" ht="12" customHeight="1">
      <c r="B67" s="879" t="s">
        <v>1860</v>
      </c>
      <c r="C67" s="880"/>
      <c r="D67" s="121">
        <v>365</v>
      </c>
      <c r="E67" s="130">
        <v>0</v>
      </c>
      <c r="F67" s="121">
        <v>9</v>
      </c>
      <c r="G67" s="121">
        <v>17</v>
      </c>
      <c r="H67" s="121">
        <v>19</v>
      </c>
      <c r="I67" s="121">
        <v>78</v>
      </c>
      <c r="J67" s="121">
        <v>70</v>
      </c>
      <c r="K67" s="121">
        <v>73</v>
      </c>
      <c r="L67" s="121">
        <v>30</v>
      </c>
      <c r="M67" s="121">
        <v>35</v>
      </c>
      <c r="N67" s="121">
        <v>24</v>
      </c>
      <c r="O67" s="121">
        <v>9</v>
      </c>
      <c r="P67" s="121">
        <v>1</v>
      </c>
      <c r="Q67" s="121">
        <v>0</v>
      </c>
      <c r="R67" s="133">
        <v>0</v>
      </c>
    </row>
    <row r="68" spans="2:18" s="112" customFormat="1" ht="12" customHeight="1">
      <c r="B68" s="140"/>
      <c r="C68" s="141"/>
      <c r="D68" s="121"/>
      <c r="E68" s="130"/>
      <c r="F68" s="121"/>
      <c r="G68" s="121"/>
      <c r="H68" s="121"/>
      <c r="I68" s="121"/>
      <c r="J68" s="121"/>
      <c r="K68" s="121"/>
      <c r="L68" s="121"/>
      <c r="M68" s="121"/>
      <c r="N68" s="121"/>
      <c r="O68" s="121"/>
      <c r="P68" s="121"/>
      <c r="Q68" s="121"/>
      <c r="R68" s="133"/>
    </row>
    <row r="69" spans="2:18" s="112" customFormat="1" ht="12" customHeight="1">
      <c r="B69" s="881" t="s">
        <v>1861</v>
      </c>
      <c r="C69" s="882"/>
      <c r="D69" s="137">
        <f>SUM(D71:D95)</f>
        <v>12494</v>
      </c>
      <c r="E69" s="137">
        <v>3</v>
      </c>
      <c r="F69" s="137">
        <f aca="true" t="shared" si="3" ref="F69:R69">SUM(F71:F95)</f>
        <v>202</v>
      </c>
      <c r="G69" s="137">
        <f t="shared" si="3"/>
        <v>697</v>
      </c>
      <c r="H69" s="137">
        <f t="shared" si="3"/>
        <v>811</v>
      </c>
      <c r="I69" s="137">
        <f t="shared" si="3"/>
        <v>1744</v>
      </c>
      <c r="J69" s="137">
        <f t="shared" si="3"/>
        <v>1977</v>
      </c>
      <c r="K69" s="137">
        <f t="shared" si="3"/>
        <v>1983</v>
      </c>
      <c r="L69" s="137">
        <f t="shared" si="3"/>
        <v>935</v>
      </c>
      <c r="M69" s="137">
        <f t="shared" si="3"/>
        <v>1569</v>
      </c>
      <c r="N69" s="137">
        <f t="shared" si="3"/>
        <v>1539</v>
      </c>
      <c r="O69" s="137">
        <f t="shared" si="3"/>
        <v>847</v>
      </c>
      <c r="P69" s="137">
        <f t="shared" si="3"/>
        <v>170</v>
      </c>
      <c r="Q69" s="137">
        <f t="shared" si="3"/>
        <v>17</v>
      </c>
      <c r="R69" s="138">
        <f t="shared" si="3"/>
        <v>0</v>
      </c>
    </row>
    <row r="70" spans="2:18" s="112" customFormat="1" ht="12" customHeight="1">
      <c r="B70" s="135"/>
      <c r="C70" s="136"/>
      <c r="D70" s="121"/>
      <c r="E70" s="130"/>
      <c r="F70" s="121"/>
      <c r="G70" s="121"/>
      <c r="H70" s="121"/>
      <c r="I70" s="121"/>
      <c r="J70" s="121"/>
      <c r="K70" s="121"/>
      <c r="L70" s="121"/>
      <c r="M70" s="121"/>
      <c r="N70" s="121"/>
      <c r="O70" s="121"/>
      <c r="P70" s="121"/>
      <c r="Q70" s="121"/>
      <c r="R70" s="133"/>
    </row>
    <row r="71" spans="2:18" s="112" customFormat="1" ht="12" customHeight="1">
      <c r="B71" s="879" t="s">
        <v>1401</v>
      </c>
      <c r="C71" s="880"/>
      <c r="D71" s="121">
        <v>1140</v>
      </c>
      <c r="E71" s="130">
        <v>0</v>
      </c>
      <c r="F71" s="121">
        <v>21</v>
      </c>
      <c r="G71" s="121">
        <v>46</v>
      </c>
      <c r="H71" s="121">
        <v>63</v>
      </c>
      <c r="I71" s="121">
        <v>110</v>
      </c>
      <c r="J71" s="121">
        <v>131</v>
      </c>
      <c r="K71" s="121">
        <v>172</v>
      </c>
      <c r="L71" s="121">
        <v>91</v>
      </c>
      <c r="M71" s="121">
        <v>197</v>
      </c>
      <c r="N71" s="121">
        <v>209</v>
      </c>
      <c r="O71" s="121">
        <v>96</v>
      </c>
      <c r="P71" s="121">
        <v>4</v>
      </c>
      <c r="Q71" s="121">
        <v>0</v>
      </c>
      <c r="R71" s="133">
        <v>0</v>
      </c>
    </row>
    <row r="72" spans="2:18" s="112" customFormat="1" ht="12" customHeight="1">
      <c r="B72" s="879" t="s">
        <v>1402</v>
      </c>
      <c r="C72" s="880"/>
      <c r="D72" s="121">
        <v>559</v>
      </c>
      <c r="E72" s="130">
        <v>0</v>
      </c>
      <c r="F72" s="121">
        <v>2</v>
      </c>
      <c r="G72" s="121">
        <v>20</v>
      </c>
      <c r="H72" s="121">
        <v>27</v>
      </c>
      <c r="I72" s="121">
        <v>62</v>
      </c>
      <c r="J72" s="121">
        <v>73</v>
      </c>
      <c r="K72" s="121">
        <v>84</v>
      </c>
      <c r="L72" s="121">
        <v>44</v>
      </c>
      <c r="M72" s="121">
        <v>94</v>
      </c>
      <c r="N72" s="121">
        <v>97</v>
      </c>
      <c r="O72" s="121">
        <v>43</v>
      </c>
      <c r="P72" s="121">
        <v>12</v>
      </c>
      <c r="Q72" s="121">
        <v>1</v>
      </c>
      <c r="R72" s="133">
        <v>0</v>
      </c>
    </row>
    <row r="73" spans="2:18" s="112" customFormat="1" ht="12" customHeight="1">
      <c r="B73" s="879" t="s">
        <v>1862</v>
      </c>
      <c r="C73" s="880"/>
      <c r="D73" s="121">
        <v>751</v>
      </c>
      <c r="E73" s="130">
        <v>0</v>
      </c>
      <c r="F73" s="121">
        <v>14</v>
      </c>
      <c r="G73" s="121">
        <v>37</v>
      </c>
      <c r="H73" s="121">
        <v>36</v>
      </c>
      <c r="I73" s="121">
        <v>86</v>
      </c>
      <c r="J73" s="121">
        <v>110</v>
      </c>
      <c r="K73" s="121">
        <v>123</v>
      </c>
      <c r="L73" s="121">
        <v>68</v>
      </c>
      <c r="M73" s="121">
        <v>97</v>
      </c>
      <c r="N73" s="121">
        <v>108</v>
      </c>
      <c r="O73" s="121">
        <v>63</v>
      </c>
      <c r="P73" s="121">
        <v>9</v>
      </c>
      <c r="Q73" s="121">
        <v>0</v>
      </c>
      <c r="R73" s="133">
        <v>0</v>
      </c>
    </row>
    <row r="74" spans="2:18" s="112" customFormat="1" ht="12" customHeight="1">
      <c r="B74" s="879" t="s">
        <v>1404</v>
      </c>
      <c r="C74" s="880"/>
      <c r="D74" s="121">
        <v>550</v>
      </c>
      <c r="E74" s="130">
        <v>0</v>
      </c>
      <c r="F74" s="121">
        <v>6</v>
      </c>
      <c r="G74" s="121">
        <v>29</v>
      </c>
      <c r="H74" s="121">
        <v>34</v>
      </c>
      <c r="I74" s="121">
        <v>65</v>
      </c>
      <c r="J74" s="121">
        <v>85</v>
      </c>
      <c r="K74" s="121">
        <v>74</v>
      </c>
      <c r="L74" s="121">
        <v>52</v>
      </c>
      <c r="M74" s="121">
        <v>70</v>
      </c>
      <c r="N74" s="121">
        <v>88</v>
      </c>
      <c r="O74" s="121">
        <v>42</v>
      </c>
      <c r="P74" s="121">
        <v>5</v>
      </c>
      <c r="Q74" s="121">
        <v>0</v>
      </c>
      <c r="R74" s="133">
        <v>0</v>
      </c>
    </row>
    <row r="75" spans="2:18" s="112" customFormat="1" ht="12" customHeight="1">
      <c r="B75" s="879" t="s">
        <v>1863</v>
      </c>
      <c r="C75" s="880"/>
      <c r="D75" s="121">
        <v>548</v>
      </c>
      <c r="E75" s="130">
        <v>0</v>
      </c>
      <c r="F75" s="121">
        <v>5</v>
      </c>
      <c r="G75" s="121">
        <v>49</v>
      </c>
      <c r="H75" s="121">
        <v>49</v>
      </c>
      <c r="I75" s="121">
        <v>79</v>
      </c>
      <c r="J75" s="121">
        <v>104</v>
      </c>
      <c r="K75" s="121">
        <v>82</v>
      </c>
      <c r="L75" s="121">
        <v>50</v>
      </c>
      <c r="M75" s="121">
        <v>63</v>
      </c>
      <c r="N75" s="121">
        <v>47</v>
      </c>
      <c r="O75" s="121">
        <v>16</v>
      </c>
      <c r="P75" s="121">
        <v>4</v>
      </c>
      <c r="Q75" s="121">
        <v>0</v>
      </c>
      <c r="R75" s="133">
        <v>0</v>
      </c>
    </row>
    <row r="76" spans="2:18" s="112" customFormat="1" ht="12" customHeight="1">
      <c r="B76" s="879"/>
      <c r="C76" s="880"/>
      <c r="D76" s="121"/>
      <c r="E76" s="130"/>
      <c r="F76" s="121"/>
      <c r="G76" s="121"/>
      <c r="H76" s="121"/>
      <c r="I76" s="121"/>
      <c r="J76" s="121"/>
      <c r="K76" s="121"/>
      <c r="L76" s="121"/>
      <c r="M76" s="121"/>
      <c r="N76" s="121"/>
      <c r="O76" s="121"/>
      <c r="P76" s="121"/>
      <c r="Q76" s="121"/>
      <c r="R76" s="133"/>
    </row>
    <row r="77" spans="2:18" s="112" customFormat="1" ht="12" customHeight="1">
      <c r="B77" s="879" t="s">
        <v>1406</v>
      </c>
      <c r="C77" s="880"/>
      <c r="D77" s="121">
        <v>549</v>
      </c>
      <c r="E77" s="130">
        <v>0</v>
      </c>
      <c r="F77" s="121">
        <v>17</v>
      </c>
      <c r="G77" s="121">
        <v>24</v>
      </c>
      <c r="H77" s="121">
        <v>21</v>
      </c>
      <c r="I77" s="121">
        <v>45</v>
      </c>
      <c r="J77" s="121">
        <v>78</v>
      </c>
      <c r="K77" s="121">
        <v>100</v>
      </c>
      <c r="L77" s="121">
        <v>43</v>
      </c>
      <c r="M77" s="121">
        <v>69</v>
      </c>
      <c r="N77" s="121">
        <v>84</v>
      </c>
      <c r="O77" s="121">
        <v>52</v>
      </c>
      <c r="P77" s="121">
        <v>15</v>
      </c>
      <c r="Q77" s="121">
        <v>1</v>
      </c>
      <c r="R77" s="133">
        <v>0</v>
      </c>
    </row>
    <row r="78" spans="2:18" s="112" customFormat="1" ht="12" customHeight="1">
      <c r="B78" s="879" t="s">
        <v>1407</v>
      </c>
      <c r="C78" s="880"/>
      <c r="D78" s="121">
        <v>934</v>
      </c>
      <c r="E78" s="130">
        <v>0</v>
      </c>
      <c r="F78" s="121">
        <v>32</v>
      </c>
      <c r="G78" s="121">
        <v>54</v>
      </c>
      <c r="H78" s="121">
        <v>61</v>
      </c>
      <c r="I78" s="121">
        <v>128</v>
      </c>
      <c r="J78" s="121">
        <v>150</v>
      </c>
      <c r="K78" s="121">
        <v>156</v>
      </c>
      <c r="L78" s="121">
        <v>72</v>
      </c>
      <c r="M78" s="121">
        <v>131</v>
      </c>
      <c r="N78" s="121">
        <v>94</v>
      </c>
      <c r="O78" s="121">
        <v>46</v>
      </c>
      <c r="P78" s="121">
        <v>10</v>
      </c>
      <c r="Q78" s="121">
        <v>0</v>
      </c>
      <c r="R78" s="133">
        <v>0</v>
      </c>
    </row>
    <row r="79" spans="2:18" s="112" customFormat="1" ht="12" customHeight="1">
      <c r="B79" s="879" t="s">
        <v>1864</v>
      </c>
      <c r="C79" s="880"/>
      <c r="D79" s="121">
        <v>793</v>
      </c>
      <c r="E79" s="130">
        <v>0</v>
      </c>
      <c r="F79" s="121">
        <v>4</v>
      </c>
      <c r="G79" s="121">
        <v>47</v>
      </c>
      <c r="H79" s="121">
        <v>41</v>
      </c>
      <c r="I79" s="121">
        <v>126</v>
      </c>
      <c r="J79" s="121">
        <v>155</v>
      </c>
      <c r="K79" s="121">
        <v>156</v>
      </c>
      <c r="L79" s="121">
        <v>58</v>
      </c>
      <c r="M79" s="121">
        <v>100</v>
      </c>
      <c r="N79" s="121">
        <v>67</v>
      </c>
      <c r="O79" s="121">
        <v>33</v>
      </c>
      <c r="P79" s="121">
        <v>6</v>
      </c>
      <c r="Q79" s="121">
        <v>0</v>
      </c>
      <c r="R79" s="133">
        <v>0</v>
      </c>
    </row>
    <row r="80" spans="2:18" s="112" customFormat="1" ht="12" customHeight="1">
      <c r="B80" s="879" t="s">
        <v>1409</v>
      </c>
      <c r="C80" s="880"/>
      <c r="D80" s="121">
        <v>722</v>
      </c>
      <c r="E80" s="130">
        <v>0</v>
      </c>
      <c r="F80" s="121">
        <v>13</v>
      </c>
      <c r="G80" s="121">
        <v>31</v>
      </c>
      <c r="H80" s="121">
        <v>33</v>
      </c>
      <c r="I80" s="121">
        <v>81</v>
      </c>
      <c r="J80" s="121">
        <v>118</v>
      </c>
      <c r="K80" s="121">
        <v>118</v>
      </c>
      <c r="L80" s="121">
        <v>44</v>
      </c>
      <c r="M80" s="121">
        <v>100</v>
      </c>
      <c r="N80" s="121">
        <v>106</v>
      </c>
      <c r="O80" s="121">
        <v>70</v>
      </c>
      <c r="P80" s="121">
        <v>8</v>
      </c>
      <c r="Q80" s="121">
        <v>0</v>
      </c>
      <c r="R80" s="133">
        <v>0</v>
      </c>
    </row>
    <row r="81" spans="2:18" s="112" customFormat="1" ht="12" customHeight="1">
      <c r="B81" s="879" t="s">
        <v>1865</v>
      </c>
      <c r="C81" s="880"/>
      <c r="D81" s="121">
        <v>460</v>
      </c>
      <c r="E81" s="130">
        <v>0</v>
      </c>
      <c r="F81" s="121">
        <v>10</v>
      </c>
      <c r="G81" s="121">
        <v>28</v>
      </c>
      <c r="H81" s="121">
        <v>47</v>
      </c>
      <c r="I81" s="121">
        <v>95</v>
      </c>
      <c r="J81" s="121">
        <v>94</v>
      </c>
      <c r="K81" s="121">
        <v>74</v>
      </c>
      <c r="L81" s="121">
        <v>30</v>
      </c>
      <c r="M81" s="121">
        <v>46</v>
      </c>
      <c r="N81" s="121">
        <v>24</v>
      </c>
      <c r="O81" s="121">
        <v>11</v>
      </c>
      <c r="P81" s="121">
        <v>1</v>
      </c>
      <c r="Q81" s="121">
        <v>0</v>
      </c>
      <c r="R81" s="133">
        <v>0</v>
      </c>
    </row>
    <row r="82" spans="2:18" s="112" customFormat="1" ht="12" customHeight="1">
      <c r="B82" s="140"/>
      <c r="C82" s="141"/>
      <c r="D82" s="121"/>
      <c r="E82" s="130"/>
      <c r="F82" s="121"/>
      <c r="G82" s="121"/>
      <c r="H82" s="121"/>
      <c r="I82" s="121"/>
      <c r="J82" s="121"/>
      <c r="K82" s="121"/>
      <c r="L82" s="121"/>
      <c r="M82" s="121"/>
      <c r="N82" s="121"/>
      <c r="O82" s="121"/>
      <c r="P82" s="121"/>
      <c r="Q82" s="121"/>
      <c r="R82" s="133"/>
    </row>
    <row r="83" spans="2:18" s="112" customFormat="1" ht="12" customHeight="1">
      <c r="B83" s="879" t="s">
        <v>1411</v>
      </c>
      <c r="C83" s="880"/>
      <c r="D83" s="121">
        <v>199</v>
      </c>
      <c r="E83" s="130">
        <v>0</v>
      </c>
      <c r="F83" s="121">
        <v>1</v>
      </c>
      <c r="G83" s="121">
        <v>13</v>
      </c>
      <c r="H83" s="121">
        <v>7</v>
      </c>
      <c r="I83" s="121">
        <v>43</v>
      </c>
      <c r="J83" s="121">
        <v>40</v>
      </c>
      <c r="K83" s="121">
        <v>44</v>
      </c>
      <c r="L83" s="121">
        <v>20</v>
      </c>
      <c r="M83" s="121">
        <v>14</v>
      </c>
      <c r="N83" s="121">
        <v>10</v>
      </c>
      <c r="O83" s="121">
        <v>7</v>
      </c>
      <c r="P83" s="121">
        <v>0</v>
      </c>
      <c r="Q83" s="121">
        <v>0</v>
      </c>
      <c r="R83" s="133">
        <v>0</v>
      </c>
    </row>
    <row r="84" spans="2:18" s="112" customFormat="1" ht="12" customHeight="1">
      <c r="B84" s="879" t="s">
        <v>1412</v>
      </c>
      <c r="C84" s="880"/>
      <c r="D84" s="121">
        <v>192</v>
      </c>
      <c r="E84" s="130">
        <v>0</v>
      </c>
      <c r="F84" s="121">
        <v>20</v>
      </c>
      <c r="G84" s="121">
        <v>25</v>
      </c>
      <c r="H84" s="121">
        <v>23</v>
      </c>
      <c r="I84" s="121">
        <v>46</v>
      </c>
      <c r="J84" s="121">
        <v>37</v>
      </c>
      <c r="K84" s="121">
        <v>20</v>
      </c>
      <c r="L84" s="121">
        <v>11</v>
      </c>
      <c r="M84" s="121">
        <v>6</v>
      </c>
      <c r="N84" s="121">
        <v>4</v>
      </c>
      <c r="O84" s="121">
        <v>0</v>
      </c>
      <c r="P84" s="121">
        <v>0</v>
      </c>
      <c r="Q84" s="121">
        <v>0</v>
      </c>
      <c r="R84" s="133">
        <v>0</v>
      </c>
    </row>
    <row r="85" spans="2:18" s="112" customFormat="1" ht="12" customHeight="1">
      <c r="B85" s="879" t="s">
        <v>1866</v>
      </c>
      <c r="C85" s="880"/>
      <c r="D85" s="121">
        <v>516</v>
      </c>
      <c r="E85" s="130">
        <v>0</v>
      </c>
      <c r="F85" s="121">
        <v>2</v>
      </c>
      <c r="G85" s="121">
        <v>23</v>
      </c>
      <c r="H85" s="121">
        <v>37</v>
      </c>
      <c r="I85" s="121">
        <v>89</v>
      </c>
      <c r="J85" s="121">
        <v>106</v>
      </c>
      <c r="K85" s="121">
        <v>101</v>
      </c>
      <c r="L85" s="121">
        <v>35</v>
      </c>
      <c r="M85" s="121">
        <v>53</v>
      </c>
      <c r="N85" s="121">
        <v>42</v>
      </c>
      <c r="O85" s="121">
        <v>12</v>
      </c>
      <c r="P85" s="121">
        <v>2</v>
      </c>
      <c r="Q85" s="121">
        <v>14</v>
      </c>
      <c r="R85" s="133">
        <v>0</v>
      </c>
    </row>
    <row r="86" spans="2:18" s="112" customFormat="1" ht="12" customHeight="1">
      <c r="B86" s="879" t="s">
        <v>1414</v>
      </c>
      <c r="C86" s="880"/>
      <c r="D86" s="121">
        <v>734</v>
      </c>
      <c r="E86" s="130">
        <v>0</v>
      </c>
      <c r="F86" s="121">
        <v>7</v>
      </c>
      <c r="G86" s="121">
        <v>60</v>
      </c>
      <c r="H86" s="121">
        <v>75</v>
      </c>
      <c r="I86" s="121">
        <v>148</v>
      </c>
      <c r="J86" s="121">
        <v>175</v>
      </c>
      <c r="K86" s="121">
        <v>130</v>
      </c>
      <c r="L86" s="121">
        <v>53</v>
      </c>
      <c r="M86" s="121">
        <v>50</v>
      </c>
      <c r="N86" s="121">
        <v>23</v>
      </c>
      <c r="O86" s="121">
        <v>8</v>
      </c>
      <c r="P86" s="121">
        <v>5</v>
      </c>
      <c r="Q86" s="121">
        <v>0</v>
      </c>
      <c r="R86" s="133">
        <v>0</v>
      </c>
    </row>
    <row r="87" spans="2:18" s="112" customFormat="1" ht="12" customHeight="1">
      <c r="B87" s="879" t="s">
        <v>1415</v>
      </c>
      <c r="C87" s="880"/>
      <c r="D87" s="121">
        <v>673</v>
      </c>
      <c r="E87" s="130">
        <v>0</v>
      </c>
      <c r="F87" s="121">
        <v>15</v>
      </c>
      <c r="G87" s="121">
        <v>60</v>
      </c>
      <c r="H87" s="121">
        <v>53</v>
      </c>
      <c r="I87" s="121">
        <v>116</v>
      </c>
      <c r="J87" s="121">
        <v>109</v>
      </c>
      <c r="K87" s="121">
        <v>107</v>
      </c>
      <c r="L87" s="121">
        <v>52</v>
      </c>
      <c r="M87" s="121">
        <v>68</v>
      </c>
      <c r="N87" s="121">
        <v>61</v>
      </c>
      <c r="O87" s="121">
        <v>23</v>
      </c>
      <c r="P87" s="121">
        <v>9</v>
      </c>
      <c r="Q87" s="121">
        <v>0</v>
      </c>
      <c r="R87" s="133">
        <v>0</v>
      </c>
    </row>
    <row r="88" spans="2:18" s="112" customFormat="1" ht="12" customHeight="1">
      <c r="B88" s="140"/>
      <c r="C88" s="141"/>
      <c r="D88" s="121"/>
      <c r="E88" s="130"/>
      <c r="F88" s="121"/>
      <c r="G88" s="121"/>
      <c r="H88" s="121"/>
      <c r="I88" s="121"/>
      <c r="J88" s="121"/>
      <c r="K88" s="121"/>
      <c r="L88" s="121"/>
      <c r="M88" s="121"/>
      <c r="N88" s="121"/>
      <c r="O88" s="121"/>
      <c r="P88" s="121"/>
      <c r="Q88" s="121"/>
      <c r="R88" s="133"/>
    </row>
    <row r="89" spans="2:18" s="112" customFormat="1" ht="12" customHeight="1">
      <c r="B89" s="879" t="s">
        <v>1867</v>
      </c>
      <c r="C89" s="880"/>
      <c r="D89" s="121">
        <v>258</v>
      </c>
      <c r="E89" s="130">
        <v>0</v>
      </c>
      <c r="F89" s="121">
        <v>2</v>
      </c>
      <c r="G89" s="121">
        <v>15</v>
      </c>
      <c r="H89" s="121">
        <v>15</v>
      </c>
      <c r="I89" s="121">
        <v>24</v>
      </c>
      <c r="J89" s="121">
        <v>31</v>
      </c>
      <c r="K89" s="121">
        <v>39</v>
      </c>
      <c r="L89" s="121">
        <v>21</v>
      </c>
      <c r="M89" s="121">
        <v>28</v>
      </c>
      <c r="N89" s="121">
        <v>53</v>
      </c>
      <c r="O89" s="121">
        <v>28</v>
      </c>
      <c r="P89" s="121">
        <v>2</v>
      </c>
      <c r="Q89" s="121">
        <v>0</v>
      </c>
      <c r="R89" s="133">
        <v>0</v>
      </c>
    </row>
    <row r="90" spans="2:18" s="112" customFormat="1" ht="12" customHeight="1">
      <c r="B90" s="879" t="s">
        <v>1868</v>
      </c>
      <c r="C90" s="880"/>
      <c r="D90" s="121">
        <v>489</v>
      </c>
      <c r="E90" s="130">
        <v>0</v>
      </c>
      <c r="F90" s="121">
        <v>5</v>
      </c>
      <c r="G90" s="121">
        <v>30</v>
      </c>
      <c r="H90" s="121">
        <v>37</v>
      </c>
      <c r="I90" s="121">
        <v>64</v>
      </c>
      <c r="J90" s="121">
        <v>62</v>
      </c>
      <c r="K90" s="121">
        <v>72</v>
      </c>
      <c r="L90" s="121">
        <v>24</v>
      </c>
      <c r="M90" s="121">
        <v>65</v>
      </c>
      <c r="N90" s="121">
        <v>90</v>
      </c>
      <c r="O90" s="121">
        <v>32</v>
      </c>
      <c r="P90" s="121">
        <v>8</v>
      </c>
      <c r="Q90" s="121">
        <v>0</v>
      </c>
      <c r="R90" s="133">
        <v>0</v>
      </c>
    </row>
    <row r="91" spans="2:18" s="112" customFormat="1" ht="11.25" customHeight="1">
      <c r="B91" s="879" t="s">
        <v>1418</v>
      </c>
      <c r="C91" s="880"/>
      <c r="D91" s="121">
        <v>382</v>
      </c>
      <c r="E91" s="130">
        <v>0</v>
      </c>
      <c r="F91" s="121">
        <v>3</v>
      </c>
      <c r="G91" s="121">
        <v>13</v>
      </c>
      <c r="H91" s="121">
        <v>23</v>
      </c>
      <c r="I91" s="121">
        <v>50</v>
      </c>
      <c r="J91" s="121">
        <v>51</v>
      </c>
      <c r="K91" s="121">
        <v>43</v>
      </c>
      <c r="L91" s="121">
        <v>24</v>
      </c>
      <c r="M91" s="121">
        <v>47</v>
      </c>
      <c r="N91" s="121">
        <v>54</v>
      </c>
      <c r="O91" s="121">
        <v>52</v>
      </c>
      <c r="P91" s="121">
        <v>22</v>
      </c>
      <c r="Q91" s="121">
        <v>0</v>
      </c>
      <c r="R91" s="133">
        <v>0</v>
      </c>
    </row>
    <row r="92" spans="2:18" s="112" customFormat="1" ht="12" customHeight="1">
      <c r="B92" s="879" t="s">
        <v>1869</v>
      </c>
      <c r="C92" s="880"/>
      <c r="D92" s="121">
        <v>574</v>
      </c>
      <c r="E92" s="130">
        <v>0</v>
      </c>
      <c r="F92" s="121">
        <v>4</v>
      </c>
      <c r="G92" s="121">
        <v>14</v>
      </c>
      <c r="H92" s="121">
        <v>40</v>
      </c>
      <c r="I92" s="121">
        <v>76</v>
      </c>
      <c r="J92" s="121">
        <v>83</v>
      </c>
      <c r="K92" s="121">
        <v>89</v>
      </c>
      <c r="L92" s="121">
        <v>39</v>
      </c>
      <c r="M92" s="121">
        <v>80</v>
      </c>
      <c r="N92" s="121">
        <v>73</v>
      </c>
      <c r="O92" s="121">
        <v>63</v>
      </c>
      <c r="P92" s="121">
        <v>13</v>
      </c>
      <c r="Q92" s="121">
        <v>0</v>
      </c>
      <c r="R92" s="133">
        <v>0</v>
      </c>
    </row>
    <row r="93" spans="2:18" s="112" customFormat="1" ht="12" customHeight="1">
      <c r="B93" s="879" t="s">
        <v>1420</v>
      </c>
      <c r="C93" s="880"/>
      <c r="D93" s="121">
        <v>1016</v>
      </c>
      <c r="E93" s="130">
        <v>3</v>
      </c>
      <c r="F93" s="121">
        <v>13</v>
      </c>
      <c r="G93" s="121">
        <v>57</v>
      </c>
      <c r="H93" s="121">
        <v>68</v>
      </c>
      <c r="I93" s="121">
        <v>147</v>
      </c>
      <c r="J93" s="121">
        <v>129</v>
      </c>
      <c r="K93" s="121">
        <v>134</v>
      </c>
      <c r="L93" s="121">
        <v>66</v>
      </c>
      <c r="M93" s="121">
        <v>120</v>
      </c>
      <c r="N93" s="121">
        <v>140</v>
      </c>
      <c r="O93" s="121">
        <v>108</v>
      </c>
      <c r="P93" s="121">
        <v>30</v>
      </c>
      <c r="Q93" s="121">
        <v>1</v>
      </c>
      <c r="R93" s="133">
        <v>0</v>
      </c>
    </row>
    <row r="94" spans="2:18" s="112" customFormat="1" ht="12" customHeight="1">
      <c r="B94" s="140"/>
      <c r="C94" s="141"/>
      <c r="D94" s="121"/>
      <c r="E94" s="130"/>
      <c r="F94" s="121"/>
      <c r="G94" s="121"/>
      <c r="H94" s="121"/>
      <c r="I94" s="121"/>
      <c r="J94" s="121"/>
      <c r="K94" s="121"/>
      <c r="L94" s="121"/>
      <c r="M94" s="121"/>
      <c r="N94" s="121"/>
      <c r="O94" s="121"/>
      <c r="P94" s="121"/>
      <c r="Q94" s="121"/>
      <c r="R94" s="133"/>
    </row>
    <row r="95" spans="2:18" s="112" customFormat="1" ht="12" customHeight="1">
      <c r="B95" s="879" t="s">
        <v>1870</v>
      </c>
      <c r="C95" s="880"/>
      <c r="D95" s="121">
        <v>455</v>
      </c>
      <c r="E95" s="130">
        <v>0</v>
      </c>
      <c r="F95" s="121">
        <v>6</v>
      </c>
      <c r="G95" s="121">
        <v>22</v>
      </c>
      <c r="H95" s="121">
        <v>21</v>
      </c>
      <c r="I95" s="121">
        <v>64</v>
      </c>
      <c r="J95" s="121">
        <v>56</v>
      </c>
      <c r="K95" s="121">
        <v>65</v>
      </c>
      <c r="L95" s="121">
        <v>38</v>
      </c>
      <c r="M95" s="121">
        <v>71</v>
      </c>
      <c r="N95" s="121">
        <v>65</v>
      </c>
      <c r="O95" s="121">
        <v>42</v>
      </c>
      <c r="P95" s="121">
        <v>5</v>
      </c>
      <c r="Q95" s="121">
        <v>0</v>
      </c>
      <c r="R95" s="133">
        <v>0</v>
      </c>
    </row>
    <row r="96" spans="2:18" s="112" customFormat="1" ht="12" customHeight="1">
      <c r="B96" s="140"/>
      <c r="C96" s="141"/>
      <c r="D96" s="121"/>
      <c r="E96" s="130"/>
      <c r="F96" s="121"/>
      <c r="G96" s="121"/>
      <c r="H96" s="121"/>
      <c r="I96" s="121"/>
      <c r="J96" s="121"/>
      <c r="K96" s="121"/>
      <c r="L96" s="121"/>
      <c r="M96" s="121"/>
      <c r="N96" s="121"/>
      <c r="O96" s="121"/>
      <c r="P96" s="121"/>
      <c r="Q96" s="121"/>
      <c r="R96" s="133"/>
    </row>
    <row r="97" spans="2:18" s="112" customFormat="1" ht="12" customHeight="1">
      <c r="B97" s="881" t="s">
        <v>1871</v>
      </c>
      <c r="C97" s="882"/>
      <c r="D97" s="137">
        <f aca="true" t="shared" si="4" ref="D97:R97">SUM(D98:D126)</f>
        <v>15265</v>
      </c>
      <c r="E97" s="137">
        <f t="shared" si="4"/>
        <v>2</v>
      </c>
      <c r="F97" s="137">
        <f t="shared" si="4"/>
        <v>271</v>
      </c>
      <c r="G97" s="137">
        <f t="shared" si="4"/>
        <v>720</v>
      </c>
      <c r="H97" s="137">
        <f t="shared" si="4"/>
        <v>845</v>
      </c>
      <c r="I97" s="137">
        <f t="shared" si="4"/>
        <v>1605</v>
      </c>
      <c r="J97" s="137">
        <f t="shared" si="4"/>
        <v>1853</v>
      </c>
      <c r="K97" s="137">
        <f t="shared" si="4"/>
        <v>1978</v>
      </c>
      <c r="L97" s="137">
        <f t="shared" si="4"/>
        <v>1212</v>
      </c>
      <c r="M97" s="137">
        <f t="shared" si="4"/>
        <v>1953</v>
      </c>
      <c r="N97" s="137">
        <f t="shared" si="4"/>
        <v>2283</v>
      </c>
      <c r="O97" s="137">
        <f t="shared" si="4"/>
        <v>1884</v>
      </c>
      <c r="P97" s="137">
        <f t="shared" si="4"/>
        <v>611</v>
      </c>
      <c r="Q97" s="137">
        <f t="shared" si="4"/>
        <v>47</v>
      </c>
      <c r="R97" s="138">
        <f t="shared" si="4"/>
        <v>1</v>
      </c>
    </row>
    <row r="98" spans="2:18" s="134" customFormat="1" ht="12" customHeight="1">
      <c r="B98" s="135"/>
      <c r="C98" s="136"/>
      <c r="D98" s="143"/>
      <c r="E98" s="126"/>
      <c r="F98" s="143"/>
      <c r="G98" s="143"/>
      <c r="H98" s="143"/>
      <c r="I98" s="143"/>
      <c r="J98" s="143"/>
      <c r="K98" s="143"/>
      <c r="L98" s="143"/>
      <c r="M98" s="143"/>
      <c r="N98" s="143"/>
      <c r="O98" s="143"/>
      <c r="P98" s="143"/>
      <c r="Q98" s="143"/>
      <c r="R98" s="144"/>
    </row>
    <row r="99" spans="2:18" s="112" customFormat="1" ht="12" customHeight="1">
      <c r="B99" s="879" t="s">
        <v>1872</v>
      </c>
      <c r="C99" s="880"/>
      <c r="D99" s="121">
        <v>646</v>
      </c>
      <c r="E99" s="130">
        <v>0</v>
      </c>
      <c r="F99" s="121">
        <v>12</v>
      </c>
      <c r="G99" s="121">
        <v>55</v>
      </c>
      <c r="H99" s="121">
        <v>45</v>
      </c>
      <c r="I99" s="121">
        <v>96</v>
      </c>
      <c r="J99" s="121">
        <v>88</v>
      </c>
      <c r="K99" s="121">
        <v>65</v>
      </c>
      <c r="L99" s="121">
        <v>32</v>
      </c>
      <c r="M99" s="121">
        <v>65</v>
      </c>
      <c r="N99" s="121">
        <v>96</v>
      </c>
      <c r="O99" s="121">
        <v>73</v>
      </c>
      <c r="P99" s="121">
        <v>19</v>
      </c>
      <c r="Q99" s="121">
        <v>0</v>
      </c>
      <c r="R99" s="133">
        <v>0</v>
      </c>
    </row>
    <row r="100" spans="2:18" s="112" customFormat="1" ht="12" customHeight="1">
      <c r="B100" s="879" t="s">
        <v>1836</v>
      </c>
      <c r="C100" s="880"/>
      <c r="D100" s="121">
        <v>760</v>
      </c>
      <c r="E100" s="130">
        <v>0</v>
      </c>
      <c r="F100" s="121">
        <v>7</v>
      </c>
      <c r="G100" s="121">
        <v>24</v>
      </c>
      <c r="H100" s="121">
        <v>32</v>
      </c>
      <c r="I100" s="121">
        <v>60</v>
      </c>
      <c r="J100" s="121">
        <v>85</v>
      </c>
      <c r="K100" s="121">
        <v>89</v>
      </c>
      <c r="L100" s="121">
        <v>64</v>
      </c>
      <c r="M100" s="121">
        <v>114</v>
      </c>
      <c r="N100" s="121">
        <v>150</v>
      </c>
      <c r="O100" s="121">
        <v>93</v>
      </c>
      <c r="P100" s="121">
        <v>38</v>
      </c>
      <c r="Q100" s="121">
        <v>3</v>
      </c>
      <c r="R100" s="133">
        <v>1</v>
      </c>
    </row>
    <row r="101" spans="2:18" s="112" customFormat="1" ht="12" customHeight="1">
      <c r="B101" s="879" t="s">
        <v>1451</v>
      </c>
      <c r="C101" s="880"/>
      <c r="D101" s="121">
        <v>360</v>
      </c>
      <c r="E101" s="130"/>
      <c r="F101" s="121">
        <v>11</v>
      </c>
      <c r="G101" s="121">
        <v>29</v>
      </c>
      <c r="H101" s="121">
        <v>20</v>
      </c>
      <c r="I101" s="121">
        <v>46</v>
      </c>
      <c r="J101" s="121">
        <v>54</v>
      </c>
      <c r="K101" s="121">
        <v>45</v>
      </c>
      <c r="L101" s="121">
        <v>19</v>
      </c>
      <c r="M101" s="121">
        <v>45</v>
      </c>
      <c r="N101" s="121">
        <v>48</v>
      </c>
      <c r="O101" s="121">
        <v>36</v>
      </c>
      <c r="P101" s="121">
        <v>7</v>
      </c>
      <c r="Q101" s="121">
        <v>0</v>
      </c>
      <c r="R101" s="133">
        <v>0</v>
      </c>
    </row>
    <row r="102" spans="2:18" s="112" customFormat="1" ht="12" customHeight="1">
      <c r="B102" s="879" t="s">
        <v>1873</v>
      </c>
      <c r="C102" s="880"/>
      <c r="D102" s="121">
        <v>600</v>
      </c>
      <c r="E102" s="130">
        <v>0</v>
      </c>
      <c r="F102" s="121">
        <v>0</v>
      </c>
      <c r="G102" s="121">
        <v>28</v>
      </c>
      <c r="H102" s="121">
        <v>31</v>
      </c>
      <c r="I102" s="121">
        <v>58</v>
      </c>
      <c r="J102" s="121">
        <v>55</v>
      </c>
      <c r="K102" s="121">
        <v>96</v>
      </c>
      <c r="L102" s="121">
        <v>41</v>
      </c>
      <c r="M102" s="121">
        <v>88</v>
      </c>
      <c r="N102" s="121">
        <v>92</v>
      </c>
      <c r="O102" s="121">
        <v>76</v>
      </c>
      <c r="P102" s="121">
        <v>32</v>
      </c>
      <c r="Q102" s="121">
        <v>3</v>
      </c>
      <c r="R102" s="133">
        <v>0</v>
      </c>
    </row>
    <row r="103" spans="2:18" s="112" customFormat="1" ht="12" customHeight="1">
      <c r="B103" s="879" t="s">
        <v>1427</v>
      </c>
      <c r="C103" s="880"/>
      <c r="D103" s="121">
        <v>1381</v>
      </c>
      <c r="E103" s="130">
        <v>0</v>
      </c>
      <c r="F103" s="121">
        <v>65</v>
      </c>
      <c r="G103" s="121">
        <v>126</v>
      </c>
      <c r="H103" s="121">
        <v>135</v>
      </c>
      <c r="I103" s="121">
        <v>123</v>
      </c>
      <c r="J103" s="121">
        <v>127</v>
      </c>
      <c r="K103" s="121">
        <v>120</v>
      </c>
      <c r="L103" s="121">
        <v>124</v>
      </c>
      <c r="M103" s="121">
        <v>133</v>
      </c>
      <c r="N103" s="121">
        <v>157</v>
      </c>
      <c r="O103" s="121">
        <v>198</v>
      </c>
      <c r="P103" s="121">
        <v>60</v>
      </c>
      <c r="Q103" s="121">
        <v>13</v>
      </c>
      <c r="R103" s="133">
        <v>0</v>
      </c>
    </row>
    <row r="104" spans="2:18" s="112" customFormat="1" ht="12" customHeight="1">
      <c r="B104" s="879"/>
      <c r="C104" s="880"/>
      <c r="D104" s="121"/>
      <c r="E104" s="130"/>
      <c r="F104" s="121"/>
      <c r="G104" s="121"/>
      <c r="H104" s="121"/>
      <c r="I104" s="121"/>
      <c r="J104" s="121"/>
      <c r="K104" s="121"/>
      <c r="L104" s="121"/>
      <c r="M104" s="121"/>
      <c r="N104" s="121"/>
      <c r="O104" s="121"/>
      <c r="P104" s="121"/>
      <c r="Q104" s="121"/>
      <c r="R104" s="133"/>
    </row>
    <row r="105" spans="2:18" s="112" customFormat="1" ht="12" customHeight="1">
      <c r="B105" s="879" t="s">
        <v>1874</v>
      </c>
      <c r="C105" s="880"/>
      <c r="D105" s="121">
        <v>793</v>
      </c>
      <c r="E105" s="130">
        <v>0</v>
      </c>
      <c r="F105" s="121">
        <v>11</v>
      </c>
      <c r="G105" s="121">
        <v>42</v>
      </c>
      <c r="H105" s="121">
        <v>56</v>
      </c>
      <c r="I105" s="121">
        <v>113</v>
      </c>
      <c r="J105" s="121">
        <v>115</v>
      </c>
      <c r="K105" s="121">
        <v>104</v>
      </c>
      <c r="L105" s="121">
        <v>85</v>
      </c>
      <c r="M105" s="121">
        <v>135</v>
      </c>
      <c r="N105" s="121">
        <v>89</v>
      </c>
      <c r="O105" s="121">
        <v>39</v>
      </c>
      <c r="P105" s="121">
        <v>4</v>
      </c>
      <c r="Q105" s="121">
        <v>0</v>
      </c>
      <c r="R105" s="133">
        <v>0</v>
      </c>
    </row>
    <row r="106" spans="2:18" s="112" customFormat="1" ht="12" customHeight="1">
      <c r="B106" s="879" t="s">
        <v>1429</v>
      </c>
      <c r="C106" s="880"/>
      <c r="D106" s="121">
        <v>403</v>
      </c>
      <c r="E106" s="130">
        <v>0</v>
      </c>
      <c r="F106" s="121">
        <v>6</v>
      </c>
      <c r="G106" s="121">
        <v>34</v>
      </c>
      <c r="H106" s="121">
        <v>33</v>
      </c>
      <c r="I106" s="121">
        <v>73</v>
      </c>
      <c r="J106" s="121">
        <v>56</v>
      </c>
      <c r="K106" s="121">
        <v>67</v>
      </c>
      <c r="L106" s="121">
        <v>31</v>
      </c>
      <c r="M106" s="121">
        <v>40</v>
      </c>
      <c r="N106" s="121">
        <v>40</v>
      </c>
      <c r="O106" s="121">
        <v>22</v>
      </c>
      <c r="P106" s="121">
        <v>1</v>
      </c>
      <c r="Q106" s="121">
        <v>0</v>
      </c>
      <c r="R106" s="133">
        <v>0</v>
      </c>
    </row>
    <row r="107" spans="2:18" s="112" customFormat="1" ht="12" customHeight="1">
      <c r="B107" s="879" t="s">
        <v>1875</v>
      </c>
      <c r="C107" s="880"/>
      <c r="D107" s="121">
        <v>777</v>
      </c>
      <c r="E107" s="130">
        <v>0</v>
      </c>
      <c r="F107" s="121">
        <v>8</v>
      </c>
      <c r="G107" s="121">
        <v>37</v>
      </c>
      <c r="H107" s="121">
        <v>37</v>
      </c>
      <c r="I107" s="121">
        <v>81</v>
      </c>
      <c r="J107" s="121">
        <v>82</v>
      </c>
      <c r="K107" s="121">
        <v>97</v>
      </c>
      <c r="L107" s="121">
        <v>52</v>
      </c>
      <c r="M107" s="121">
        <v>114</v>
      </c>
      <c r="N107" s="121">
        <v>126</v>
      </c>
      <c r="O107" s="121">
        <v>95</v>
      </c>
      <c r="P107" s="121">
        <v>48</v>
      </c>
      <c r="Q107" s="121">
        <v>0</v>
      </c>
      <c r="R107" s="133">
        <v>0</v>
      </c>
    </row>
    <row r="108" spans="2:18" s="112" customFormat="1" ht="12" customHeight="1">
      <c r="B108" s="879" t="s">
        <v>1876</v>
      </c>
      <c r="C108" s="880"/>
      <c r="D108" s="121">
        <v>105</v>
      </c>
      <c r="E108" s="130">
        <v>0</v>
      </c>
      <c r="F108" s="121">
        <v>3</v>
      </c>
      <c r="G108" s="121">
        <v>3</v>
      </c>
      <c r="H108" s="121">
        <v>2</v>
      </c>
      <c r="I108" s="121">
        <v>14</v>
      </c>
      <c r="J108" s="121">
        <v>20</v>
      </c>
      <c r="K108" s="121">
        <v>24</v>
      </c>
      <c r="L108" s="121">
        <v>11</v>
      </c>
      <c r="M108" s="121">
        <v>15</v>
      </c>
      <c r="N108" s="121">
        <v>12</v>
      </c>
      <c r="O108" s="121">
        <v>1</v>
      </c>
      <c r="P108" s="121">
        <v>0</v>
      </c>
      <c r="Q108" s="121">
        <v>0</v>
      </c>
      <c r="R108" s="133">
        <v>0</v>
      </c>
    </row>
    <row r="109" spans="2:18" s="112" customFormat="1" ht="12" customHeight="1">
      <c r="B109" s="879" t="s">
        <v>1877</v>
      </c>
      <c r="C109" s="880"/>
      <c r="D109" s="121">
        <v>564</v>
      </c>
      <c r="E109" s="130">
        <v>0</v>
      </c>
      <c r="F109" s="121">
        <v>11</v>
      </c>
      <c r="G109" s="121">
        <v>26</v>
      </c>
      <c r="H109" s="121">
        <v>38</v>
      </c>
      <c r="I109" s="121">
        <v>73</v>
      </c>
      <c r="J109" s="121">
        <v>77</v>
      </c>
      <c r="K109" s="121">
        <v>79</v>
      </c>
      <c r="L109" s="121">
        <v>50</v>
      </c>
      <c r="M109" s="121">
        <v>86</v>
      </c>
      <c r="N109" s="121">
        <v>75</v>
      </c>
      <c r="O109" s="121">
        <v>42</v>
      </c>
      <c r="P109" s="121">
        <v>5</v>
      </c>
      <c r="Q109" s="121">
        <v>2</v>
      </c>
      <c r="R109" s="133">
        <v>0</v>
      </c>
    </row>
    <row r="110" spans="2:18" s="112" customFormat="1" ht="12" customHeight="1">
      <c r="B110" s="140"/>
      <c r="C110" s="141"/>
      <c r="D110" s="121"/>
      <c r="E110" s="130"/>
      <c r="F110" s="121"/>
      <c r="G110" s="121"/>
      <c r="H110" s="121"/>
      <c r="I110" s="121"/>
      <c r="J110" s="121"/>
      <c r="K110" s="121"/>
      <c r="L110" s="121"/>
      <c r="M110" s="121"/>
      <c r="N110" s="121"/>
      <c r="O110" s="121"/>
      <c r="P110" s="121"/>
      <c r="Q110" s="121"/>
      <c r="R110" s="133"/>
    </row>
    <row r="111" spans="2:18" s="112" customFormat="1" ht="12" customHeight="1">
      <c r="B111" s="879" t="s">
        <v>1433</v>
      </c>
      <c r="C111" s="880"/>
      <c r="D111" s="121">
        <v>567</v>
      </c>
      <c r="E111" s="130">
        <v>0</v>
      </c>
      <c r="F111" s="121">
        <v>7</v>
      </c>
      <c r="G111" s="121">
        <v>22</v>
      </c>
      <c r="H111" s="121">
        <v>28</v>
      </c>
      <c r="I111" s="121">
        <v>52</v>
      </c>
      <c r="J111" s="121">
        <v>43</v>
      </c>
      <c r="K111" s="121">
        <v>49</v>
      </c>
      <c r="L111" s="121">
        <v>32</v>
      </c>
      <c r="M111" s="121">
        <v>72</v>
      </c>
      <c r="N111" s="121">
        <v>102</v>
      </c>
      <c r="O111" s="121">
        <v>103</v>
      </c>
      <c r="P111" s="121">
        <v>56</v>
      </c>
      <c r="Q111" s="121">
        <v>1</v>
      </c>
      <c r="R111" s="133">
        <v>0</v>
      </c>
    </row>
    <row r="112" spans="2:18" s="112" customFormat="1" ht="12" customHeight="1">
      <c r="B112" s="879" t="s">
        <v>1434</v>
      </c>
      <c r="C112" s="880"/>
      <c r="D112" s="121">
        <v>607</v>
      </c>
      <c r="E112" s="130">
        <v>0</v>
      </c>
      <c r="F112" s="121">
        <v>6</v>
      </c>
      <c r="G112" s="121">
        <v>31</v>
      </c>
      <c r="H112" s="121">
        <v>25</v>
      </c>
      <c r="I112" s="121">
        <v>59</v>
      </c>
      <c r="J112" s="121">
        <v>52</v>
      </c>
      <c r="K112" s="121">
        <v>65</v>
      </c>
      <c r="L112" s="121">
        <v>34</v>
      </c>
      <c r="M112" s="121">
        <v>93</v>
      </c>
      <c r="N112" s="121">
        <v>112</v>
      </c>
      <c r="O112" s="121">
        <v>109</v>
      </c>
      <c r="P112" s="121">
        <v>21</v>
      </c>
      <c r="Q112" s="121">
        <v>0</v>
      </c>
      <c r="R112" s="133">
        <v>0</v>
      </c>
    </row>
    <row r="113" spans="2:18" s="112" customFormat="1" ht="12" customHeight="1">
      <c r="B113" s="879" t="s">
        <v>1435</v>
      </c>
      <c r="C113" s="880"/>
      <c r="D113" s="121">
        <v>492</v>
      </c>
      <c r="E113" s="130">
        <v>2</v>
      </c>
      <c r="F113" s="121">
        <v>29</v>
      </c>
      <c r="G113" s="121">
        <v>20</v>
      </c>
      <c r="H113" s="121">
        <v>24</v>
      </c>
      <c r="I113" s="121">
        <v>69</v>
      </c>
      <c r="J113" s="121">
        <v>90</v>
      </c>
      <c r="K113" s="121">
        <v>70</v>
      </c>
      <c r="L113" s="121">
        <v>36</v>
      </c>
      <c r="M113" s="121">
        <v>47</v>
      </c>
      <c r="N113" s="121">
        <v>68</v>
      </c>
      <c r="O113" s="121">
        <v>31</v>
      </c>
      <c r="P113" s="121">
        <v>5</v>
      </c>
      <c r="Q113" s="121">
        <v>1</v>
      </c>
      <c r="R113" s="133">
        <v>0</v>
      </c>
    </row>
    <row r="114" spans="2:18" s="112" customFormat="1" ht="12" customHeight="1">
      <c r="B114" s="879" t="s">
        <v>1878</v>
      </c>
      <c r="C114" s="880"/>
      <c r="D114" s="121">
        <v>574</v>
      </c>
      <c r="E114" s="130">
        <v>0</v>
      </c>
      <c r="F114" s="121">
        <v>28</v>
      </c>
      <c r="G114" s="121">
        <v>33</v>
      </c>
      <c r="H114" s="121">
        <v>57</v>
      </c>
      <c r="I114" s="121">
        <v>91</v>
      </c>
      <c r="J114" s="121">
        <v>105</v>
      </c>
      <c r="K114" s="121">
        <v>85</v>
      </c>
      <c r="L114" s="121">
        <v>40</v>
      </c>
      <c r="M114" s="121">
        <v>73</v>
      </c>
      <c r="N114" s="121">
        <v>37</v>
      </c>
      <c r="O114" s="121">
        <v>24</v>
      </c>
      <c r="P114" s="121">
        <v>1</v>
      </c>
      <c r="Q114" s="121">
        <v>0</v>
      </c>
      <c r="R114" s="133">
        <v>0</v>
      </c>
    </row>
    <row r="115" spans="2:18" s="112" customFormat="1" ht="12" customHeight="1">
      <c r="B115" s="879" t="s">
        <v>1455</v>
      </c>
      <c r="C115" s="880"/>
      <c r="D115" s="121">
        <v>838</v>
      </c>
      <c r="E115" s="130">
        <v>0</v>
      </c>
      <c r="F115" s="121">
        <v>27</v>
      </c>
      <c r="G115" s="121">
        <v>46</v>
      </c>
      <c r="H115" s="121">
        <v>53</v>
      </c>
      <c r="I115" s="121">
        <v>104</v>
      </c>
      <c r="J115" s="121">
        <v>144</v>
      </c>
      <c r="K115" s="121">
        <v>153</v>
      </c>
      <c r="L115" s="121">
        <v>63</v>
      </c>
      <c r="M115" s="121">
        <v>90</v>
      </c>
      <c r="N115" s="121">
        <v>98</v>
      </c>
      <c r="O115" s="121">
        <v>56</v>
      </c>
      <c r="P115" s="121">
        <v>4</v>
      </c>
      <c r="Q115" s="121">
        <v>0</v>
      </c>
      <c r="R115" s="133">
        <v>0</v>
      </c>
    </row>
    <row r="116" spans="2:18" s="112" customFormat="1" ht="12" customHeight="1">
      <c r="B116" s="140"/>
      <c r="C116" s="141"/>
      <c r="D116" s="145"/>
      <c r="E116" s="130"/>
      <c r="F116" s="145"/>
      <c r="G116" s="145"/>
      <c r="H116" s="145"/>
      <c r="I116" s="145"/>
      <c r="J116" s="145"/>
      <c r="K116" s="145"/>
      <c r="L116" s="145"/>
      <c r="M116" s="145"/>
      <c r="N116" s="145"/>
      <c r="O116" s="145"/>
      <c r="P116" s="145"/>
      <c r="Q116" s="145"/>
      <c r="R116" s="146"/>
    </row>
    <row r="117" spans="2:18" s="134" customFormat="1" ht="12" customHeight="1">
      <c r="B117" s="879" t="s">
        <v>1438</v>
      </c>
      <c r="C117" s="880"/>
      <c r="D117" s="121">
        <v>547</v>
      </c>
      <c r="E117" s="126">
        <v>0</v>
      </c>
      <c r="F117" s="121">
        <v>0</v>
      </c>
      <c r="G117" s="121">
        <v>25</v>
      </c>
      <c r="H117" s="121">
        <v>24</v>
      </c>
      <c r="I117" s="121">
        <v>48</v>
      </c>
      <c r="J117" s="121">
        <v>62</v>
      </c>
      <c r="K117" s="121">
        <v>77</v>
      </c>
      <c r="L117" s="121">
        <v>50</v>
      </c>
      <c r="M117" s="121">
        <v>59</v>
      </c>
      <c r="N117" s="121">
        <v>92</v>
      </c>
      <c r="O117" s="121">
        <v>101</v>
      </c>
      <c r="P117" s="121">
        <v>9</v>
      </c>
      <c r="Q117" s="121">
        <v>0</v>
      </c>
      <c r="R117" s="133">
        <v>0</v>
      </c>
    </row>
    <row r="118" spans="2:18" s="112" customFormat="1" ht="12" customHeight="1">
      <c r="B118" s="879" t="s">
        <v>1647</v>
      </c>
      <c r="C118" s="880"/>
      <c r="D118" s="121">
        <v>548</v>
      </c>
      <c r="E118" s="130">
        <v>0</v>
      </c>
      <c r="F118" s="121">
        <v>2</v>
      </c>
      <c r="G118" s="121">
        <v>14</v>
      </c>
      <c r="H118" s="121">
        <v>29</v>
      </c>
      <c r="I118" s="121">
        <v>51</v>
      </c>
      <c r="J118" s="121">
        <v>47</v>
      </c>
      <c r="K118" s="121">
        <v>70</v>
      </c>
      <c r="L118" s="121">
        <v>33</v>
      </c>
      <c r="M118" s="121">
        <v>63</v>
      </c>
      <c r="N118" s="121">
        <v>117</v>
      </c>
      <c r="O118" s="121">
        <v>78</v>
      </c>
      <c r="P118" s="121">
        <v>38</v>
      </c>
      <c r="Q118" s="121">
        <v>6</v>
      </c>
      <c r="R118" s="133">
        <v>0</v>
      </c>
    </row>
    <row r="119" spans="2:18" s="112" customFormat="1" ht="12" customHeight="1">
      <c r="B119" s="879" t="s">
        <v>1440</v>
      </c>
      <c r="C119" s="880"/>
      <c r="D119" s="121">
        <v>306</v>
      </c>
      <c r="E119" s="130">
        <v>0</v>
      </c>
      <c r="F119" s="121">
        <v>12</v>
      </c>
      <c r="G119" s="121">
        <v>37</v>
      </c>
      <c r="H119" s="121">
        <v>32</v>
      </c>
      <c r="I119" s="121">
        <v>39</v>
      </c>
      <c r="J119" s="121">
        <v>29</v>
      </c>
      <c r="K119" s="121">
        <v>23</v>
      </c>
      <c r="L119" s="121">
        <v>21</v>
      </c>
      <c r="M119" s="121">
        <v>20</v>
      </c>
      <c r="N119" s="121">
        <v>42</v>
      </c>
      <c r="O119" s="121">
        <v>38</v>
      </c>
      <c r="P119" s="121">
        <v>13</v>
      </c>
      <c r="Q119" s="121">
        <v>0</v>
      </c>
      <c r="R119" s="133">
        <v>0</v>
      </c>
    </row>
    <row r="120" spans="2:18" s="112" customFormat="1" ht="12" customHeight="1">
      <c r="B120" s="879" t="s">
        <v>1441</v>
      </c>
      <c r="C120" s="880"/>
      <c r="D120" s="121">
        <v>844</v>
      </c>
      <c r="E120" s="130">
        <v>0</v>
      </c>
      <c r="F120" s="121">
        <v>8</v>
      </c>
      <c r="G120" s="121">
        <v>26</v>
      </c>
      <c r="H120" s="121">
        <v>52</v>
      </c>
      <c r="I120" s="121">
        <v>86</v>
      </c>
      <c r="J120" s="121">
        <v>126</v>
      </c>
      <c r="K120" s="121">
        <v>117</v>
      </c>
      <c r="L120" s="121">
        <v>78</v>
      </c>
      <c r="M120" s="121">
        <v>118</v>
      </c>
      <c r="N120" s="121">
        <v>117</v>
      </c>
      <c r="O120" s="121">
        <v>80</v>
      </c>
      <c r="P120" s="121">
        <v>35</v>
      </c>
      <c r="Q120" s="121">
        <v>1</v>
      </c>
      <c r="R120" s="133">
        <v>0</v>
      </c>
    </row>
    <row r="121" spans="2:18" s="112" customFormat="1" ht="12" customHeight="1">
      <c r="B121" s="879" t="s">
        <v>1442</v>
      </c>
      <c r="C121" s="880"/>
      <c r="D121" s="121">
        <v>838</v>
      </c>
      <c r="E121" s="130">
        <v>0</v>
      </c>
      <c r="F121" s="121">
        <v>0</v>
      </c>
      <c r="G121" s="121">
        <v>0</v>
      </c>
      <c r="H121" s="121">
        <v>0</v>
      </c>
      <c r="I121" s="121">
        <v>19</v>
      </c>
      <c r="J121" s="121">
        <v>70</v>
      </c>
      <c r="K121" s="121">
        <v>121</v>
      </c>
      <c r="L121" s="121">
        <v>104</v>
      </c>
      <c r="M121" s="121">
        <v>153</v>
      </c>
      <c r="N121" s="121">
        <v>157</v>
      </c>
      <c r="O121" s="121">
        <v>132</v>
      </c>
      <c r="P121" s="121">
        <v>69</v>
      </c>
      <c r="Q121" s="121">
        <v>13</v>
      </c>
      <c r="R121" s="133">
        <v>0</v>
      </c>
    </row>
    <row r="122" spans="2:18" s="112" customFormat="1" ht="12" customHeight="1">
      <c r="B122" s="140"/>
      <c r="C122" s="141"/>
      <c r="D122" s="121"/>
      <c r="E122" s="130"/>
      <c r="F122" s="121"/>
      <c r="G122" s="121"/>
      <c r="H122" s="121"/>
      <c r="I122" s="121"/>
      <c r="J122" s="121"/>
      <c r="K122" s="121"/>
      <c r="L122" s="121"/>
      <c r="M122" s="121"/>
      <c r="N122" s="121"/>
      <c r="O122" s="121"/>
      <c r="P122" s="121"/>
      <c r="Q122" s="121"/>
      <c r="R122" s="133"/>
    </row>
    <row r="123" spans="2:18" s="112" customFormat="1" ht="12" customHeight="1">
      <c r="B123" s="879" t="s">
        <v>1443</v>
      </c>
      <c r="C123" s="880"/>
      <c r="D123" s="121">
        <v>693</v>
      </c>
      <c r="E123" s="130">
        <v>0</v>
      </c>
      <c r="F123" s="121">
        <v>4</v>
      </c>
      <c r="G123" s="121">
        <v>19</v>
      </c>
      <c r="H123" s="121">
        <v>32</v>
      </c>
      <c r="I123" s="121">
        <v>83</v>
      </c>
      <c r="J123" s="121">
        <v>94</v>
      </c>
      <c r="K123" s="121">
        <v>100</v>
      </c>
      <c r="L123" s="121">
        <v>48</v>
      </c>
      <c r="M123" s="121">
        <v>79</v>
      </c>
      <c r="N123" s="121">
        <v>97</v>
      </c>
      <c r="O123" s="121">
        <v>98</v>
      </c>
      <c r="P123" s="121">
        <v>38</v>
      </c>
      <c r="Q123" s="121">
        <v>1</v>
      </c>
      <c r="R123" s="133">
        <v>0</v>
      </c>
    </row>
    <row r="124" spans="2:18" s="112" customFormat="1" ht="12" customHeight="1">
      <c r="B124" s="879" t="s">
        <v>1879</v>
      </c>
      <c r="C124" s="880"/>
      <c r="D124" s="121">
        <v>786</v>
      </c>
      <c r="E124" s="130">
        <v>0</v>
      </c>
      <c r="F124" s="121">
        <v>2</v>
      </c>
      <c r="G124" s="121">
        <v>18</v>
      </c>
      <c r="H124" s="121">
        <v>23</v>
      </c>
      <c r="I124" s="121">
        <v>83</v>
      </c>
      <c r="J124" s="121">
        <v>104</v>
      </c>
      <c r="K124" s="121">
        <v>129</v>
      </c>
      <c r="L124" s="121">
        <v>70</v>
      </c>
      <c r="M124" s="121">
        <v>94</v>
      </c>
      <c r="N124" s="121">
        <v>146</v>
      </c>
      <c r="O124" s="121">
        <v>102</v>
      </c>
      <c r="P124" s="121">
        <v>15</v>
      </c>
      <c r="Q124" s="121">
        <v>0</v>
      </c>
      <c r="R124" s="133">
        <v>0</v>
      </c>
    </row>
    <row r="125" spans="2:18" s="112" customFormat="1" ht="12" customHeight="1">
      <c r="B125" s="879" t="s">
        <v>1445</v>
      </c>
      <c r="C125" s="880"/>
      <c r="D125" s="121">
        <v>509</v>
      </c>
      <c r="E125" s="130">
        <v>0</v>
      </c>
      <c r="F125" s="121">
        <v>10</v>
      </c>
      <c r="G125" s="121">
        <v>15</v>
      </c>
      <c r="H125" s="121">
        <v>14</v>
      </c>
      <c r="I125" s="121">
        <v>25</v>
      </c>
      <c r="J125" s="121">
        <v>34</v>
      </c>
      <c r="K125" s="121">
        <v>29</v>
      </c>
      <c r="L125" s="121">
        <v>23</v>
      </c>
      <c r="M125" s="121">
        <v>29</v>
      </c>
      <c r="N125" s="121">
        <v>89</v>
      </c>
      <c r="O125" s="121">
        <v>160</v>
      </c>
      <c r="P125" s="121">
        <v>78</v>
      </c>
      <c r="Q125" s="121">
        <v>3</v>
      </c>
      <c r="R125" s="133">
        <v>0</v>
      </c>
    </row>
    <row r="126" spans="2:18" s="112" customFormat="1" ht="12" customHeight="1">
      <c r="B126" s="879" t="s">
        <v>1446</v>
      </c>
      <c r="C126" s="880"/>
      <c r="D126" s="121">
        <v>727</v>
      </c>
      <c r="E126" s="130">
        <v>0</v>
      </c>
      <c r="F126" s="121">
        <v>2</v>
      </c>
      <c r="G126" s="121">
        <v>10</v>
      </c>
      <c r="H126" s="121">
        <v>23</v>
      </c>
      <c r="I126" s="121">
        <v>59</v>
      </c>
      <c r="J126" s="121">
        <v>94</v>
      </c>
      <c r="K126" s="121">
        <v>104</v>
      </c>
      <c r="L126" s="121">
        <v>71</v>
      </c>
      <c r="M126" s="121">
        <v>128</v>
      </c>
      <c r="N126" s="121">
        <v>124</v>
      </c>
      <c r="O126" s="121">
        <v>97</v>
      </c>
      <c r="P126" s="121">
        <v>15</v>
      </c>
      <c r="Q126" s="121">
        <v>0</v>
      </c>
      <c r="R126" s="133">
        <v>0</v>
      </c>
    </row>
    <row r="127" spans="2:18" s="112" customFormat="1" ht="12" customHeight="1">
      <c r="B127" s="140"/>
      <c r="C127" s="141"/>
      <c r="D127" s="121"/>
      <c r="E127" s="130"/>
      <c r="F127" s="121"/>
      <c r="G127" s="121"/>
      <c r="H127" s="121"/>
      <c r="I127" s="121"/>
      <c r="J127" s="121"/>
      <c r="K127" s="121"/>
      <c r="L127" s="121"/>
      <c r="M127" s="121"/>
      <c r="N127" s="121"/>
      <c r="O127" s="121"/>
      <c r="P127" s="121"/>
      <c r="Q127" s="121"/>
      <c r="R127" s="133"/>
    </row>
    <row r="128" spans="2:18" s="112" customFormat="1" ht="12.75" customHeight="1">
      <c r="B128" s="881" t="s">
        <v>1448</v>
      </c>
      <c r="C128" s="882"/>
      <c r="D128" s="137">
        <f aca="true" t="shared" si="5" ref="D128:I128">SUM(D129:D150)</f>
        <v>9404</v>
      </c>
      <c r="E128" s="137">
        <f t="shared" si="5"/>
        <v>2</v>
      </c>
      <c r="F128" s="137">
        <f t="shared" si="5"/>
        <v>85</v>
      </c>
      <c r="G128" s="137">
        <f t="shared" si="5"/>
        <v>498</v>
      </c>
      <c r="H128" s="137">
        <f t="shared" si="5"/>
        <v>532</v>
      </c>
      <c r="I128" s="137">
        <f t="shared" si="5"/>
        <v>1094</v>
      </c>
      <c r="J128" s="137">
        <v>1039</v>
      </c>
      <c r="K128" s="137">
        <f aca="true" t="shared" si="6" ref="K128:R128">SUM(K129:K150)</f>
        <v>1082</v>
      </c>
      <c r="L128" s="137">
        <f t="shared" si="6"/>
        <v>598</v>
      </c>
      <c r="M128" s="137">
        <f t="shared" si="6"/>
        <v>1012</v>
      </c>
      <c r="N128" s="137">
        <f t="shared" si="6"/>
        <v>1196</v>
      </c>
      <c r="O128" s="137">
        <f t="shared" si="6"/>
        <v>1314</v>
      </c>
      <c r="P128" s="137">
        <f t="shared" si="6"/>
        <v>772</v>
      </c>
      <c r="Q128" s="137">
        <f t="shared" si="6"/>
        <v>100</v>
      </c>
      <c r="R128" s="138">
        <f t="shared" si="6"/>
        <v>80</v>
      </c>
    </row>
    <row r="129" spans="2:18" s="112" customFormat="1" ht="12.75" customHeight="1">
      <c r="B129" s="135"/>
      <c r="C129" s="136"/>
      <c r="D129" s="121"/>
      <c r="E129" s="130"/>
      <c r="F129" s="121"/>
      <c r="G129" s="121"/>
      <c r="H129" s="121"/>
      <c r="I129" s="121"/>
      <c r="J129" s="121"/>
      <c r="K129" s="121"/>
      <c r="L129" s="121"/>
      <c r="M129" s="121"/>
      <c r="N129" s="121"/>
      <c r="O129" s="121"/>
      <c r="P129" s="121"/>
      <c r="Q129" s="121"/>
      <c r="R129" s="133"/>
    </row>
    <row r="130" spans="2:18" s="112" customFormat="1" ht="12" customHeight="1">
      <c r="B130" s="879" t="s">
        <v>1880</v>
      </c>
      <c r="C130" s="880"/>
      <c r="D130" s="121">
        <v>886</v>
      </c>
      <c r="E130" s="130">
        <v>0</v>
      </c>
      <c r="F130" s="121">
        <v>7</v>
      </c>
      <c r="G130" s="121">
        <v>35</v>
      </c>
      <c r="H130" s="121">
        <v>56</v>
      </c>
      <c r="I130" s="121">
        <v>116</v>
      </c>
      <c r="J130" s="121">
        <v>111</v>
      </c>
      <c r="K130" s="121">
        <v>128</v>
      </c>
      <c r="L130" s="121">
        <v>55</v>
      </c>
      <c r="M130" s="121">
        <v>114</v>
      </c>
      <c r="N130" s="121">
        <v>118</v>
      </c>
      <c r="O130" s="121">
        <v>103</v>
      </c>
      <c r="P130" s="121">
        <v>40</v>
      </c>
      <c r="Q130" s="121">
        <v>3</v>
      </c>
      <c r="R130" s="133">
        <v>0</v>
      </c>
    </row>
    <row r="131" spans="2:18" s="112" customFormat="1" ht="12" customHeight="1">
      <c r="B131" s="879" t="s">
        <v>1881</v>
      </c>
      <c r="C131" s="880"/>
      <c r="D131" s="121">
        <v>255</v>
      </c>
      <c r="E131" s="130">
        <v>0</v>
      </c>
      <c r="F131" s="121">
        <v>0</v>
      </c>
      <c r="G131" s="121">
        <v>8</v>
      </c>
      <c r="H131" s="121">
        <v>8</v>
      </c>
      <c r="I131" s="121">
        <v>26</v>
      </c>
      <c r="J131" s="121">
        <v>131</v>
      </c>
      <c r="K131" s="121">
        <v>30</v>
      </c>
      <c r="L131" s="121">
        <v>27</v>
      </c>
      <c r="M131" s="121">
        <v>42</v>
      </c>
      <c r="N131" s="121">
        <v>54</v>
      </c>
      <c r="O131" s="121">
        <v>27</v>
      </c>
      <c r="P131" s="121">
        <v>2</v>
      </c>
      <c r="Q131" s="121">
        <v>0</v>
      </c>
      <c r="R131" s="133">
        <v>0</v>
      </c>
    </row>
    <row r="132" spans="2:18" s="112" customFormat="1" ht="12" customHeight="1">
      <c r="B132" s="879" t="s">
        <v>1805</v>
      </c>
      <c r="C132" s="880"/>
      <c r="D132" s="121">
        <v>846</v>
      </c>
      <c r="E132" s="130">
        <v>0</v>
      </c>
      <c r="F132" s="121">
        <v>0</v>
      </c>
      <c r="G132" s="121">
        <v>49</v>
      </c>
      <c r="H132" s="121">
        <v>39</v>
      </c>
      <c r="I132" s="121">
        <v>92</v>
      </c>
      <c r="J132" s="121">
        <v>100</v>
      </c>
      <c r="K132" s="121">
        <v>120</v>
      </c>
      <c r="L132" s="121">
        <v>60</v>
      </c>
      <c r="M132" s="121">
        <v>93</v>
      </c>
      <c r="N132" s="121">
        <v>118</v>
      </c>
      <c r="O132" s="121">
        <v>128</v>
      </c>
      <c r="P132" s="121">
        <v>45</v>
      </c>
      <c r="Q132" s="121">
        <v>2</v>
      </c>
      <c r="R132" s="133">
        <v>0</v>
      </c>
    </row>
    <row r="133" spans="2:18" s="112" customFormat="1" ht="12" customHeight="1">
      <c r="B133" s="879" t="s">
        <v>1882</v>
      </c>
      <c r="C133" s="880"/>
      <c r="D133" s="121">
        <v>433</v>
      </c>
      <c r="E133" s="130">
        <v>0</v>
      </c>
      <c r="F133" s="121">
        <v>0</v>
      </c>
      <c r="G133" s="121">
        <v>48</v>
      </c>
      <c r="H133" s="121">
        <v>26</v>
      </c>
      <c r="I133" s="121">
        <v>47</v>
      </c>
      <c r="J133" s="121">
        <v>38</v>
      </c>
      <c r="K133" s="121">
        <v>43</v>
      </c>
      <c r="L133" s="121">
        <v>20</v>
      </c>
      <c r="M133" s="121">
        <v>42</v>
      </c>
      <c r="N133" s="121">
        <v>49</v>
      </c>
      <c r="O133" s="121">
        <v>63</v>
      </c>
      <c r="P133" s="121">
        <v>50</v>
      </c>
      <c r="Q133" s="121">
        <v>7</v>
      </c>
      <c r="R133" s="133">
        <v>0</v>
      </c>
    </row>
    <row r="134" spans="2:18" s="112" customFormat="1" ht="12" customHeight="1">
      <c r="B134" s="879" t="s">
        <v>1453</v>
      </c>
      <c r="C134" s="880"/>
      <c r="D134" s="121">
        <v>422</v>
      </c>
      <c r="E134" s="142">
        <v>0</v>
      </c>
      <c r="F134" s="121">
        <v>2</v>
      </c>
      <c r="G134" s="121">
        <v>61</v>
      </c>
      <c r="H134" s="121">
        <v>50</v>
      </c>
      <c r="I134" s="121">
        <v>58</v>
      </c>
      <c r="J134" s="121">
        <v>50</v>
      </c>
      <c r="K134" s="121">
        <v>53</v>
      </c>
      <c r="L134" s="121">
        <v>22</v>
      </c>
      <c r="M134" s="121">
        <v>27</v>
      </c>
      <c r="N134" s="121">
        <v>31</v>
      </c>
      <c r="O134" s="121">
        <v>44</v>
      </c>
      <c r="P134" s="121">
        <v>21</v>
      </c>
      <c r="Q134" s="121">
        <v>3</v>
      </c>
      <c r="R134" s="133">
        <v>0</v>
      </c>
    </row>
    <row r="135" spans="2:18" s="112" customFormat="1" ht="12" customHeight="1">
      <c r="B135" s="140"/>
      <c r="C135" s="141"/>
      <c r="D135" s="121"/>
      <c r="E135" s="142"/>
      <c r="F135" s="121"/>
      <c r="G135" s="121"/>
      <c r="H135" s="121"/>
      <c r="I135" s="121"/>
      <c r="J135" s="121"/>
      <c r="K135" s="121"/>
      <c r="L135" s="121"/>
      <c r="M135" s="121"/>
      <c r="N135" s="121"/>
      <c r="O135" s="121"/>
      <c r="P135" s="121"/>
      <c r="Q135" s="121"/>
      <c r="R135" s="133"/>
    </row>
    <row r="136" spans="2:18" ht="12" customHeight="1">
      <c r="B136" s="879" t="s">
        <v>1883</v>
      </c>
      <c r="C136" s="880"/>
      <c r="D136" s="121">
        <v>275</v>
      </c>
      <c r="E136" s="130">
        <v>0</v>
      </c>
      <c r="F136" s="121">
        <v>0</v>
      </c>
      <c r="G136" s="121">
        <v>17</v>
      </c>
      <c r="H136" s="121">
        <v>7</v>
      </c>
      <c r="I136" s="121">
        <v>39</v>
      </c>
      <c r="J136" s="121">
        <v>54</v>
      </c>
      <c r="K136" s="121">
        <v>50</v>
      </c>
      <c r="L136" s="121">
        <v>18</v>
      </c>
      <c r="M136" s="121">
        <v>40</v>
      </c>
      <c r="N136" s="121">
        <v>32</v>
      </c>
      <c r="O136" s="121">
        <v>13</v>
      </c>
      <c r="P136" s="121">
        <v>3</v>
      </c>
      <c r="Q136" s="121">
        <v>2</v>
      </c>
      <c r="R136" s="133">
        <v>0</v>
      </c>
    </row>
    <row r="137" spans="2:18" ht="12" customHeight="1">
      <c r="B137" s="879" t="s">
        <v>1806</v>
      </c>
      <c r="C137" s="880"/>
      <c r="D137" s="121">
        <v>522</v>
      </c>
      <c r="E137" s="130">
        <v>0</v>
      </c>
      <c r="F137" s="121">
        <v>6</v>
      </c>
      <c r="G137" s="121">
        <v>26</v>
      </c>
      <c r="H137" s="121">
        <v>22</v>
      </c>
      <c r="I137" s="121">
        <v>63</v>
      </c>
      <c r="J137" s="121">
        <v>70</v>
      </c>
      <c r="K137" s="121">
        <v>48</v>
      </c>
      <c r="L137" s="121">
        <v>32</v>
      </c>
      <c r="M137" s="121">
        <v>51</v>
      </c>
      <c r="N137" s="121">
        <v>87</v>
      </c>
      <c r="O137" s="121">
        <v>87</v>
      </c>
      <c r="P137" s="121">
        <v>28</v>
      </c>
      <c r="Q137" s="121">
        <v>2</v>
      </c>
      <c r="R137" s="133">
        <v>0</v>
      </c>
    </row>
    <row r="138" spans="2:18" ht="12" customHeight="1">
      <c r="B138" s="879" t="s">
        <v>1807</v>
      </c>
      <c r="C138" s="880"/>
      <c r="D138" s="121">
        <v>448</v>
      </c>
      <c r="E138" s="130">
        <v>0</v>
      </c>
      <c r="F138" s="121">
        <v>3</v>
      </c>
      <c r="G138" s="121">
        <v>18</v>
      </c>
      <c r="H138" s="121">
        <v>26</v>
      </c>
      <c r="I138" s="121">
        <v>38</v>
      </c>
      <c r="J138" s="121">
        <v>39</v>
      </c>
      <c r="K138" s="121">
        <v>29</v>
      </c>
      <c r="L138" s="121">
        <v>29</v>
      </c>
      <c r="M138" s="121">
        <v>51</v>
      </c>
      <c r="N138" s="121">
        <v>63</v>
      </c>
      <c r="O138" s="121">
        <v>84</v>
      </c>
      <c r="P138" s="121">
        <v>63</v>
      </c>
      <c r="Q138" s="121">
        <v>5</v>
      </c>
      <c r="R138" s="133">
        <v>0</v>
      </c>
    </row>
    <row r="139" spans="2:18" ht="12" customHeight="1">
      <c r="B139" s="879" t="s">
        <v>1884</v>
      </c>
      <c r="C139" s="880"/>
      <c r="D139" s="121">
        <v>262</v>
      </c>
      <c r="E139" s="130">
        <v>0</v>
      </c>
      <c r="F139" s="121">
        <v>1</v>
      </c>
      <c r="G139" s="121">
        <v>7</v>
      </c>
      <c r="H139" s="121">
        <v>20</v>
      </c>
      <c r="I139" s="121">
        <v>37</v>
      </c>
      <c r="J139" s="121">
        <v>23</v>
      </c>
      <c r="K139" s="121">
        <v>28</v>
      </c>
      <c r="L139" s="121">
        <v>9</v>
      </c>
      <c r="M139" s="121">
        <v>23</v>
      </c>
      <c r="N139" s="121">
        <v>35</v>
      </c>
      <c r="O139" s="121">
        <v>42</v>
      </c>
      <c r="P139" s="121">
        <v>36</v>
      </c>
      <c r="Q139" s="121">
        <v>1</v>
      </c>
      <c r="R139" s="133">
        <v>0</v>
      </c>
    </row>
    <row r="140" spans="2:18" ht="12" customHeight="1">
      <c r="B140" s="879" t="s">
        <v>1855</v>
      </c>
      <c r="C140" s="880"/>
      <c r="D140" s="121">
        <v>334</v>
      </c>
      <c r="E140" s="130">
        <v>0</v>
      </c>
      <c r="F140" s="121">
        <v>3</v>
      </c>
      <c r="G140" s="121">
        <v>14</v>
      </c>
      <c r="H140" s="121">
        <v>23</v>
      </c>
      <c r="I140" s="121">
        <v>59</v>
      </c>
      <c r="J140" s="121">
        <v>46</v>
      </c>
      <c r="K140" s="121">
        <v>52</v>
      </c>
      <c r="L140" s="121">
        <v>32</v>
      </c>
      <c r="M140" s="121">
        <v>49</v>
      </c>
      <c r="N140" s="121">
        <v>27</v>
      </c>
      <c r="O140" s="121">
        <v>21</v>
      </c>
      <c r="P140" s="121">
        <v>8</v>
      </c>
      <c r="Q140" s="121">
        <v>0</v>
      </c>
      <c r="R140" s="133">
        <v>0</v>
      </c>
    </row>
    <row r="141" spans="2:18" ht="12" customHeight="1">
      <c r="B141" s="140"/>
      <c r="C141" s="141"/>
      <c r="D141" s="121"/>
      <c r="E141" s="130"/>
      <c r="F141" s="121"/>
      <c r="G141" s="121"/>
      <c r="H141" s="121"/>
      <c r="I141" s="121"/>
      <c r="J141" s="121"/>
      <c r="K141" s="121"/>
      <c r="L141" s="121"/>
      <c r="M141" s="121"/>
      <c r="N141" s="121"/>
      <c r="O141" s="121"/>
      <c r="P141" s="121"/>
      <c r="Q141" s="121"/>
      <c r="R141" s="133"/>
    </row>
    <row r="142" spans="2:18" ht="12" customHeight="1">
      <c r="B142" s="879" t="s">
        <v>1808</v>
      </c>
      <c r="C142" s="880"/>
      <c r="D142" s="121">
        <v>552</v>
      </c>
      <c r="E142" s="130">
        <v>0</v>
      </c>
      <c r="F142" s="121">
        <v>13</v>
      </c>
      <c r="G142" s="121">
        <v>23</v>
      </c>
      <c r="H142" s="121">
        <v>40</v>
      </c>
      <c r="I142" s="121">
        <v>76</v>
      </c>
      <c r="J142" s="121">
        <v>60</v>
      </c>
      <c r="K142" s="121">
        <v>66</v>
      </c>
      <c r="L142" s="121">
        <v>48</v>
      </c>
      <c r="M142" s="121">
        <v>55</v>
      </c>
      <c r="N142" s="121">
        <v>54</v>
      </c>
      <c r="O142" s="121">
        <v>66</v>
      </c>
      <c r="P142" s="121">
        <v>49</v>
      </c>
      <c r="Q142" s="121">
        <v>2</v>
      </c>
      <c r="R142" s="133">
        <v>0</v>
      </c>
    </row>
    <row r="143" spans="2:18" ht="12" customHeight="1">
      <c r="B143" s="879" t="s">
        <v>1462</v>
      </c>
      <c r="C143" s="880"/>
      <c r="D143" s="121">
        <v>565</v>
      </c>
      <c r="E143" s="130">
        <v>0</v>
      </c>
      <c r="F143" s="121">
        <v>21</v>
      </c>
      <c r="G143" s="121">
        <v>39</v>
      </c>
      <c r="H143" s="121">
        <v>31</v>
      </c>
      <c r="I143" s="121">
        <v>81</v>
      </c>
      <c r="J143" s="121">
        <v>69</v>
      </c>
      <c r="K143" s="121">
        <v>71</v>
      </c>
      <c r="L143" s="121">
        <v>38</v>
      </c>
      <c r="M143" s="121">
        <v>68</v>
      </c>
      <c r="N143" s="121">
        <v>72</v>
      </c>
      <c r="O143" s="121">
        <v>47</v>
      </c>
      <c r="P143" s="121">
        <v>26</v>
      </c>
      <c r="Q143" s="121">
        <v>2</v>
      </c>
      <c r="R143" s="133">
        <v>0</v>
      </c>
    </row>
    <row r="144" spans="2:18" ht="11.25" customHeight="1">
      <c r="B144" s="879" t="s">
        <v>1463</v>
      </c>
      <c r="C144" s="880"/>
      <c r="D144" s="121">
        <v>282</v>
      </c>
      <c r="E144" s="130">
        <v>0</v>
      </c>
      <c r="F144" s="121">
        <v>2</v>
      </c>
      <c r="G144" s="121">
        <v>9</v>
      </c>
      <c r="H144" s="121">
        <v>4</v>
      </c>
      <c r="I144" s="121">
        <v>26</v>
      </c>
      <c r="J144" s="121">
        <v>45</v>
      </c>
      <c r="K144" s="121">
        <v>43</v>
      </c>
      <c r="L144" s="121">
        <v>26</v>
      </c>
      <c r="M144" s="121">
        <v>41</v>
      </c>
      <c r="N144" s="121">
        <v>45</v>
      </c>
      <c r="O144" s="121">
        <v>35</v>
      </c>
      <c r="P144" s="121">
        <v>6</v>
      </c>
      <c r="Q144" s="121">
        <v>0</v>
      </c>
      <c r="R144" s="133">
        <v>0</v>
      </c>
    </row>
    <row r="145" spans="2:18" ht="12" customHeight="1">
      <c r="B145" s="879" t="s">
        <v>1809</v>
      </c>
      <c r="C145" s="880"/>
      <c r="D145" s="121">
        <v>995</v>
      </c>
      <c r="E145" s="130">
        <v>0</v>
      </c>
      <c r="F145" s="121">
        <v>3</v>
      </c>
      <c r="G145" s="121">
        <v>20</v>
      </c>
      <c r="H145" s="121">
        <v>44</v>
      </c>
      <c r="I145" s="121">
        <v>75</v>
      </c>
      <c r="J145" s="121">
        <v>85</v>
      </c>
      <c r="K145" s="121">
        <v>108</v>
      </c>
      <c r="L145" s="121">
        <v>52</v>
      </c>
      <c r="M145" s="121">
        <v>104</v>
      </c>
      <c r="N145" s="121">
        <v>133</v>
      </c>
      <c r="O145" s="121">
        <v>179</v>
      </c>
      <c r="P145" s="121">
        <v>171</v>
      </c>
      <c r="Q145" s="121">
        <v>21</v>
      </c>
      <c r="R145" s="133">
        <v>0</v>
      </c>
    </row>
    <row r="146" spans="2:18" ht="12" customHeight="1">
      <c r="B146" s="879" t="s">
        <v>1885</v>
      </c>
      <c r="C146" s="880"/>
      <c r="D146" s="121">
        <v>703</v>
      </c>
      <c r="E146" s="130">
        <v>0</v>
      </c>
      <c r="F146" s="121">
        <v>0</v>
      </c>
      <c r="G146" s="121">
        <v>11</v>
      </c>
      <c r="H146" s="121">
        <v>32</v>
      </c>
      <c r="I146" s="121">
        <v>44</v>
      </c>
      <c r="J146" s="121">
        <v>41</v>
      </c>
      <c r="K146" s="121">
        <v>36</v>
      </c>
      <c r="L146" s="121">
        <v>28</v>
      </c>
      <c r="M146" s="121">
        <v>49</v>
      </c>
      <c r="N146" s="121">
        <v>85</v>
      </c>
      <c r="O146" s="121">
        <v>130</v>
      </c>
      <c r="P146" s="121">
        <v>122</v>
      </c>
      <c r="Q146" s="121">
        <v>46</v>
      </c>
      <c r="R146" s="133">
        <v>79</v>
      </c>
    </row>
    <row r="147" spans="2:18" ht="12" customHeight="1">
      <c r="B147" s="140"/>
      <c r="C147" s="141"/>
      <c r="D147" s="121"/>
      <c r="E147" s="130"/>
      <c r="F147" s="121"/>
      <c r="G147" s="121"/>
      <c r="H147" s="121"/>
      <c r="I147" s="121"/>
      <c r="J147" s="121"/>
      <c r="K147" s="121"/>
      <c r="L147" s="121"/>
      <c r="M147" s="121"/>
      <c r="N147" s="121"/>
      <c r="O147" s="121"/>
      <c r="P147" s="121"/>
      <c r="Q147" s="121"/>
      <c r="R147" s="133"/>
    </row>
    <row r="148" spans="2:18" ht="12" customHeight="1">
      <c r="B148" s="879" t="s">
        <v>1886</v>
      </c>
      <c r="C148" s="880"/>
      <c r="D148" s="121">
        <v>671</v>
      </c>
      <c r="E148" s="130">
        <v>0</v>
      </c>
      <c r="F148" s="121">
        <v>1</v>
      </c>
      <c r="G148" s="121">
        <v>40</v>
      </c>
      <c r="H148" s="121">
        <v>37</v>
      </c>
      <c r="I148" s="121">
        <v>97</v>
      </c>
      <c r="J148" s="121">
        <v>85</v>
      </c>
      <c r="K148" s="121">
        <v>67</v>
      </c>
      <c r="L148" s="121">
        <v>49</v>
      </c>
      <c r="M148" s="121">
        <v>58</v>
      </c>
      <c r="N148" s="121">
        <v>76</v>
      </c>
      <c r="O148" s="121">
        <v>106</v>
      </c>
      <c r="P148" s="121">
        <v>53</v>
      </c>
      <c r="Q148" s="121">
        <v>2</v>
      </c>
      <c r="R148" s="133">
        <v>1</v>
      </c>
    </row>
    <row r="149" spans="2:18" ht="12" customHeight="1">
      <c r="B149" s="879" t="s">
        <v>1887</v>
      </c>
      <c r="C149" s="880"/>
      <c r="D149" s="121">
        <v>953</v>
      </c>
      <c r="E149" s="130">
        <v>2</v>
      </c>
      <c r="F149" s="121">
        <v>23</v>
      </c>
      <c r="G149" s="121">
        <v>73</v>
      </c>
      <c r="H149" s="121">
        <v>67</v>
      </c>
      <c r="I149" s="121">
        <v>120</v>
      </c>
      <c r="J149" s="121">
        <v>92</v>
      </c>
      <c r="K149" s="121">
        <v>110</v>
      </c>
      <c r="L149" s="121">
        <v>53</v>
      </c>
      <c r="M149" s="121">
        <v>105</v>
      </c>
      <c r="N149" s="121">
        <v>117</v>
      </c>
      <c r="O149" s="121">
        <v>139</v>
      </c>
      <c r="P149" s="121">
        <v>49</v>
      </c>
      <c r="Q149" s="121">
        <v>2</v>
      </c>
      <c r="R149" s="133">
        <v>0</v>
      </c>
    </row>
    <row r="150" spans="2:18" ht="12" customHeight="1">
      <c r="B150" s="140"/>
      <c r="C150" s="141"/>
      <c r="D150" s="121"/>
      <c r="E150" s="130"/>
      <c r="F150" s="121"/>
      <c r="G150" s="121"/>
      <c r="H150" s="121"/>
      <c r="I150" s="121"/>
      <c r="J150" s="121"/>
      <c r="K150" s="121"/>
      <c r="L150" s="121"/>
      <c r="M150" s="121"/>
      <c r="N150" s="121"/>
      <c r="O150" s="121"/>
      <c r="P150" s="121"/>
      <c r="Q150" s="121"/>
      <c r="R150" s="133"/>
    </row>
    <row r="151" spans="2:18" ht="12" customHeight="1">
      <c r="B151" s="881" t="s">
        <v>1469</v>
      </c>
      <c r="C151" s="882"/>
      <c r="D151" s="137">
        <f>SUM(D152:D164)</f>
        <v>4338</v>
      </c>
      <c r="E151" s="130">
        <v>0</v>
      </c>
      <c r="F151" s="137">
        <f aca="true" t="shared" si="7" ref="F151:R151">SUM(F152:F164)</f>
        <v>79</v>
      </c>
      <c r="G151" s="137">
        <f t="shared" si="7"/>
        <v>243</v>
      </c>
      <c r="H151" s="137">
        <f t="shared" si="7"/>
        <v>281</v>
      </c>
      <c r="I151" s="137">
        <f t="shared" si="7"/>
        <v>489</v>
      </c>
      <c r="J151" s="137">
        <f t="shared" si="7"/>
        <v>483</v>
      </c>
      <c r="K151" s="137">
        <f t="shared" si="7"/>
        <v>480</v>
      </c>
      <c r="L151" s="137">
        <f t="shared" si="7"/>
        <v>255</v>
      </c>
      <c r="M151" s="137">
        <f t="shared" si="7"/>
        <v>420</v>
      </c>
      <c r="N151" s="137">
        <f t="shared" si="7"/>
        <v>560</v>
      </c>
      <c r="O151" s="137">
        <f t="shared" si="7"/>
        <v>555</v>
      </c>
      <c r="P151" s="137">
        <f t="shared" si="7"/>
        <v>448</v>
      </c>
      <c r="Q151" s="137">
        <f t="shared" si="7"/>
        <v>45</v>
      </c>
      <c r="R151" s="138">
        <f t="shared" si="7"/>
        <v>0</v>
      </c>
    </row>
    <row r="152" spans="2:18" ht="12" customHeight="1">
      <c r="B152" s="135"/>
      <c r="C152" s="136"/>
      <c r="D152" s="121"/>
      <c r="E152" s="130"/>
      <c r="F152" s="121"/>
      <c r="G152" s="121"/>
      <c r="H152" s="121"/>
      <c r="I152" s="121"/>
      <c r="J152" s="121"/>
      <c r="K152" s="121"/>
      <c r="L152" s="121"/>
      <c r="M152" s="121"/>
      <c r="N152" s="121"/>
      <c r="O152" s="121"/>
      <c r="P152" s="121"/>
      <c r="Q152" s="121"/>
      <c r="R152" s="133"/>
    </row>
    <row r="153" spans="2:18" ht="12" customHeight="1">
      <c r="B153" s="879" t="s">
        <v>1888</v>
      </c>
      <c r="C153" s="880"/>
      <c r="D153" s="121">
        <v>371</v>
      </c>
      <c r="E153" s="130">
        <v>0</v>
      </c>
      <c r="F153" s="121">
        <v>7</v>
      </c>
      <c r="G153" s="121">
        <v>21</v>
      </c>
      <c r="H153" s="121">
        <v>29</v>
      </c>
      <c r="I153" s="121">
        <v>41</v>
      </c>
      <c r="J153" s="121">
        <v>55</v>
      </c>
      <c r="K153" s="121">
        <v>46</v>
      </c>
      <c r="L153" s="121">
        <v>21</v>
      </c>
      <c r="M153" s="121">
        <v>44</v>
      </c>
      <c r="N153" s="121">
        <v>42</v>
      </c>
      <c r="O153" s="121">
        <v>43</v>
      </c>
      <c r="P153" s="121">
        <v>22</v>
      </c>
      <c r="Q153" s="121">
        <v>0</v>
      </c>
      <c r="R153" s="133">
        <v>0</v>
      </c>
    </row>
    <row r="154" spans="2:18" ht="12" customHeight="1">
      <c r="B154" s="879" t="s">
        <v>1889</v>
      </c>
      <c r="C154" s="880"/>
      <c r="D154" s="121">
        <v>406</v>
      </c>
      <c r="E154" s="130">
        <v>0</v>
      </c>
      <c r="F154" s="121">
        <v>21</v>
      </c>
      <c r="G154" s="121">
        <v>40</v>
      </c>
      <c r="H154" s="121">
        <v>29</v>
      </c>
      <c r="I154" s="121">
        <v>33</v>
      </c>
      <c r="J154" s="121">
        <v>53</v>
      </c>
      <c r="K154" s="121">
        <v>57</v>
      </c>
      <c r="L154" s="121">
        <v>21</v>
      </c>
      <c r="M154" s="121">
        <v>39</v>
      </c>
      <c r="N154" s="121">
        <v>42</v>
      </c>
      <c r="O154" s="121">
        <v>46</v>
      </c>
      <c r="P154" s="121">
        <v>24</v>
      </c>
      <c r="Q154" s="121">
        <v>1</v>
      </c>
      <c r="R154" s="133">
        <v>0</v>
      </c>
    </row>
    <row r="155" spans="2:18" ht="12.75" customHeight="1">
      <c r="B155" s="879" t="s">
        <v>1890</v>
      </c>
      <c r="C155" s="880"/>
      <c r="D155" s="121">
        <v>741</v>
      </c>
      <c r="E155" s="130">
        <v>0</v>
      </c>
      <c r="F155" s="121">
        <v>30</v>
      </c>
      <c r="G155" s="121">
        <v>93</v>
      </c>
      <c r="H155" s="121">
        <v>84</v>
      </c>
      <c r="I155" s="121">
        <v>123</v>
      </c>
      <c r="J155" s="121">
        <v>88</v>
      </c>
      <c r="K155" s="121">
        <v>81</v>
      </c>
      <c r="L155" s="121">
        <v>41</v>
      </c>
      <c r="M155" s="121">
        <v>66</v>
      </c>
      <c r="N155" s="121">
        <v>68</v>
      </c>
      <c r="O155" s="121">
        <v>47</v>
      </c>
      <c r="P155" s="121">
        <v>19</v>
      </c>
      <c r="Q155" s="121">
        <v>1</v>
      </c>
      <c r="R155" s="133">
        <v>0</v>
      </c>
    </row>
    <row r="156" spans="2:18" s="125" customFormat="1" ht="12.75" customHeight="1">
      <c r="B156" s="140"/>
      <c r="C156" s="141"/>
      <c r="D156" s="137"/>
      <c r="E156" s="126"/>
      <c r="F156" s="137"/>
      <c r="G156" s="137"/>
      <c r="H156" s="137"/>
      <c r="I156" s="137"/>
      <c r="J156" s="137"/>
      <c r="K156" s="137"/>
      <c r="L156" s="137"/>
      <c r="M156" s="137"/>
      <c r="N156" s="137"/>
      <c r="O156" s="137"/>
      <c r="P156" s="137"/>
      <c r="Q156" s="137"/>
      <c r="R156" s="138"/>
    </row>
    <row r="157" spans="2:18" ht="12" customHeight="1">
      <c r="B157" s="879" t="s">
        <v>1474</v>
      </c>
      <c r="C157" s="880"/>
      <c r="D157" s="121">
        <v>522</v>
      </c>
      <c r="E157" s="130">
        <v>0</v>
      </c>
      <c r="F157" s="121">
        <v>4</v>
      </c>
      <c r="G157" s="121">
        <v>24</v>
      </c>
      <c r="H157" s="121">
        <v>32</v>
      </c>
      <c r="I157" s="121">
        <v>82</v>
      </c>
      <c r="J157" s="121">
        <v>76</v>
      </c>
      <c r="K157" s="121">
        <v>90</v>
      </c>
      <c r="L157" s="121">
        <v>52</v>
      </c>
      <c r="M157" s="121">
        <v>74</v>
      </c>
      <c r="N157" s="121">
        <v>53</v>
      </c>
      <c r="O157" s="121">
        <v>28</v>
      </c>
      <c r="P157" s="121">
        <v>6</v>
      </c>
      <c r="Q157" s="121">
        <v>1</v>
      </c>
      <c r="R157" s="133">
        <v>0</v>
      </c>
    </row>
    <row r="158" spans="2:18" ht="10.5" customHeight="1">
      <c r="B158" s="879" t="s">
        <v>1891</v>
      </c>
      <c r="C158" s="880"/>
      <c r="D158" s="121">
        <v>599</v>
      </c>
      <c r="E158" s="130">
        <v>0</v>
      </c>
      <c r="F158" s="121">
        <v>7</v>
      </c>
      <c r="G158" s="121">
        <v>8</v>
      </c>
      <c r="H158" s="121">
        <v>16</v>
      </c>
      <c r="I158" s="121">
        <v>56</v>
      </c>
      <c r="J158" s="121">
        <v>65</v>
      </c>
      <c r="K158" s="121">
        <v>57</v>
      </c>
      <c r="L158" s="121">
        <v>40</v>
      </c>
      <c r="M158" s="121">
        <v>64</v>
      </c>
      <c r="N158" s="121">
        <v>96</v>
      </c>
      <c r="O158" s="121">
        <v>105</v>
      </c>
      <c r="P158" s="121">
        <v>75</v>
      </c>
      <c r="Q158" s="121">
        <v>10</v>
      </c>
      <c r="R158" s="133">
        <v>0</v>
      </c>
    </row>
    <row r="159" spans="2:18" ht="12.75" customHeight="1">
      <c r="B159" s="879" t="s">
        <v>1892</v>
      </c>
      <c r="C159" s="880"/>
      <c r="D159" s="121">
        <v>352</v>
      </c>
      <c r="E159" s="130">
        <v>0</v>
      </c>
      <c r="F159" s="121">
        <v>5</v>
      </c>
      <c r="G159" s="121">
        <v>6</v>
      </c>
      <c r="H159" s="121">
        <v>26</v>
      </c>
      <c r="I159" s="121">
        <v>44</v>
      </c>
      <c r="J159" s="121">
        <v>47</v>
      </c>
      <c r="K159" s="121">
        <v>38</v>
      </c>
      <c r="L159" s="121">
        <v>29</v>
      </c>
      <c r="M159" s="121">
        <v>37</v>
      </c>
      <c r="N159" s="121">
        <v>75</v>
      </c>
      <c r="O159" s="121">
        <v>39</v>
      </c>
      <c r="P159" s="121">
        <v>6</v>
      </c>
      <c r="Q159" s="121">
        <v>0</v>
      </c>
      <c r="R159" s="133">
        <v>0</v>
      </c>
    </row>
    <row r="160" spans="2:18" ht="10.5" customHeight="1">
      <c r="B160" s="879" t="s">
        <v>1893</v>
      </c>
      <c r="C160" s="880"/>
      <c r="D160" s="121">
        <v>331</v>
      </c>
      <c r="E160" s="130">
        <v>0</v>
      </c>
      <c r="F160" s="121">
        <v>2</v>
      </c>
      <c r="G160" s="121">
        <v>15</v>
      </c>
      <c r="H160" s="121">
        <v>18</v>
      </c>
      <c r="I160" s="121">
        <v>33</v>
      </c>
      <c r="J160" s="121">
        <v>22</v>
      </c>
      <c r="K160" s="121">
        <v>28</v>
      </c>
      <c r="L160" s="121">
        <v>13</v>
      </c>
      <c r="M160" s="121">
        <v>19</v>
      </c>
      <c r="N160" s="121">
        <v>48</v>
      </c>
      <c r="O160" s="121">
        <v>53</v>
      </c>
      <c r="P160" s="121">
        <v>68</v>
      </c>
      <c r="Q160" s="121">
        <v>12</v>
      </c>
      <c r="R160" s="133">
        <v>0</v>
      </c>
    </row>
    <row r="161" spans="2:18" ht="12.75" customHeight="1">
      <c r="B161" s="879" t="s">
        <v>1478</v>
      </c>
      <c r="C161" s="880"/>
      <c r="D161" s="121">
        <v>241</v>
      </c>
      <c r="E161" s="130">
        <v>0</v>
      </c>
      <c r="F161" s="121">
        <v>1</v>
      </c>
      <c r="G161" s="121">
        <v>10</v>
      </c>
      <c r="H161" s="121">
        <v>10</v>
      </c>
      <c r="I161" s="121">
        <v>26</v>
      </c>
      <c r="J161" s="121">
        <v>17</v>
      </c>
      <c r="K161" s="121">
        <v>19</v>
      </c>
      <c r="L161" s="121">
        <v>8</v>
      </c>
      <c r="M161" s="121">
        <v>13</v>
      </c>
      <c r="N161" s="121">
        <v>24</v>
      </c>
      <c r="O161" s="121">
        <v>37</v>
      </c>
      <c r="P161" s="121">
        <v>65</v>
      </c>
      <c r="Q161" s="121">
        <v>11</v>
      </c>
      <c r="R161" s="133">
        <v>0</v>
      </c>
    </row>
    <row r="162" spans="2:18" s="125" customFormat="1" ht="12.75" customHeight="1">
      <c r="B162" s="140"/>
      <c r="C162" s="141"/>
      <c r="D162" s="137"/>
      <c r="E162" s="126"/>
      <c r="F162" s="137"/>
      <c r="G162" s="137"/>
      <c r="H162" s="137"/>
      <c r="I162" s="137"/>
      <c r="J162" s="137"/>
      <c r="K162" s="137"/>
      <c r="L162" s="137"/>
      <c r="M162" s="137"/>
      <c r="N162" s="137"/>
      <c r="O162" s="137"/>
      <c r="P162" s="137"/>
      <c r="Q162" s="137"/>
      <c r="R162" s="138"/>
    </row>
    <row r="163" spans="2:18" ht="10.5" customHeight="1">
      <c r="B163" s="879" t="s">
        <v>1592</v>
      </c>
      <c r="C163" s="880"/>
      <c r="D163" s="121">
        <v>203</v>
      </c>
      <c r="E163" s="130">
        <v>0</v>
      </c>
      <c r="F163" s="121">
        <v>0</v>
      </c>
      <c r="G163" s="121">
        <v>4</v>
      </c>
      <c r="H163" s="121">
        <v>3</v>
      </c>
      <c r="I163" s="121">
        <v>10</v>
      </c>
      <c r="J163" s="121">
        <v>13</v>
      </c>
      <c r="K163" s="121">
        <v>10</v>
      </c>
      <c r="L163" s="121">
        <v>2</v>
      </c>
      <c r="M163" s="121">
        <v>24</v>
      </c>
      <c r="N163" s="121">
        <v>31</v>
      </c>
      <c r="O163" s="121">
        <v>44</v>
      </c>
      <c r="P163" s="121">
        <v>57</v>
      </c>
      <c r="Q163" s="121">
        <v>5</v>
      </c>
      <c r="R163" s="133">
        <v>0</v>
      </c>
    </row>
    <row r="164" spans="2:18" ht="12.75" customHeight="1">
      <c r="B164" s="879" t="s">
        <v>1894</v>
      </c>
      <c r="C164" s="880"/>
      <c r="D164" s="121">
        <v>572</v>
      </c>
      <c r="E164" s="130">
        <v>0</v>
      </c>
      <c r="F164" s="121">
        <v>2</v>
      </c>
      <c r="G164" s="121">
        <v>22</v>
      </c>
      <c r="H164" s="121">
        <v>34</v>
      </c>
      <c r="I164" s="121">
        <v>41</v>
      </c>
      <c r="J164" s="121">
        <v>47</v>
      </c>
      <c r="K164" s="121">
        <v>54</v>
      </c>
      <c r="L164" s="121">
        <v>28</v>
      </c>
      <c r="M164" s="121">
        <v>40</v>
      </c>
      <c r="N164" s="121">
        <v>81</v>
      </c>
      <c r="O164" s="121">
        <v>113</v>
      </c>
      <c r="P164" s="121">
        <v>106</v>
      </c>
      <c r="Q164" s="121">
        <v>4</v>
      </c>
      <c r="R164" s="133">
        <v>0</v>
      </c>
    </row>
    <row r="165" spans="2:18" s="125" customFormat="1" ht="12.75" customHeight="1">
      <c r="B165" s="140"/>
      <c r="C165" s="141"/>
      <c r="D165" s="137"/>
      <c r="E165" s="126"/>
      <c r="F165" s="137"/>
      <c r="G165" s="137"/>
      <c r="H165" s="137"/>
      <c r="I165" s="137"/>
      <c r="J165" s="137"/>
      <c r="K165" s="137"/>
      <c r="L165" s="137"/>
      <c r="M165" s="137"/>
      <c r="N165" s="137"/>
      <c r="O165" s="137"/>
      <c r="P165" s="137"/>
      <c r="Q165" s="137"/>
      <c r="R165" s="138"/>
    </row>
    <row r="166" spans="2:18" ht="12.75" customHeight="1">
      <c r="B166" s="881" t="s">
        <v>1596</v>
      </c>
      <c r="C166" s="882"/>
      <c r="D166" s="137">
        <f>SUM(D168:D190)</f>
        <v>11319</v>
      </c>
      <c r="E166" s="130">
        <v>0</v>
      </c>
      <c r="F166" s="137">
        <f aca="true" t="shared" si="8" ref="F166:R166">SUM(F168:F190)</f>
        <v>320</v>
      </c>
      <c r="G166" s="137">
        <f t="shared" si="8"/>
        <v>611</v>
      </c>
      <c r="H166" s="137">
        <f t="shared" si="8"/>
        <v>628</v>
      </c>
      <c r="I166" s="137">
        <f t="shared" si="8"/>
        <v>1307</v>
      </c>
      <c r="J166" s="137">
        <f t="shared" si="8"/>
        <v>1199</v>
      </c>
      <c r="K166" s="137">
        <f t="shared" si="8"/>
        <v>1113</v>
      </c>
      <c r="L166" s="137">
        <f t="shared" si="8"/>
        <v>562</v>
      </c>
      <c r="M166" s="137">
        <f t="shared" si="8"/>
        <v>1044</v>
      </c>
      <c r="N166" s="137">
        <f t="shared" si="8"/>
        <v>1309</v>
      </c>
      <c r="O166" s="137">
        <f t="shared" si="8"/>
        <v>1668</v>
      </c>
      <c r="P166" s="137">
        <f t="shared" si="8"/>
        <v>1381</v>
      </c>
      <c r="Q166" s="137">
        <f t="shared" si="8"/>
        <v>175</v>
      </c>
      <c r="R166" s="138">
        <f t="shared" si="8"/>
        <v>2</v>
      </c>
    </row>
    <row r="167" spans="2:18" ht="12.75" customHeight="1">
      <c r="B167" s="135"/>
      <c r="C167" s="136"/>
      <c r="D167" s="121"/>
      <c r="E167" s="130"/>
      <c r="F167" s="121"/>
      <c r="G167" s="121"/>
      <c r="H167" s="121"/>
      <c r="I167" s="121"/>
      <c r="J167" s="121"/>
      <c r="K167" s="121"/>
      <c r="L167" s="121"/>
      <c r="M167" s="121"/>
      <c r="N167" s="121"/>
      <c r="O167" s="121"/>
      <c r="P167" s="121"/>
      <c r="Q167" s="121"/>
      <c r="R167" s="133"/>
    </row>
    <row r="168" spans="2:18" ht="12.75" customHeight="1">
      <c r="B168" s="879" t="s">
        <v>1810</v>
      </c>
      <c r="C168" s="880"/>
      <c r="D168" s="130">
        <v>657</v>
      </c>
      <c r="E168" s="130">
        <v>0</v>
      </c>
      <c r="F168" s="130">
        <v>1</v>
      </c>
      <c r="G168" s="130">
        <v>23</v>
      </c>
      <c r="H168" s="130">
        <v>48</v>
      </c>
      <c r="I168" s="130">
        <v>92</v>
      </c>
      <c r="J168" s="130">
        <v>109</v>
      </c>
      <c r="K168" s="130">
        <v>95</v>
      </c>
      <c r="L168" s="130">
        <v>31</v>
      </c>
      <c r="M168" s="130">
        <v>76</v>
      </c>
      <c r="N168" s="130">
        <v>74</v>
      </c>
      <c r="O168" s="130">
        <v>70</v>
      </c>
      <c r="P168" s="130">
        <v>38</v>
      </c>
      <c r="Q168" s="130">
        <v>0</v>
      </c>
      <c r="R168" s="147">
        <v>0</v>
      </c>
    </row>
    <row r="169" spans="2:18" ht="12.75" customHeight="1">
      <c r="B169" s="879" t="s">
        <v>1895</v>
      </c>
      <c r="C169" s="880"/>
      <c r="D169" s="130">
        <v>301</v>
      </c>
      <c r="E169" s="130">
        <v>0</v>
      </c>
      <c r="F169" s="130">
        <v>1</v>
      </c>
      <c r="G169" s="130">
        <v>30</v>
      </c>
      <c r="H169" s="130">
        <v>24</v>
      </c>
      <c r="I169" s="130">
        <v>56</v>
      </c>
      <c r="J169" s="130">
        <v>42</v>
      </c>
      <c r="K169" s="130">
        <v>40</v>
      </c>
      <c r="L169" s="130">
        <v>16</v>
      </c>
      <c r="M169" s="130">
        <v>28</v>
      </c>
      <c r="N169" s="130">
        <v>21</v>
      </c>
      <c r="O169" s="130">
        <v>35</v>
      </c>
      <c r="P169" s="130">
        <v>7</v>
      </c>
      <c r="Q169" s="130">
        <v>1</v>
      </c>
      <c r="R169" s="147">
        <v>0</v>
      </c>
    </row>
    <row r="170" spans="2:18" ht="12" customHeight="1">
      <c r="B170" s="879" t="s">
        <v>1896</v>
      </c>
      <c r="C170" s="880"/>
      <c r="D170" s="121">
        <v>778</v>
      </c>
      <c r="E170" s="130">
        <v>0</v>
      </c>
      <c r="F170" s="121">
        <v>11</v>
      </c>
      <c r="G170" s="121">
        <v>23</v>
      </c>
      <c r="H170" s="121">
        <v>30</v>
      </c>
      <c r="I170" s="121">
        <v>74</v>
      </c>
      <c r="J170" s="121">
        <v>64</v>
      </c>
      <c r="K170" s="121">
        <v>86</v>
      </c>
      <c r="L170" s="121">
        <v>45</v>
      </c>
      <c r="M170" s="121">
        <v>72</v>
      </c>
      <c r="N170" s="121">
        <v>115</v>
      </c>
      <c r="O170" s="121">
        <v>140</v>
      </c>
      <c r="P170" s="121">
        <v>109</v>
      </c>
      <c r="Q170" s="121">
        <v>8</v>
      </c>
      <c r="R170" s="133">
        <v>1</v>
      </c>
    </row>
    <row r="171" spans="2:18" ht="12" customHeight="1">
      <c r="B171" s="879" t="s">
        <v>1897</v>
      </c>
      <c r="C171" s="880"/>
      <c r="D171" s="121">
        <v>467</v>
      </c>
      <c r="E171" s="130">
        <v>0</v>
      </c>
      <c r="F171" s="121">
        <v>13</v>
      </c>
      <c r="G171" s="121">
        <v>18</v>
      </c>
      <c r="H171" s="121">
        <v>14</v>
      </c>
      <c r="I171" s="121">
        <v>44</v>
      </c>
      <c r="J171" s="121">
        <v>33</v>
      </c>
      <c r="K171" s="121">
        <v>36</v>
      </c>
      <c r="L171" s="121">
        <v>22</v>
      </c>
      <c r="M171" s="121">
        <v>29</v>
      </c>
      <c r="N171" s="121">
        <v>54</v>
      </c>
      <c r="O171" s="121">
        <v>109</v>
      </c>
      <c r="P171" s="121">
        <v>95</v>
      </c>
      <c r="Q171" s="121">
        <v>0</v>
      </c>
      <c r="R171" s="133">
        <v>0</v>
      </c>
    </row>
    <row r="172" spans="2:18" ht="12" customHeight="1">
      <c r="B172" s="879" t="s">
        <v>1601</v>
      </c>
      <c r="C172" s="880"/>
      <c r="D172" s="121">
        <v>780</v>
      </c>
      <c r="E172" s="130">
        <v>0</v>
      </c>
      <c r="F172" s="121">
        <v>10</v>
      </c>
      <c r="G172" s="121">
        <v>40</v>
      </c>
      <c r="H172" s="121">
        <v>39</v>
      </c>
      <c r="I172" s="121">
        <v>84</v>
      </c>
      <c r="J172" s="121">
        <v>81</v>
      </c>
      <c r="K172" s="121">
        <v>95</v>
      </c>
      <c r="L172" s="121">
        <v>51</v>
      </c>
      <c r="M172" s="121">
        <v>75</v>
      </c>
      <c r="N172" s="121">
        <v>88</v>
      </c>
      <c r="O172" s="121">
        <v>114</v>
      </c>
      <c r="P172" s="121">
        <v>94</v>
      </c>
      <c r="Q172" s="121">
        <v>9</v>
      </c>
      <c r="R172" s="133">
        <v>0</v>
      </c>
    </row>
    <row r="173" spans="2:18" ht="12" customHeight="1">
      <c r="B173" s="140"/>
      <c r="C173" s="141"/>
      <c r="D173" s="121"/>
      <c r="E173" s="130"/>
      <c r="F173" s="121"/>
      <c r="G173" s="121"/>
      <c r="H173" s="121"/>
      <c r="I173" s="121"/>
      <c r="J173" s="121"/>
      <c r="K173" s="121"/>
      <c r="L173" s="121"/>
      <c r="M173" s="121"/>
      <c r="N173" s="121"/>
      <c r="O173" s="121"/>
      <c r="P173" s="121"/>
      <c r="Q173" s="121"/>
      <c r="R173" s="133"/>
    </row>
    <row r="174" spans="2:18" ht="12.75" customHeight="1">
      <c r="B174" s="879" t="s">
        <v>1602</v>
      </c>
      <c r="C174" s="880"/>
      <c r="D174" s="121">
        <v>749</v>
      </c>
      <c r="E174" s="130">
        <v>0</v>
      </c>
      <c r="F174" s="121">
        <v>13</v>
      </c>
      <c r="G174" s="121">
        <v>35</v>
      </c>
      <c r="H174" s="121">
        <v>28</v>
      </c>
      <c r="I174" s="121">
        <v>84</v>
      </c>
      <c r="J174" s="121">
        <v>65</v>
      </c>
      <c r="K174" s="121">
        <v>58</v>
      </c>
      <c r="L174" s="121">
        <v>41</v>
      </c>
      <c r="M174" s="121">
        <v>89</v>
      </c>
      <c r="N174" s="121">
        <v>117</v>
      </c>
      <c r="O174" s="121">
        <v>147</v>
      </c>
      <c r="P174" s="121">
        <v>72</v>
      </c>
      <c r="Q174" s="121">
        <v>0</v>
      </c>
      <c r="R174" s="133">
        <v>0</v>
      </c>
    </row>
    <row r="175" spans="2:18" ht="12.75" customHeight="1">
      <c r="B175" s="879" t="s">
        <v>1898</v>
      </c>
      <c r="C175" s="880"/>
      <c r="D175" s="121">
        <v>681</v>
      </c>
      <c r="E175" s="130">
        <v>0</v>
      </c>
      <c r="F175" s="121">
        <v>8</v>
      </c>
      <c r="G175" s="121">
        <v>25</v>
      </c>
      <c r="H175" s="121">
        <v>43</v>
      </c>
      <c r="I175" s="121">
        <v>76</v>
      </c>
      <c r="J175" s="121">
        <v>60</v>
      </c>
      <c r="K175" s="121">
        <v>50</v>
      </c>
      <c r="L175" s="121">
        <v>29</v>
      </c>
      <c r="M175" s="121">
        <v>64</v>
      </c>
      <c r="N175" s="121">
        <v>74</v>
      </c>
      <c r="O175" s="121">
        <v>130</v>
      </c>
      <c r="P175" s="121">
        <v>111</v>
      </c>
      <c r="Q175" s="121">
        <v>11</v>
      </c>
      <c r="R175" s="133">
        <v>0</v>
      </c>
    </row>
    <row r="176" spans="2:18" ht="12" customHeight="1">
      <c r="B176" s="879" t="s">
        <v>1899</v>
      </c>
      <c r="C176" s="880"/>
      <c r="D176" s="121">
        <v>755</v>
      </c>
      <c r="E176" s="130">
        <v>0</v>
      </c>
      <c r="F176" s="121">
        <v>11</v>
      </c>
      <c r="G176" s="121">
        <v>28</v>
      </c>
      <c r="H176" s="121">
        <v>26</v>
      </c>
      <c r="I176" s="121">
        <v>59</v>
      </c>
      <c r="J176" s="121">
        <v>75</v>
      </c>
      <c r="K176" s="121">
        <v>77</v>
      </c>
      <c r="L176" s="121">
        <v>40</v>
      </c>
      <c r="M176" s="121">
        <v>88</v>
      </c>
      <c r="N176" s="121">
        <v>123</v>
      </c>
      <c r="O176" s="121">
        <v>143</v>
      </c>
      <c r="P176" s="121">
        <v>79</v>
      </c>
      <c r="Q176" s="121">
        <v>6</v>
      </c>
      <c r="R176" s="133">
        <v>0</v>
      </c>
    </row>
    <row r="177" spans="2:18" ht="12" customHeight="1">
      <c r="B177" s="879" t="s">
        <v>1811</v>
      </c>
      <c r="C177" s="880"/>
      <c r="D177" s="121">
        <v>786</v>
      </c>
      <c r="E177" s="130">
        <v>0</v>
      </c>
      <c r="F177" s="121">
        <v>25</v>
      </c>
      <c r="G177" s="121">
        <v>52</v>
      </c>
      <c r="H177" s="121">
        <v>56</v>
      </c>
      <c r="I177" s="121">
        <v>106</v>
      </c>
      <c r="J177" s="121">
        <v>98</v>
      </c>
      <c r="K177" s="121">
        <v>79</v>
      </c>
      <c r="L177" s="121">
        <v>37</v>
      </c>
      <c r="M177" s="121">
        <v>91</v>
      </c>
      <c r="N177" s="121">
        <v>90</v>
      </c>
      <c r="O177" s="121">
        <v>86</v>
      </c>
      <c r="P177" s="121">
        <v>62</v>
      </c>
      <c r="Q177" s="121">
        <v>4</v>
      </c>
      <c r="R177" s="133">
        <v>0</v>
      </c>
    </row>
    <row r="178" spans="2:18" ht="12" customHeight="1">
      <c r="B178" s="879" t="s">
        <v>1352</v>
      </c>
      <c r="C178" s="880"/>
      <c r="D178" s="121">
        <v>561</v>
      </c>
      <c r="E178" s="130">
        <v>0</v>
      </c>
      <c r="F178" s="121">
        <v>8</v>
      </c>
      <c r="G178" s="121">
        <v>35</v>
      </c>
      <c r="H178" s="121">
        <v>32</v>
      </c>
      <c r="I178" s="121">
        <v>63</v>
      </c>
      <c r="J178" s="121">
        <v>57</v>
      </c>
      <c r="K178" s="121">
        <v>40</v>
      </c>
      <c r="L178" s="121">
        <v>28</v>
      </c>
      <c r="M178" s="121">
        <v>68</v>
      </c>
      <c r="N178" s="121">
        <v>83</v>
      </c>
      <c r="O178" s="121">
        <v>93</v>
      </c>
      <c r="P178" s="121">
        <v>53</v>
      </c>
      <c r="Q178" s="121">
        <v>1</v>
      </c>
      <c r="R178" s="133">
        <v>0</v>
      </c>
    </row>
    <row r="179" spans="2:18" ht="12" customHeight="1">
      <c r="B179" s="140"/>
      <c r="C179" s="141"/>
      <c r="D179" s="121"/>
      <c r="E179" s="130"/>
      <c r="F179" s="121"/>
      <c r="G179" s="121"/>
      <c r="H179" s="121"/>
      <c r="I179" s="121"/>
      <c r="J179" s="121"/>
      <c r="K179" s="121"/>
      <c r="L179" s="121"/>
      <c r="M179" s="121"/>
      <c r="N179" s="121"/>
      <c r="O179" s="121"/>
      <c r="P179" s="121"/>
      <c r="Q179" s="121"/>
      <c r="R179" s="133"/>
    </row>
    <row r="180" spans="2:18" s="125" customFormat="1" ht="12.75" customHeight="1">
      <c r="B180" s="879" t="s">
        <v>1607</v>
      </c>
      <c r="C180" s="880"/>
      <c r="D180" s="121">
        <v>450</v>
      </c>
      <c r="E180" s="126">
        <v>0</v>
      </c>
      <c r="F180" s="121">
        <v>35</v>
      </c>
      <c r="G180" s="121">
        <v>37</v>
      </c>
      <c r="H180" s="121">
        <v>43</v>
      </c>
      <c r="I180" s="121">
        <v>63</v>
      </c>
      <c r="J180" s="121">
        <v>61</v>
      </c>
      <c r="K180" s="121">
        <v>54</v>
      </c>
      <c r="L180" s="121">
        <v>28</v>
      </c>
      <c r="M180" s="121">
        <v>41</v>
      </c>
      <c r="N180" s="121">
        <v>34</v>
      </c>
      <c r="O180" s="121">
        <v>36</v>
      </c>
      <c r="P180" s="121">
        <v>16</v>
      </c>
      <c r="Q180" s="121">
        <v>2</v>
      </c>
      <c r="R180" s="133">
        <v>0</v>
      </c>
    </row>
    <row r="181" spans="2:18" ht="12.75" customHeight="1">
      <c r="B181" s="879" t="s">
        <v>1900</v>
      </c>
      <c r="C181" s="880"/>
      <c r="D181" s="121">
        <v>166</v>
      </c>
      <c r="E181" s="130">
        <v>0</v>
      </c>
      <c r="F181" s="121">
        <v>15</v>
      </c>
      <c r="G181" s="121">
        <v>13</v>
      </c>
      <c r="H181" s="121">
        <v>16</v>
      </c>
      <c r="I181" s="121">
        <v>20</v>
      </c>
      <c r="J181" s="121">
        <v>24</v>
      </c>
      <c r="K181" s="121">
        <v>25</v>
      </c>
      <c r="L181" s="121">
        <v>4</v>
      </c>
      <c r="M181" s="121">
        <v>17</v>
      </c>
      <c r="N181" s="121">
        <v>16</v>
      </c>
      <c r="O181" s="121">
        <v>13</v>
      </c>
      <c r="P181" s="121">
        <v>3</v>
      </c>
      <c r="Q181" s="121">
        <v>0</v>
      </c>
      <c r="R181" s="133">
        <v>0</v>
      </c>
    </row>
    <row r="182" spans="2:18" ht="12" customHeight="1">
      <c r="B182" s="879" t="s">
        <v>1901</v>
      </c>
      <c r="C182" s="880"/>
      <c r="D182" s="121">
        <v>579</v>
      </c>
      <c r="E182" s="130">
        <v>0</v>
      </c>
      <c r="F182" s="121">
        <v>74</v>
      </c>
      <c r="G182" s="121">
        <v>89</v>
      </c>
      <c r="H182" s="121">
        <v>64</v>
      </c>
      <c r="I182" s="121">
        <v>122</v>
      </c>
      <c r="J182" s="121">
        <v>88</v>
      </c>
      <c r="K182" s="121">
        <v>47</v>
      </c>
      <c r="L182" s="121">
        <v>19</v>
      </c>
      <c r="M182" s="121">
        <v>29</v>
      </c>
      <c r="N182" s="121">
        <v>23</v>
      </c>
      <c r="O182" s="121">
        <v>16</v>
      </c>
      <c r="P182" s="121">
        <v>7</v>
      </c>
      <c r="Q182" s="121">
        <v>1</v>
      </c>
      <c r="R182" s="133">
        <v>0</v>
      </c>
    </row>
    <row r="183" spans="2:18" ht="12" customHeight="1">
      <c r="B183" s="879" t="s">
        <v>1902</v>
      </c>
      <c r="C183" s="880"/>
      <c r="D183" s="121">
        <v>343</v>
      </c>
      <c r="E183" s="130">
        <v>0</v>
      </c>
      <c r="F183" s="121">
        <v>13</v>
      </c>
      <c r="G183" s="121">
        <v>27</v>
      </c>
      <c r="H183" s="121">
        <v>26</v>
      </c>
      <c r="I183" s="121">
        <v>59</v>
      </c>
      <c r="J183" s="121">
        <v>47</v>
      </c>
      <c r="K183" s="121">
        <v>44</v>
      </c>
      <c r="L183" s="121">
        <v>18</v>
      </c>
      <c r="M183" s="121">
        <v>29</v>
      </c>
      <c r="N183" s="121">
        <v>27</v>
      </c>
      <c r="O183" s="121">
        <v>45</v>
      </c>
      <c r="P183" s="121">
        <v>8</v>
      </c>
      <c r="Q183" s="121">
        <v>0</v>
      </c>
      <c r="R183" s="133">
        <v>0</v>
      </c>
    </row>
    <row r="184" spans="2:18" ht="12" customHeight="1">
      <c r="B184" s="879" t="s">
        <v>1611</v>
      </c>
      <c r="C184" s="880"/>
      <c r="D184" s="121">
        <v>436</v>
      </c>
      <c r="E184" s="130">
        <v>0</v>
      </c>
      <c r="F184" s="121">
        <v>13</v>
      </c>
      <c r="G184" s="121">
        <v>23</v>
      </c>
      <c r="H184" s="121">
        <v>24</v>
      </c>
      <c r="I184" s="121">
        <v>49</v>
      </c>
      <c r="J184" s="121">
        <v>54</v>
      </c>
      <c r="K184" s="121">
        <v>47</v>
      </c>
      <c r="L184" s="121">
        <v>31</v>
      </c>
      <c r="M184" s="121">
        <v>44</v>
      </c>
      <c r="N184" s="121">
        <v>70</v>
      </c>
      <c r="O184" s="121">
        <v>53</v>
      </c>
      <c r="P184" s="121">
        <v>25</v>
      </c>
      <c r="Q184" s="121">
        <v>3</v>
      </c>
      <c r="R184" s="133">
        <v>0</v>
      </c>
    </row>
    <row r="185" spans="2:18" ht="12" customHeight="1">
      <c r="B185" s="140"/>
      <c r="C185" s="141"/>
      <c r="D185" s="121"/>
      <c r="E185" s="130"/>
      <c r="F185" s="121"/>
      <c r="G185" s="121"/>
      <c r="H185" s="121"/>
      <c r="I185" s="121"/>
      <c r="J185" s="121"/>
      <c r="L185" s="121"/>
      <c r="M185" s="121"/>
      <c r="N185" s="121"/>
      <c r="O185" s="121"/>
      <c r="P185" s="121"/>
      <c r="Q185" s="121"/>
      <c r="R185" s="133"/>
    </row>
    <row r="186" spans="2:18" ht="12" customHeight="1">
      <c r="B186" s="879" t="s">
        <v>1903</v>
      </c>
      <c r="C186" s="880"/>
      <c r="D186" s="121">
        <v>519</v>
      </c>
      <c r="E186" s="130">
        <v>0</v>
      </c>
      <c r="F186" s="121">
        <v>11</v>
      </c>
      <c r="G186" s="121">
        <v>26</v>
      </c>
      <c r="H186" s="121">
        <v>19</v>
      </c>
      <c r="I186" s="121">
        <v>53</v>
      </c>
      <c r="J186" s="121">
        <v>49</v>
      </c>
      <c r="K186" s="121">
        <v>24</v>
      </c>
      <c r="L186" s="121">
        <v>25</v>
      </c>
      <c r="M186" s="121">
        <v>42</v>
      </c>
      <c r="N186" s="121">
        <v>59</v>
      </c>
      <c r="O186" s="121">
        <v>97</v>
      </c>
      <c r="P186" s="121">
        <v>108</v>
      </c>
      <c r="Q186" s="121">
        <v>6</v>
      </c>
      <c r="R186" s="133">
        <v>0</v>
      </c>
    </row>
    <row r="187" spans="2:18" ht="12" customHeight="1">
      <c r="B187" s="879" t="s">
        <v>1613</v>
      </c>
      <c r="C187" s="880"/>
      <c r="D187" s="121">
        <v>378</v>
      </c>
      <c r="E187" s="130">
        <v>0</v>
      </c>
      <c r="F187" s="121">
        <v>2</v>
      </c>
      <c r="G187" s="121">
        <v>18</v>
      </c>
      <c r="H187" s="121">
        <v>16</v>
      </c>
      <c r="I187" s="121">
        <v>25</v>
      </c>
      <c r="J187" s="121">
        <v>26</v>
      </c>
      <c r="K187" s="121">
        <v>29</v>
      </c>
      <c r="L187" s="121">
        <v>11</v>
      </c>
      <c r="M187" s="121">
        <v>25</v>
      </c>
      <c r="N187" s="121">
        <v>40</v>
      </c>
      <c r="O187" s="121">
        <v>77</v>
      </c>
      <c r="P187" s="121">
        <v>101</v>
      </c>
      <c r="Q187" s="121">
        <v>8</v>
      </c>
      <c r="R187" s="133">
        <v>0</v>
      </c>
    </row>
    <row r="188" spans="2:18" ht="12" customHeight="1">
      <c r="B188" s="879" t="s">
        <v>1904</v>
      </c>
      <c r="C188" s="880"/>
      <c r="D188" s="121">
        <v>506</v>
      </c>
      <c r="E188" s="130">
        <v>0</v>
      </c>
      <c r="F188" s="121">
        <v>23</v>
      </c>
      <c r="G188" s="121">
        <v>33</v>
      </c>
      <c r="H188" s="121">
        <v>26</v>
      </c>
      <c r="I188" s="121">
        <v>64</v>
      </c>
      <c r="J188" s="121">
        <v>55</v>
      </c>
      <c r="K188" s="121">
        <v>58</v>
      </c>
      <c r="L188" s="121">
        <v>24</v>
      </c>
      <c r="M188" s="121">
        <v>35</v>
      </c>
      <c r="N188" s="121">
        <v>49</v>
      </c>
      <c r="O188" s="121">
        <v>71</v>
      </c>
      <c r="P188" s="121">
        <v>61</v>
      </c>
      <c r="Q188" s="121">
        <v>6</v>
      </c>
      <c r="R188" s="133">
        <v>1</v>
      </c>
    </row>
    <row r="189" spans="2:18" ht="12" customHeight="1">
      <c r="B189" s="879" t="s">
        <v>1905</v>
      </c>
      <c r="C189" s="880"/>
      <c r="D189" s="121">
        <v>738</v>
      </c>
      <c r="E189" s="130">
        <v>0</v>
      </c>
      <c r="F189" s="121">
        <v>23</v>
      </c>
      <c r="G189" s="121">
        <v>18</v>
      </c>
      <c r="H189" s="121">
        <v>26</v>
      </c>
      <c r="I189" s="121">
        <v>45</v>
      </c>
      <c r="J189" s="121">
        <v>51</v>
      </c>
      <c r="K189" s="121">
        <v>59</v>
      </c>
      <c r="L189" s="121">
        <v>35</v>
      </c>
      <c r="M189" s="121">
        <v>59</v>
      </c>
      <c r="N189" s="121">
        <v>82</v>
      </c>
      <c r="O189" s="121">
        <v>91</v>
      </c>
      <c r="P189" s="121">
        <v>181</v>
      </c>
      <c r="Q189" s="121">
        <v>68</v>
      </c>
      <c r="R189" s="133">
        <v>0</v>
      </c>
    </row>
    <row r="190" spans="2:18" ht="12" customHeight="1">
      <c r="B190" s="879" t="s">
        <v>1906</v>
      </c>
      <c r="C190" s="880"/>
      <c r="D190" s="121">
        <v>689</v>
      </c>
      <c r="E190" s="130">
        <v>0</v>
      </c>
      <c r="F190" s="121">
        <v>10</v>
      </c>
      <c r="G190" s="121">
        <v>18</v>
      </c>
      <c r="H190" s="121">
        <v>28</v>
      </c>
      <c r="I190" s="121">
        <v>69</v>
      </c>
      <c r="J190" s="121">
        <v>60</v>
      </c>
      <c r="K190" s="121">
        <v>70</v>
      </c>
      <c r="L190" s="121">
        <v>27</v>
      </c>
      <c r="M190" s="121">
        <v>43</v>
      </c>
      <c r="N190" s="121">
        <v>70</v>
      </c>
      <c r="O190" s="121">
        <v>102</v>
      </c>
      <c r="P190" s="121">
        <v>151</v>
      </c>
      <c r="Q190" s="121">
        <v>41</v>
      </c>
      <c r="R190" s="133">
        <v>0</v>
      </c>
    </row>
    <row r="191" spans="2:18" ht="12" customHeight="1">
      <c r="B191" s="140"/>
      <c r="C191" s="141"/>
      <c r="D191" s="121"/>
      <c r="E191" s="130"/>
      <c r="F191" s="121"/>
      <c r="G191" s="121"/>
      <c r="H191" s="121"/>
      <c r="I191" s="121"/>
      <c r="J191" s="121"/>
      <c r="K191" s="121"/>
      <c r="L191" s="121"/>
      <c r="M191" s="121"/>
      <c r="N191" s="121"/>
      <c r="O191" s="121"/>
      <c r="P191" s="121"/>
      <c r="Q191" s="121"/>
      <c r="R191" s="133"/>
    </row>
    <row r="192" spans="2:18" ht="12" customHeight="1">
      <c r="B192" s="881" t="s">
        <v>1617</v>
      </c>
      <c r="C192" s="882"/>
      <c r="D192" s="137">
        <f aca="true" t="shared" si="9" ref="D192:R192">SUM(D193:D215)</f>
        <v>10293</v>
      </c>
      <c r="E192" s="137">
        <f t="shared" si="9"/>
        <v>1</v>
      </c>
      <c r="F192" s="137">
        <f t="shared" si="9"/>
        <v>176</v>
      </c>
      <c r="G192" s="137">
        <f t="shared" si="9"/>
        <v>565</v>
      </c>
      <c r="H192" s="137">
        <f t="shared" si="9"/>
        <v>680</v>
      </c>
      <c r="I192" s="137">
        <f t="shared" si="9"/>
        <v>1462</v>
      </c>
      <c r="J192" s="137">
        <f t="shared" si="9"/>
        <v>1455</v>
      </c>
      <c r="K192" s="137">
        <f t="shared" si="9"/>
        <v>1323</v>
      </c>
      <c r="L192" s="137">
        <f t="shared" si="9"/>
        <v>645</v>
      </c>
      <c r="M192" s="137">
        <f t="shared" si="9"/>
        <v>1121</v>
      </c>
      <c r="N192" s="137">
        <f t="shared" si="9"/>
        <v>1146</v>
      </c>
      <c r="O192" s="137">
        <f t="shared" si="9"/>
        <v>1032</v>
      </c>
      <c r="P192" s="137">
        <f t="shared" si="9"/>
        <v>650</v>
      </c>
      <c r="Q192" s="137">
        <f t="shared" si="9"/>
        <v>36</v>
      </c>
      <c r="R192" s="138">
        <f t="shared" si="9"/>
        <v>1</v>
      </c>
    </row>
    <row r="193" spans="2:18" ht="12" customHeight="1">
      <c r="B193" s="135"/>
      <c r="C193" s="136"/>
      <c r="D193" s="121"/>
      <c r="E193" s="130"/>
      <c r="F193" s="121"/>
      <c r="G193" s="121"/>
      <c r="H193" s="121"/>
      <c r="I193" s="121"/>
      <c r="J193" s="121"/>
      <c r="K193" s="121"/>
      <c r="L193" s="121"/>
      <c r="M193" s="121"/>
      <c r="N193" s="121"/>
      <c r="O193" s="121"/>
      <c r="P193" s="121"/>
      <c r="Q193" s="121"/>
      <c r="R193" s="133"/>
    </row>
    <row r="194" spans="2:18" ht="12" customHeight="1">
      <c r="B194" s="879" t="s">
        <v>1618</v>
      </c>
      <c r="C194" s="880"/>
      <c r="D194" s="121">
        <v>533</v>
      </c>
      <c r="E194" s="130">
        <v>1</v>
      </c>
      <c r="F194" s="121">
        <v>12</v>
      </c>
      <c r="G194" s="121">
        <v>76</v>
      </c>
      <c r="H194" s="121">
        <v>70</v>
      </c>
      <c r="I194" s="121">
        <v>135</v>
      </c>
      <c r="J194" s="121">
        <v>89</v>
      </c>
      <c r="K194" s="121">
        <v>42</v>
      </c>
      <c r="L194" s="121">
        <v>19</v>
      </c>
      <c r="M194" s="121">
        <v>29</v>
      </c>
      <c r="N194" s="121">
        <v>26</v>
      </c>
      <c r="O194" s="121">
        <v>21</v>
      </c>
      <c r="P194" s="121">
        <v>12</v>
      </c>
      <c r="Q194" s="121">
        <v>1</v>
      </c>
      <c r="R194" s="133">
        <v>0</v>
      </c>
    </row>
    <row r="195" spans="2:18" ht="12" customHeight="1">
      <c r="B195" s="879" t="s">
        <v>1619</v>
      </c>
      <c r="C195" s="880"/>
      <c r="D195" s="121">
        <v>698</v>
      </c>
      <c r="E195" s="130">
        <v>0</v>
      </c>
      <c r="F195" s="121">
        <v>7</v>
      </c>
      <c r="G195" s="121">
        <v>28</v>
      </c>
      <c r="H195" s="121">
        <v>43</v>
      </c>
      <c r="I195" s="121">
        <v>118</v>
      </c>
      <c r="J195" s="121">
        <v>108</v>
      </c>
      <c r="K195" s="121">
        <v>109</v>
      </c>
      <c r="L195" s="121">
        <v>53</v>
      </c>
      <c r="M195" s="121">
        <v>84</v>
      </c>
      <c r="N195" s="121">
        <v>94</v>
      </c>
      <c r="O195" s="121">
        <v>46</v>
      </c>
      <c r="P195" s="121">
        <v>8</v>
      </c>
      <c r="Q195" s="121">
        <v>0</v>
      </c>
      <c r="R195" s="133">
        <v>0</v>
      </c>
    </row>
    <row r="196" spans="2:18" ht="12" customHeight="1">
      <c r="B196" s="879" t="s">
        <v>1907</v>
      </c>
      <c r="C196" s="880"/>
      <c r="D196" s="121">
        <v>965</v>
      </c>
      <c r="E196" s="130">
        <v>0</v>
      </c>
      <c r="F196" s="121">
        <v>18</v>
      </c>
      <c r="G196" s="121">
        <v>43</v>
      </c>
      <c r="H196" s="121">
        <v>36</v>
      </c>
      <c r="I196" s="121">
        <v>107</v>
      </c>
      <c r="J196" s="121">
        <v>141</v>
      </c>
      <c r="K196" s="121">
        <v>136</v>
      </c>
      <c r="L196" s="121">
        <v>60</v>
      </c>
      <c r="M196" s="121">
        <v>128</v>
      </c>
      <c r="N196" s="121">
        <v>107</v>
      </c>
      <c r="O196" s="121">
        <v>125</v>
      </c>
      <c r="P196" s="121">
        <v>61</v>
      </c>
      <c r="Q196" s="121">
        <v>3</v>
      </c>
      <c r="R196" s="133">
        <v>0</v>
      </c>
    </row>
    <row r="197" spans="2:18" ht="12" customHeight="1">
      <c r="B197" s="879" t="s">
        <v>1622</v>
      </c>
      <c r="C197" s="880"/>
      <c r="D197" s="121">
        <v>820</v>
      </c>
      <c r="E197" s="130">
        <v>0</v>
      </c>
      <c r="F197" s="121">
        <v>8</v>
      </c>
      <c r="G197" s="121">
        <v>30</v>
      </c>
      <c r="H197" s="121">
        <v>36</v>
      </c>
      <c r="I197" s="121">
        <v>127</v>
      </c>
      <c r="J197" s="121">
        <v>131</v>
      </c>
      <c r="K197" s="121">
        <v>118</v>
      </c>
      <c r="L197" s="121">
        <v>63</v>
      </c>
      <c r="M197" s="121">
        <v>87</v>
      </c>
      <c r="N197" s="121">
        <v>89</v>
      </c>
      <c r="O197" s="121">
        <v>88</v>
      </c>
      <c r="P197" s="121">
        <v>42</v>
      </c>
      <c r="Q197" s="121">
        <v>1</v>
      </c>
      <c r="R197" s="133">
        <v>0</v>
      </c>
    </row>
    <row r="198" spans="2:18" ht="12" customHeight="1">
      <c r="B198" s="879" t="s">
        <v>1623</v>
      </c>
      <c r="C198" s="880"/>
      <c r="D198" s="121">
        <v>719</v>
      </c>
      <c r="E198" s="130">
        <v>0</v>
      </c>
      <c r="F198" s="121">
        <v>17</v>
      </c>
      <c r="G198" s="121">
        <v>53</v>
      </c>
      <c r="H198" s="121">
        <v>66</v>
      </c>
      <c r="I198" s="121">
        <v>105</v>
      </c>
      <c r="J198" s="121">
        <v>139</v>
      </c>
      <c r="K198" s="121">
        <v>122</v>
      </c>
      <c r="L198" s="121">
        <v>44</v>
      </c>
      <c r="M198" s="121">
        <v>84</v>
      </c>
      <c r="N198" s="121">
        <v>58</v>
      </c>
      <c r="O198" s="121">
        <v>26</v>
      </c>
      <c r="P198" s="121">
        <v>5</v>
      </c>
      <c r="Q198" s="121">
        <v>0</v>
      </c>
      <c r="R198" s="133">
        <v>0</v>
      </c>
    </row>
    <row r="199" spans="2:18" ht="12.75" customHeight="1">
      <c r="B199" s="140"/>
      <c r="C199" s="141"/>
      <c r="D199" s="121"/>
      <c r="E199" s="130"/>
      <c r="F199" s="121"/>
      <c r="G199" s="121"/>
      <c r="H199" s="121"/>
      <c r="I199" s="121"/>
      <c r="J199" s="121"/>
      <c r="K199" s="121"/>
      <c r="L199" s="121"/>
      <c r="M199" s="121"/>
      <c r="N199" s="121"/>
      <c r="O199" s="121"/>
      <c r="P199" s="121"/>
      <c r="Q199" s="121"/>
      <c r="R199" s="133"/>
    </row>
    <row r="200" spans="2:18" ht="12" customHeight="1">
      <c r="B200" s="879" t="s">
        <v>1908</v>
      </c>
      <c r="C200" s="880"/>
      <c r="D200" s="121">
        <v>541</v>
      </c>
      <c r="E200" s="130">
        <v>0</v>
      </c>
      <c r="F200" s="121">
        <v>20</v>
      </c>
      <c r="G200" s="121">
        <v>61</v>
      </c>
      <c r="H200" s="121">
        <v>52</v>
      </c>
      <c r="I200" s="121">
        <v>99</v>
      </c>
      <c r="J200" s="121">
        <v>80</v>
      </c>
      <c r="K200" s="121">
        <v>81</v>
      </c>
      <c r="L200" s="121">
        <v>38</v>
      </c>
      <c r="M200" s="121">
        <v>47</v>
      </c>
      <c r="N200" s="121">
        <v>40</v>
      </c>
      <c r="O200" s="121">
        <v>16</v>
      </c>
      <c r="P200" s="121">
        <v>7</v>
      </c>
      <c r="Q200" s="121">
        <v>0</v>
      </c>
      <c r="R200" s="133">
        <v>0</v>
      </c>
    </row>
    <row r="201" spans="2:18" ht="12" customHeight="1">
      <c r="B201" s="879" t="s">
        <v>1909</v>
      </c>
      <c r="C201" s="880"/>
      <c r="D201" s="121">
        <v>204</v>
      </c>
      <c r="E201" s="130">
        <v>0</v>
      </c>
      <c r="F201" s="121">
        <v>4</v>
      </c>
      <c r="G201" s="121">
        <v>18</v>
      </c>
      <c r="H201" s="121">
        <v>15</v>
      </c>
      <c r="I201" s="121">
        <v>32</v>
      </c>
      <c r="J201" s="121">
        <v>33</v>
      </c>
      <c r="K201" s="121">
        <v>37</v>
      </c>
      <c r="L201" s="121">
        <v>13</v>
      </c>
      <c r="M201" s="121">
        <v>18</v>
      </c>
      <c r="N201" s="121">
        <v>24</v>
      </c>
      <c r="O201" s="121">
        <v>9</v>
      </c>
      <c r="P201" s="121">
        <v>1</v>
      </c>
      <c r="Q201" s="121">
        <v>0</v>
      </c>
      <c r="R201" s="133">
        <v>0</v>
      </c>
    </row>
    <row r="202" spans="2:18" ht="12" customHeight="1">
      <c r="B202" s="879" t="s">
        <v>1910</v>
      </c>
      <c r="C202" s="880"/>
      <c r="D202" s="121">
        <v>448</v>
      </c>
      <c r="E202" s="130">
        <v>0</v>
      </c>
      <c r="F202" s="121">
        <v>14</v>
      </c>
      <c r="G202" s="121">
        <v>18</v>
      </c>
      <c r="H202" s="121">
        <v>41</v>
      </c>
      <c r="I202" s="121">
        <v>88</v>
      </c>
      <c r="J202" s="121">
        <v>74</v>
      </c>
      <c r="K202" s="121">
        <v>61</v>
      </c>
      <c r="L202" s="121">
        <v>25</v>
      </c>
      <c r="M202" s="121">
        <v>46</v>
      </c>
      <c r="N202" s="121">
        <v>49</v>
      </c>
      <c r="O202" s="121">
        <v>26</v>
      </c>
      <c r="P202" s="121">
        <v>6</v>
      </c>
      <c r="Q202" s="121">
        <v>0</v>
      </c>
      <c r="R202" s="133">
        <v>0</v>
      </c>
    </row>
    <row r="203" spans="2:18" ht="12" customHeight="1">
      <c r="B203" s="879" t="s">
        <v>1627</v>
      </c>
      <c r="C203" s="880"/>
      <c r="D203" s="121">
        <v>697</v>
      </c>
      <c r="E203" s="130">
        <v>0</v>
      </c>
      <c r="F203" s="121">
        <v>7</v>
      </c>
      <c r="G203" s="121">
        <v>30</v>
      </c>
      <c r="H203" s="121">
        <v>55</v>
      </c>
      <c r="I203" s="121">
        <v>123</v>
      </c>
      <c r="J203" s="121">
        <v>138</v>
      </c>
      <c r="K203" s="121">
        <v>111</v>
      </c>
      <c r="L203" s="121">
        <v>51</v>
      </c>
      <c r="M203" s="121">
        <v>82</v>
      </c>
      <c r="N203" s="121">
        <v>50</v>
      </c>
      <c r="O203" s="121">
        <v>35</v>
      </c>
      <c r="P203" s="121">
        <v>14</v>
      </c>
      <c r="Q203" s="121">
        <v>1</v>
      </c>
      <c r="R203" s="133">
        <v>0</v>
      </c>
    </row>
    <row r="204" spans="2:18" ht="12" customHeight="1">
      <c r="B204" s="879" t="s">
        <v>1628</v>
      </c>
      <c r="C204" s="880"/>
      <c r="D204" s="121">
        <v>493</v>
      </c>
      <c r="E204" s="130">
        <v>0</v>
      </c>
      <c r="F204" s="121">
        <v>0</v>
      </c>
      <c r="G204" s="121">
        <v>13</v>
      </c>
      <c r="H204" s="121">
        <v>22</v>
      </c>
      <c r="I204" s="121">
        <v>44</v>
      </c>
      <c r="J204" s="121">
        <v>61</v>
      </c>
      <c r="K204" s="121">
        <v>52</v>
      </c>
      <c r="L204" s="121">
        <v>35</v>
      </c>
      <c r="M204" s="121">
        <v>48</v>
      </c>
      <c r="N204" s="121">
        <v>62</v>
      </c>
      <c r="O204" s="121">
        <v>71</v>
      </c>
      <c r="P204" s="121">
        <v>76</v>
      </c>
      <c r="Q204" s="121">
        <v>8</v>
      </c>
      <c r="R204" s="133">
        <v>1</v>
      </c>
    </row>
    <row r="205" spans="2:18" s="125" customFormat="1" ht="12" customHeight="1">
      <c r="B205" s="140"/>
      <c r="C205" s="141"/>
      <c r="D205" s="137"/>
      <c r="E205" s="126"/>
      <c r="F205" s="137"/>
      <c r="G205" s="137"/>
      <c r="H205" s="137"/>
      <c r="I205" s="137"/>
      <c r="J205" s="137"/>
      <c r="K205" s="137"/>
      <c r="L205" s="137"/>
      <c r="M205" s="137"/>
      <c r="N205" s="137"/>
      <c r="O205" s="137"/>
      <c r="P205" s="137"/>
      <c r="Q205" s="137"/>
      <c r="R205" s="138"/>
    </row>
    <row r="206" spans="2:18" ht="12" customHeight="1">
      <c r="B206" s="879" t="s">
        <v>1911</v>
      </c>
      <c r="C206" s="880"/>
      <c r="D206" s="121">
        <v>406</v>
      </c>
      <c r="E206" s="130">
        <v>0</v>
      </c>
      <c r="F206" s="121">
        <v>21</v>
      </c>
      <c r="G206" s="121">
        <v>28</v>
      </c>
      <c r="H206" s="121">
        <v>29</v>
      </c>
      <c r="I206" s="121">
        <v>60</v>
      </c>
      <c r="J206" s="121">
        <v>49</v>
      </c>
      <c r="K206" s="121">
        <v>50</v>
      </c>
      <c r="L206" s="121">
        <v>24</v>
      </c>
      <c r="M206" s="121">
        <v>51</v>
      </c>
      <c r="N206" s="121">
        <v>48</v>
      </c>
      <c r="O206" s="121">
        <v>33</v>
      </c>
      <c r="P206" s="121">
        <v>12</v>
      </c>
      <c r="Q206" s="121">
        <v>1</v>
      </c>
      <c r="R206" s="133">
        <v>0</v>
      </c>
    </row>
    <row r="207" spans="2:18" ht="12" customHeight="1">
      <c r="B207" s="879" t="s">
        <v>1855</v>
      </c>
      <c r="C207" s="880"/>
      <c r="D207" s="121">
        <v>573</v>
      </c>
      <c r="E207" s="130">
        <v>0</v>
      </c>
      <c r="F207" s="121">
        <v>7</v>
      </c>
      <c r="G207" s="121">
        <v>28</v>
      </c>
      <c r="H207" s="121">
        <v>36</v>
      </c>
      <c r="I207" s="121">
        <v>63</v>
      </c>
      <c r="J207" s="121">
        <v>56</v>
      </c>
      <c r="K207" s="121">
        <v>58</v>
      </c>
      <c r="L207" s="121">
        <v>21</v>
      </c>
      <c r="M207" s="121">
        <v>42</v>
      </c>
      <c r="N207" s="121">
        <v>64</v>
      </c>
      <c r="O207" s="121">
        <v>102</v>
      </c>
      <c r="P207" s="121">
        <v>95</v>
      </c>
      <c r="Q207" s="121">
        <v>1</v>
      </c>
      <c r="R207" s="133">
        <v>0</v>
      </c>
    </row>
    <row r="208" spans="2:18" ht="12" customHeight="1">
      <c r="B208" s="879" t="s">
        <v>1912</v>
      </c>
      <c r="C208" s="880"/>
      <c r="D208" s="121">
        <v>841</v>
      </c>
      <c r="E208" s="130">
        <v>0</v>
      </c>
      <c r="F208" s="121">
        <v>14</v>
      </c>
      <c r="G208" s="121">
        <v>39</v>
      </c>
      <c r="H208" s="121">
        <v>52</v>
      </c>
      <c r="I208" s="121">
        <v>86</v>
      </c>
      <c r="J208" s="121">
        <v>69</v>
      </c>
      <c r="K208" s="121">
        <v>75</v>
      </c>
      <c r="L208" s="121">
        <v>36</v>
      </c>
      <c r="M208" s="121">
        <v>80</v>
      </c>
      <c r="N208" s="121">
        <v>94</v>
      </c>
      <c r="O208" s="121">
        <v>129</v>
      </c>
      <c r="P208" s="121">
        <v>155</v>
      </c>
      <c r="Q208" s="121">
        <v>12</v>
      </c>
      <c r="R208" s="133">
        <v>0</v>
      </c>
    </row>
    <row r="209" spans="2:18" ht="12" customHeight="1">
      <c r="B209" s="879" t="s">
        <v>1913</v>
      </c>
      <c r="C209" s="880"/>
      <c r="D209" s="121">
        <v>329</v>
      </c>
      <c r="E209" s="130">
        <v>0</v>
      </c>
      <c r="F209" s="121">
        <v>1</v>
      </c>
      <c r="G209" s="121">
        <v>14</v>
      </c>
      <c r="H209" s="121">
        <v>19</v>
      </c>
      <c r="I209" s="121">
        <v>33</v>
      </c>
      <c r="J209" s="121">
        <v>36</v>
      </c>
      <c r="K209" s="121">
        <v>21</v>
      </c>
      <c r="L209" s="121">
        <v>10</v>
      </c>
      <c r="M209" s="121">
        <v>22</v>
      </c>
      <c r="N209" s="121">
        <v>40</v>
      </c>
      <c r="O209" s="121">
        <v>50</v>
      </c>
      <c r="P209" s="121">
        <v>77</v>
      </c>
      <c r="Q209" s="121">
        <v>6</v>
      </c>
      <c r="R209" s="133">
        <v>0</v>
      </c>
    </row>
    <row r="210" spans="2:18" ht="12" customHeight="1">
      <c r="B210" s="879" t="s">
        <v>1914</v>
      </c>
      <c r="C210" s="880"/>
      <c r="D210" s="121">
        <v>421</v>
      </c>
      <c r="E210" s="130">
        <v>0</v>
      </c>
      <c r="F210" s="121">
        <v>0</v>
      </c>
      <c r="G210" s="121">
        <v>22</v>
      </c>
      <c r="H210" s="121">
        <v>23</v>
      </c>
      <c r="I210" s="121">
        <v>64</v>
      </c>
      <c r="J210" s="121">
        <v>60</v>
      </c>
      <c r="K210" s="121">
        <v>47</v>
      </c>
      <c r="L210" s="121">
        <v>28</v>
      </c>
      <c r="M210" s="121">
        <v>51</v>
      </c>
      <c r="N210" s="121">
        <v>40</v>
      </c>
      <c r="O210" s="121">
        <v>67</v>
      </c>
      <c r="P210" s="121">
        <v>19</v>
      </c>
      <c r="Q210" s="121">
        <v>0</v>
      </c>
      <c r="R210" s="133">
        <v>0</v>
      </c>
    </row>
    <row r="211" spans="2:18" s="125" customFormat="1" ht="12.75" customHeight="1">
      <c r="B211" s="140"/>
      <c r="C211" s="141"/>
      <c r="D211" s="137"/>
      <c r="E211" s="126"/>
      <c r="F211" s="137"/>
      <c r="G211" s="137"/>
      <c r="H211" s="137"/>
      <c r="I211" s="137"/>
      <c r="J211" s="137"/>
      <c r="K211" s="137"/>
      <c r="L211" s="137"/>
      <c r="M211" s="137"/>
      <c r="N211" s="137"/>
      <c r="O211" s="137"/>
      <c r="P211" s="137"/>
      <c r="Q211" s="137"/>
      <c r="R211" s="138"/>
    </row>
    <row r="212" spans="2:18" ht="12" customHeight="1">
      <c r="B212" s="879" t="s">
        <v>1915</v>
      </c>
      <c r="C212" s="880"/>
      <c r="D212" s="121">
        <v>367</v>
      </c>
      <c r="E212" s="130">
        <v>0</v>
      </c>
      <c r="F212" s="121">
        <v>9</v>
      </c>
      <c r="G212" s="121">
        <v>10</v>
      </c>
      <c r="H212" s="121">
        <v>18</v>
      </c>
      <c r="I212" s="121">
        <v>60</v>
      </c>
      <c r="J212" s="121">
        <v>49</v>
      </c>
      <c r="K212" s="121">
        <v>42</v>
      </c>
      <c r="L212" s="121">
        <v>31</v>
      </c>
      <c r="M212" s="121">
        <v>61</v>
      </c>
      <c r="N212" s="121">
        <v>62</v>
      </c>
      <c r="O212" s="121">
        <v>23</v>
      </c>
      <c r="P212" s="121">
        <v>2</v>
      </c>
      <c r="Q212" s="121">
        <v>0</v>
      </c>
      <c r="R212" s="133">
        <v>0</v>
      </c>
    </row>
    <row r="213" spans="2:18" ht="12" customHeight="1">
      <c r="B213" s="879" t="s">
        <v>1812</v>
      </c>
      <c r="C213" s="880"/>
      <c r="D213" s="121">
        <v>705</v>
      </c>
      <c r="E213" s="130">
        <v>0</v>
      </c>
      <c r="F213" s="121">
        <v>13</v>
      </c>
      <c r="G213" s="121">
        <v>40</v>
      </c>
      <c r="H213" s="121">
        <v>43</v>
      </c>
      <c r="I213" s="121">
        <v>72</v>
      </c>
      <c r="J213" s="121">
        <v>89</v>
      </c>
      <c r="K213" s="121">
        <v>86</v>
      </c>
      <c r="L213" s="121">
        <v>44</v>
      </c>
      <c r="M213" s="121">
        <v>83</v>
      </c>
      <c r="N213" s="121">
        <v>101</v>
      </c>
      <c r="O213" s="121">
        <v>88</v>
      </c>
      <c r="P213" s="121">
        <v>44</v>
      </c>
      <c r="Q213" s="121">
        <v>2</v>
      </c>
      <c r="R213" s="133">
        <v>0</v>
      </c>
    </row>
    <row r="214" spans="2:18" ht="12" customHeight="1">
      <c r="B214" s="879" t="s">
        <v>1916</v>
      </c>
      <c r="C214" s="880"/>
      <c r="D214" s="121">
        <v>222</v>
      </c>
      <c r="E214" s="130">
        <v>0</v>
      </c>
      <c r="F214" s="121">
        <v>2</v>
      </c>
      <c r="G214" s="121">
        <v>8</v>
      </c>
      <c r="H214" s="121">
        <v>9</v>
      </c>
      <c r="I214" s="121">
        <v>14</v>
      </c>
      <c r="J214" s="121">
        <v>20</v>
      </c>
      <c r="K214" s="121">
        <v>31</v>
      </c>
      <c r="L214" s="121">
        <v>24</v>
      </c>
      <c r="M214" s="121">
        <v>31</v>
      </c>
      <c r="N214" s="121">
        <v>37</v>
      </c>
      <c r="O214" s="121">
        <v>37</v>
      </c>
      <c r="P214" s="121">
        <v>9</v>
      </c>
      <c r="Q214" s="121">
        <v>0</v>
      </c>
      <c r="R214" s="133">
        <v>0</v>
      </c>
    </row>
    <row r="215" spans="2:18" ht="12" customHeight="1">
      <c r="B215" s="879" t="s">
        <v>1917</v>
      </c>
      <c r="C215" s="880"/>
      <c r="D215" s="121">
        <v>311</v>
      </c>
      <c r="E215" s="130">
        <v>0</v>
      </c>
      <c r="F215" s="121">
        <v>2</v>
      </c>
      <c r="G215" s="121">
        <v>6</v>
      </c>
      <c r="H215" s="121">
        <v>15</v>
      </c>
      <c r="I215" s="121">
        <v>32</v>
      </c>
      <c r="J215" s="121">
        <v>33</v>
      </c>
      <c r="K215" s="121">
        <v>44</v>
      </c>
      <c r="L215" s="121">
        <v>26</v>
      </c>
      <c r="M215" s="121">
        <v>47</v>
      </c>
      <c r="N215" s="121">
        <v>61</v>
      </c>
      <c r="O215" s="121">
        <v>40</v>
      </c>
      <c r="P215" s="121">
        <v>5</v>
      </c>
      <c r="Q215" s="121">
        <v>0</v>
      </c>
      <c r="R215" s="133">
        <v>0</v>
      </c>
    </row>
    <row r="216" spans="2:18" ht="12" customHeight="1">
      <c r="B216" s="140"/>
      <c r="C216" s="141"/>
      <c r="D216" s="121"/>
      <c r="E216" s="130"/>
      <c r="F216" s="121"/>
      <c r="G216" s="121"/>
      <c r="H216" s="121"/>
      <c r="I216" s="121"/>
      <c r="J216" s="121"/>
      <c r="K216" s="121"/>
      <c r="L216" s="121"/>
      <c r="M216" s="121"/>
      <c r="N216" s="121"/>
      <c r="O216" s="121"/>
      <c r="P216" s="121"/>
      <c r="Q216" s="121"/>
      <c r="R216" s="133"/>
    </row>
    <row r="217" spans="2:18" ht="12" customHeight="1">
      <c r="B217" s="881" t="s">
        <v>1637</v>
      </c>
      <c r="C217" s="882"/>
      <c r="D217" s="137">
        <f aca="true" t="shared" si="10" ref="D217:R217">SUM(D218:D252)</f>
        <v>12032</v>
      </c>
      <c r="E217" s="137">
        <f t="shared" si="10"/>
        <v>2</v>
      </c>
      <c r="F217" s="137">
        <f t="shared" si="10"/>
        <v>211</v>
      </c>
      <c r="G217" s="137">
        <f t="shared" si="10"/>
        <v>452</v>
      </c>
      <c r="H217" s="137">
        <f t="shared" si="10"/>
        <v>561</v>
      </c>
      <c r="I217" s="137">
        <f t="shared" si="10"/>
        <v>1056</v>
      </c>
      <c r="J217" s="137">
        <f t="shared" si="10"/>
        <v>883</v>
      </c>
      <c r="K217" s="137">
        <f t="shared" si="10"/>
        <v>759</v>
      </c>
      <c r="L217" s="137">
        <f t="shared" si="10"/>
        <v>384</v>
      </c>
      <c r="M217" s="137">
        <f t="shared" si="10"/>
        <v>765</v>
      </c>
      <c r="N217" s="137">
        <f t="shared" si="10"/>
        <v>1043</v>
      </c>
      <c r="O217" s="137">
        <f t="shared" si="10"/>
        <v>1550</v>
      </c>
      <c r="P217" s="137">
        <f t="shared" si="10"/>
        <v>2678</v>
      </c>
      <c r="Q217" s="137">
        <f t="shared" si="10"/>
        <v>1672</v>
      </c>
      <c r="R217" s="138">
        <f t="shared" si="10"/>
        <v>16</v>
      </c>
    </row>
    <row r="218" spans="2:18" ht="12" customHeight="1">
      <c r="B218" s="135"/>
      <c r="C218" s="136"/>
      <c r="D218" s="121"/>
      <c r="E218" s="130"/>
      <c r="F218" s="121"/>
      <c r="G218" s="121"/>
      <c r="H218" s="121"/>
      <c r="I218" s="121"/>
      <c r="J218" s="121"/>
      <c r="K218" s="121"/>
      <c r="L218" s="121"/>
      <c r="M218" s="121"/>
      <c r="N218" s="121"/>
      <c r="O218" s="121"/>
      <c r="P218" s="121"/>
      <c r="Q218" s="121"/>
      <c r="R218" s="133"/>
    </row>
    <row r="219" spans="2:18" ht="12" customHeight="1">
      <c r="B219" s="879" t="s">
        <v>1638</v>
      </c>
      <c r="C219" s="880"/>
      <c r="D219" s="121">
        <v>285</v>
      </c>
      <c r="E219" s="130">
        <v>0</v>
      </c>
      <c r="F219" s="121">
        <v>6</v>
      </c>
      <c r="G219" s="121">
        <v>26</v>
      </c>
      <c r="H219" s="121">
        <v>26</v>
      </c>
      <c r="I219" s="121">
        <v>54</v>
      </c>
      <c r="J219" s="121">
        <v>54</v>
      </c>
      <c r="K219" s="121">
        <v>37</v>
      </c>
      <c r="L219" s="121">
        <v>24</v>
      </c>
      <c r="M219" s="121">
        <v>28</v>
      </c>
      <c r="N219" s="121">
        <v>28</v>
      </c>
      <c r="O219" s="121">
        <v>2</v>
      </c>
      <c r="P219" s="121">
        <v>0</v>
      </c>
      <c r="Q219" s="121">
        <v>0</v>
      </c>
      <c r="R219" s="133">
        <v>0</v>
      </c>
    </row>
    <row r="220" spans="2:18" ht="12" customHeight="1">
      <c r="B220" s="879" t="s">
        <v>1639</v>
      </c>
      <c r="C220" s="880"/>
      <c r="D220" s="121">
        <v>450</v>
      </c>
      <c r="E220" s="130">
        <v>0</v>
      </c>
      <c r="F220" s="121">
        <v>1</v>
      </c>
      <c r="G220" s="121">
        <v>29</v>
      </c>
      <c r="H220" s="121">
        <v>38</v>
      </c>
      <c r="I220" s="121">
        <v>47</v>
      </c>
      <c r="J220" s="121">
        <v>48</v>
      </c>
      <c r="K220" s="121">
        <v>53</v>
      </c>
      <c r="L220" s="121">
        <v>26</v>
      </c>
      <c r="M220" s="121">
        <v>54</v>
      </c>
      <c r="N220" s="121">
        <v>68</v>
      </c>
      <c r="O220" s="121">
        <v>57</v>
      </c>
      <c r="P220" s="121">
        <v>28</v>
      </c>
      <c r="Q220" s="121">
        <v>1</v>
      </c>
      <c r="R220" s="133">
        <v>0</v>
      </c>
    </row>
    <row r="221" spans="2:18" ht="12" customHeight="1">
      <c r="B221" s="879" t="s">
        <v>1918</v>
      </c>
      <c r="C221" s="880"/>
      <c r="D221" s="121">
        <v>588</v>
      </c>
      <c r="E221" s="130">
        <v>1</v>
      </c>
      <c r="F221" s="121">
        <v>6</v>
      </c>
      <c r="G221" s="121">
        <v>11</v>
      </c>
      <c r="H221" s="121">
        <v>21</v>
      </c>
      <c r="I221" s="121">
        <v>39</v>
      </c>
      <c r="J221" s="121">
        <v>42</v>
      </c>
      <c r="K221" s="121">
        <v>25</v>
      </c>
      <c r="L221" s="121">
        <v>6</v>
      </c>
      <c r="M221" s="121">
        <v>50</v>
      </c>
      <c r="N221" s="121">
        <v>69</v>
      </c>
      <c r="O221" s="121">
        <v>115</v>
      </c>
      <c r="P221" s="121">
        <v>177</v>
      </c>
      <c r="Q221" s="121">
        <v>26</v>
      </c>
      <c r="R221" s="133">
        <v>0</v>
      </c>
    </row>
    <row r="222" spans="2:18" ht="12" customHeight="1">
      <c r="B222" s="879" t="s">
        <v>1641</v>
      </c>
      <c r="C222" s="880"/>
      <c r="D222" s="121">
        <v>395</v>
      </c>
      <c r="E222" s="130">
        <v>0</v>
      </c>
      <c r="F222" s="121">
        <v>5</v>
      </c>
      <c r="G222" s="121">
        <v>12</v>
      </c>
      <c r="H222" s="121">
        <v>10</v>
      </c>
      <c r="I222" s="121">
        <v>21</v>
      </c>
      <c r="J222" s="121">
        <v>30</v>
      </c>
      <c r="K222" s="121">
        <v>27</v>
      </c>
      <c r="L222" s="121">
        <v>13</v>
      </c>
      <c r="M222" s="121">
        <v>28</v>
      </c>
      <c r="N222" s="121">
        <v>40</v>
      </c>
      <c r="O222" s="121">
        <v>91</v>
      </c>
      <c r="P222" s="121">
        <v>106</v>
      </c>
      <c r="Q222" s="121">
        <v>12</v>
      </c>
      <c r="R222" s="133">
        <v>0</v>
      </c>
    </row>
    <row r="223" spans="2:18" ht="12" customHeight="1">
      <c r="B223" s="879" t="s">
        <v>1919</v>
      </c>
      <c r="C223" s="880"/>
      <c r="D223" s="121">
        <v>338</v>
      </c>
      <c r="E223" s="130">
        <v>1</v>
      </c>
      <c r="F223" s="121">
        <v>3</v>
      </c>
      <c r="G223" s="121">
        <v>11</v>
      </c>
      <c r="H223" s="121">
        <v>9</v>
      </c>
      <c r="I223" s="121">
        <v>21</v>
      </c>
      <c r="J223" s="121">
        <v>12</v>
      </c>
      <c r="K223" s="121">
        <v>18</v>
      </c>
      <c r="L223" s="121">
        <v>5</v>
      </c>
      <c r="M223" s="121">
        <v>15</v>
      </c>
      <c r="N223" s="121">
        <v>33</v>
      </c>
      <c r="O223" s="121">
        <v>52</v>
      </c>
      <c r="P223" s="121">
        <v>112</v>
      </c>
      <c r="Q223" s="121">
        <v>46</v>
      </c>
      <c r="R223" s="133">
        <v>0</v>
      </c>
    </row>
    <row r="224" spans="2:18" ht="12" customHeight="1">
      <c r="B224" s="135"/>
      <c r="C224" s="136"/>
      <c r="D224" s="121"/>
      <c r="E224" s="130"/>
      <c r="F224" s="121"/>
      <c r="G224" s="121"/>
      <c r="H224" s="121"/>
      <c r="I224" s="121"/>
      <c r="J224" s="121"/>
      <c r="K224" s="121"/>
      <c r="L224" s="121"/>
      <c r="M224" s="121"/>
      <c r="N224" s="121"/>
      <c r="O224" s="121"/>
      <c r="P224" s="121"/>
      <c r="Q224" s="121"/>
      <c r="R224" s="133"/>
    </row>
    <row r="225" spans="2:18" ht="12" customHeight="1">
      <c r="B225" s="879" t="s">
        <v>1839</v>
      </c>
      <c r="C225" s="880"/>
      <c r="D225" s="121">
        <v>306</v>
      </c>
      <c r="E225" s="130">
        <v>0</v>
      </c>
      <c r="F225" s="121">
        <v>0</v>
      </c>
      <c r="G225" s="121">
        <v>0</v>
      </c>
      <c r="H225" s="121">
        <v>3</v>
      </c>
      <c r="I225" s="121">
        <v>20</v>
      </c>
      <c r="J225" s="121">
        <v>14</v>
      </c>
      <c r="K225" s="121">
        <v>31</v>
      </c>
      <c r="L225" s="121">
        <v>26</v>
      </c>
      <c r="M225" s="121">
        <v>54</v>
      </c>
      <c r="N225" s="121">
        <v>66</v>
      </c>
      <c r="O225" s="121">
        <v>59</v>
      </c>
      <c r="P225" s="121">
        <v>31</v>
      </c>
      <c r="Q225" s="121">
        <v>2</v>
      </c>
      <c r="R225" s="133">
        <v>0</v>
      </c>
    </row>
    <row r="226" spans="2:18" ht="12" customHeight="1">
      <c r="B226" s="879" t="s">
        <v>1920</v>
      </c>
      <c r="C226" s="880"/>
      <c r="D226" s="121">
        <v>675</v>
      </c>
      <c r="E226" s="130">
        <v>0</v>
      </c>
      <c r="F226" s="121">
        <v>4</v>
      </c>
      <c r="G226" s="121">
        <v>12</v>
      </c>
      <c r="H226" s="121">
        <v>19</v>
      </c>
      <c r="I226" s="121">
        <v>49</v>
      </c>
      <c r="J226" s="121">
        <v>39</v>
      </c>
      <c r="K226" s="121">
        <v>48</v>
      </c>
      <c r="L226" s="121">
        <v>38</v>
      </c>
      <c r="M226" s="121">
        <v>49</v>
      </c>
      <c r="N226" s="121">
        <v>111</v>
      </c>
      <c r="O226" s="121">
        <v>152</v>
      </c>
      <c r="P226" s="121">
        <v>126</v>
      </c>
      <c r="Q226" s="121">
        <v>22</v>
      </c>
      <c r="R226" s="133">
        <v>6</v>
      </c>
    </row>
    <row r="227" spans="2:18" ht="12" customHeight="1">
      <c r="B227" s="879" t="s">
        <v>1644</v>
      </c>
      <c r="C227" s="880"/>
      <c r="D227" s="121">
        <v>586</v>
      </c>
      <c r="E227" s="130">
        <v>0</v>
      </c>
      <c r="F227" s="121">
        <v>4</v>
      </c>
      <c r="G227" s="121">
        <v>16</v>
      </c>
      <c r="H227" s="121">
        <v>17</v>
      </c>
      <c r="I227" s="121">
        <v>22</v>
      </c>
      <c r="J227" s="121">
        <v>25</v>
      </c>
      <c r="K227" s="121">
        <v>31</v>
      </c>
      <c r="L227" s="121">
        <v>15</v>
      </c>
      <c r="M227" s="121">
        <v>25</v>
      </c>
      <c r="N227" s="121">
        <v>45</v>
      </c>
      <c r="O227" s="121">
        <v>96</v>
      </c>
      <c r="P227" s="121">
        <v>194</v>
      </c>
      <c r="Q227" s="121">
        <v>96</v>
      </c>
      <c r="R227" s="133">
        <v>0</v>
      </c>
    </row>
    <row r="228" spans="2:18" ht="10.5" customHeight="1">
      <c r="B228" s="879" t="s">
        <v>1921</v>
      </c>
      <c r="C228" s="880"/>
      <c r="D228" s="121">
        <v>766</v>
      </c>
      <c r="E228" s="130">
        <v>0</v>
      </c>
      <c r="F228" s="121">
        <v>1</v>
      </c>
      <c r="G228" s="121">
        <v>12</v>
      </c>
      <c r="H228" s="121">
        <v>14</v>
      </c>
      <c r="I228" s="121">
        <v>36</v>
      </c>
      <c r="J228" s="121">
        <v>38</v>
      </c>
      <c r="K228" s="121">
        <v>35</v>
      </c>
      <c r="L228" s="121">
        <v>27</v>
      </c>
      <c r="M228" s="121">
        <v>55</v>
      </c>
      <c r="N228" s="121">
        <v>69</v>
      </c>
      <c r="O228" s="121">
        <v>124</v>
      </c>
      <c r="P228" s="121">
        <v>232</v>
      </c>
      <c r="Q228" s="121">
        <v>122</v>
      </c>
      <c r="R228" s="133">
        <v>1</v>
      </c>
    </row>
    <row r="229" spans="2:18" ht="12" customHeight="1">
      <c r="B229" s="879" t="s">
        <v>1922</v>
      </c>
      <c r="C229" s="880"/>
      <c r="D229" s="121">
        <v>484</v>
      </c>
      <c r="E229" s="130">
        <v>0</v>
      </c>
      <c r="F229" s="121">
        <v>5</v>
      </c>
      <c r="G229" s="121">
        <v>10</v>
      </c>
      <c r="H229" s="121">
        <v>16</v>
      </c>
      <c r="I229" s="121">
        <v>29</v>
      </c>
      <c r="J229" s="121">
        <v>25</v>
      </c>
      <c r="K229" s="121">
        <v>23</v>
      </c>
      <c r="L229" s="121">
        <v>6</v>
      </c>
      <c r="M229" s="121">
        <v>24</v>
      </c>
      <c r="N229" s="121">
        <v>40</v>
      </c>
      <c r="O229" s="121">
        <v>60</v>
      </c>
      <c r="P229" s="121">
        <v>98</v>
      </c>
      <c r="Q229" s="121">
        <v>146</v>
      </c>
      <c r="R229" s="133">
        <v>2</v>
      </c>
    </row>
    <row r="230" spans="2:18" ht="12" customHeight="1">
      <c r="B230" s="140"/>
      <c r="C230" s="141"/>
      <c r="D230" s="121"/>
      <c r="E230" s="130"/>
      <c r="F230" s="121"/>
      <c r="G230" s="121"/>
      <c r="H230" s="121"/>
      <c r="I230" s="121"/>
      <c r="J230" s="121"/>
      <c r="K230" s="121"/>
      <c r="L230" s="121"/>
      <c r="M230" s="121"/>
      <c r="N230" s="121"/>
      <c r="O230" s="121"/>
      <c r="P230" s="121"/>
      <c r="Q230" s="121"/>
      <c r="R230" s="133"/>
    </row>
    <row r="231" spans="2:18" ht="10.5" customHeight="1">
      <c r="B231" s="879" t="s">
        <v>1647</v>
      </c>
      <c r="C231" s="880"/>
      <c r="D231" s="121">
        <v>463</v>
      </c>
      <c r="E231" s="130">
        <v>0</v>
      </c>
      <c r="F231" s="121">
        <v>12</v>
      </c>
      <c r="G231" s="121">
        <v>13</v>
      </c>
      <c r="H231" s="121">
        <v>19</v>
      </c>
      <c r="I231" s="121">
        <v>25</v>
      </c>
      <c r="J231" s="121">
        <v>23</v>
      </c>
      <c r="K231" s="121">
        <v>16</v>
      </c>
      <c r="L231" s="121">
        <v>8</v>
      </c>
      <c r="M231" s="121">
        <v>19</v>
      </c>
      <c r="N231" s="121">
        <v>19</v>
      </c>
      <c r="O231" s="121">
        <v>36</v>
      </c>
      <c r="P231" s="121">
        <v>95</v>
      </c>
      <c r="Q231" s="121">
        <v>177</v>
      </c>
      <c r="R231" s="133">
        <v>1</v>
      </c>
    </row>
    <row r="232" spans="2:18" ht="12" customHeight="1">
      <c r="B232" s="879" t="s">
        <v>1648</v>
      </c>
      <c r="C232" s="880"/>
      <c r="D232" s="121">
        <v>321</v>
      </c>
      <c r="E232" s="130">
        <v>0</v>
      </c>
      <c r="F232" s="121">
        <v>2</v>
      </c>
      <c r="G232" s="121">
        <v>10</v>
      </c>
      <c r="H232" s="121">
        <v>17</v>
      </c>
      <c r="I232" s="121">
        <v>40</v>
      </c>
      <c r="J232" s="121">
        <v>25</v>
      </c>
      <c r="K232" s="121">
        <v>15</v>
      </c>
      <c r="L232" s="121">
        <v>6</v>
      </c>
      <c r="M232" s="121">
        <v>16</v>
      </c>
      <c r="N232" s="121">
        <v>18</v>
      </c>
      <c r="O232" s="121">
        <v>31</v>
      </c>
      <c r="P232" s="121">
        <v>68</v>
      </c>
      <c r="Q232" s="121">
        <v>73</v>
      </c>
      <c r="R232" s="133">
        <v>0</v>
      </c>
    </row>
    <row r="233" spans="2:18" ht="12" customHeight="1">
      <c r="B233" s="140"/>
      <c r="C233" s="141"/>
      <c r="D233" s="121"/>
      <c r="E233" s="130"/>
      <c r="F233" s="121"/>
      <c r="G233" s="121"/>
      <c r="H233" s="121"/>
      <c r="I233" s="121"/>
      <c r="J233" s="121"/>
      <c r="K233" s="121"/>
      <c r="L233" s="121"/>
      <c r="M233" s="121"/>
      <c r="N233" s="121"/>
      <c r="O233" s="121"/>
      <c r="P233" s="121"/>
      <c r="Q233" s="121"/>
      <c r="R233" s="133"/>
    </row>
    <row r="234" spans="2:18" ht="11.25" customHeight="1">
      <c r="B234" s="879" t="s">
        <v>1649</v>
      </c>
      <c r="C234" s="880"/>
      <c r="D234" s="121">
        <v>279</v>
      </c>
      <c r="E234" s="130">
        <v>0</v>
      </c>
      <c r="F234" s="121">
        <v>2</v>
      </c>
      <c r="G234" s="121">
        <v>5</v>
      </c>
      <c r="H234" s="121">
        <v>17</v>
      </c>
      <c r="I234" s="121">
        <v>36</v>
      </c>
      <c r="J234" s="121">
        <v>27</v>
      </c>
      <c r="K234" s="121">
        <v>7</v>
      </c>
      <c r="L234" s="121">
        <v>6</v>
      </c>
      <c r="M234" s="121">
        <v>10</v>
      </c>
      <c r="N234" s="121">
        <v>10</v>
      </c>
      <c r="O234" s="121">
        <v>22</v>
      </c>
      <c r="P234" s="121">
        <v>55</v>
      </c>
      <c r="Q234" s="121">
        <v>82</v>
      </c>
      <c r="R234" s="133">
        <v>0</v>
      </c>
    </row>
    <row r="235" spans="2:18" ht="12" customHeight="1">
      <c r="B235" s="879" t="s">
        <v>1923</v>
      </c>
      <c r="C235" s="880"/>
      <c r="D235" s="121">
        <v>218</v>
      </c>
      <c r="E235" s="130"/>
      <c r="F235" s="121">
        <v>1</v>
      </c>
      <c r="G235" s="121">
        <v>9</v>
      </c>
      <c r="H235" s="121">
        <v>6</v>
      </c>
      <c r="I235" s="121">
        <v>14</v>
      </c>
      <c r="J235" s="121">
        <v>17</v>
      </c>
      <c r="K235" s="121">
        <v>15</v>
      </c>
      <c r="L235" s="121">
        <v>6</v>
      </c>
      <c r="M235" s="121">
        <v>9</v>
      </c>
      <c r="N235" s="121">
        <v>14</v>
      </c>
      <c r="O235" s="121">
        <v>15</v>
      </c>
      <c r="P235" s="121">
        <v>57</v>
      </c>
      <c r="Q235" s="121">
        <v>55</v>
      </c>
      <c r="R235" s="133">
        <v>0</v>
      </c>
    </row>
    <row r="236" spans="2:18" ht="12" customHeight="1">
      <c r="B236" s="879" t="s">
        <v>1924</v>
      </c>
      <c r="C236" s="880"/>
      <c r="D236" s="121">
        <v>386</v>
      </c>
      <c r="E236" s="130">
        <v>0</v>
      </c>
      <c r="F236" s="121">
        <v>1</v>
      </c>
      <c r="G236" s="121">
        <v>2</v>
      </c>
      <c r="H236" s="121">
        <v>9</v>
      </c>
      <c r="I236" s="121">
        <v>22</v>
      </c>
      <c r="J236" s="121">
        <v>13</v>
      </c>
      <c r="K236" s="121">
        <v>17</v>
      </c>
      <c r="L236" s="121">
        <v>6</v>
      </c>
      <c r="M236" s="121">
        <v>14</v>
      </c>
      <c r="N236" s="121">
        <v>38</v>
      </c>
      <c r="O236" s="121">
        <v>36</v>
      </c>
      <c r="P236" s="121">
        <v>113</v>
      </c>
      <c r="Q236" s="121">
        <v>114</v>
      </c>
      <c r="R236" s="133">
        <v>1</v>
      </c>
    </row>
    <row r="237" spans="2:18" ht="12" customHeight="1">
      <c r="B237" s="879" t="s">
        <v>1652</v>
      </c>
      <c r="C237" s="880"/>
      <c r="D237" s="121">
        <v>472</v>
      </c>
      <c r="E237" s="130">
        <v>0</v>
      </c>
      <c r="F237" s="121">
        <v>4</v>
      </c>
      <c r="G237" s="121">
        <v>14</v>
      </c>
      <c r="H237" s="121">
        <v>18</v>
      </c>
      <c r="I237" s="121">
        <v>33</v>
      </c>
      <c r="J237" s="121">
        <v>38</v>
      </c>
      <c r="K237" s="121">
        <v>28</v>
      </c>
      <c r="L237" s="121">
        <v>12</v>
      </c>
      <c r="M237" s="121">
        <v>24</v>
      </c>
      <c r="N237" s="121">
        <v>42</v>
      </c>
      <c r="O237" s="121">
        <v>64</v>
      </c>
      <c r="P237" s="121">
        <v>101</v>
      </c>
      <c r="Q237" s="121">
        <v>92</v>
      </c>
      <c r="R237" s="133">
        <v>2</v>
      </c>
    </row>
    <row r="238" spans="2:18" ht="12" customHeight="1">
      <c r="B238" s="879" t="s">
        <v>1925</v>
      </c>
      <c r="C238" s="880"/>
      <c r="D238" s="121">
        <v>425</v>
      </c>
      <c r="E238" s="130">
        <v>0</v>
      </c>
      <c r="F238" s="121">
        <v>26</v>
      </c>
      <c r="G238" s="121">
        <v>64</v>
      </c>
      <c r="H238" s="121">
        <v>66</v>
      </c>
      <c r="I238" s="121">
        <v>60</v>
      </c>
      <c r="J238" s="121">
        <v>54</v>
      </c>
      <c r="K238" s="121">
        <v>39</v>
      </c>
      <c r="L238" s="121">
        <v>22</v>
      </c>
      <c r="M238" s="121">
        <v>29</v>
      </c>
      <c r="N238" s="121">
        <v>30</v>
      </c>
      <c r="O238" s="121">
        <v>23</v>
      </c>
      <c r="P238" s="121">
        <v>12</v>
      </c>
      <c r="Q238" s="121">
        <v>0</v>
      </c>
      <c r="R238" s="133">
        <v>0</v>
      </c>
    </row>
    <row r="239" spans="2:18" ht="12" customHeight="1">
      <c r="B239" s="140"/>
      <c r="C239" s="141"/>
      <c r="D239" s="121"/>
      <c r="E239" s="130"/>
      <c r="F239" s="121"/>
      <c r="G239" s="121"/>
      <c r="H239" s="121"/>
      <c r="I239" s="121"/>
      <c r="J239" s="121"/>
      <c r="K239" s="121"/>
      <c r="L239" s="121"/>
      <c r="M239" s="121"/>
      <c r="N239" s="121"/>
      <c r="O239" s="121"/>
      <c r="P239" s="121"/>
      <c r="Q239" s="121"/>
      <c r="R239" s="133"/>
    </row>
    <row r="240" spans="2:18" ht="11.25" customHeight="1">
      <c r="B240" s="879" t="s">
        <v>1654</v>
      </c>
      <c r="C240" s="880"/>
      <c r="D240" s="121">
        <v>352</v>
      </c>
      <c r="E240" s="130">
        <v>0</v>
      </c>
      <c r="F240" s="121">
        <v>2</v>
      </c>
      <c r="G240" s="121">
        <v>7</v>
      </c>
      <c r="H240" s="121">
        <v>13</v>
      </c>
      <c r="I240" s="121">
        <v>38</v>
      </c>
      <c r="J240" s="121">
        <v>33</v>
      </c>
      <c r="K240" s="121">
        <v>31</v>
      </c>
      <c r="L240" s="121">
        <v>14</v>
      </c>
      <c r="M240" s="121">
        <v>36</v>
      </c>
      <c r="N240" s="121">
        <v>39</v>
      </c>
      <c r="O240" s="121">
        <v>49</v>
      </c>
      <c r="P240" s="121">
        <v>84</v>
      </c>
      <c r="Q240" s="121">
        <v>6</v>
      </c>
      <c r="R240" s="133">
        <v>0</v>
      </c>
    </row>
    <row r="241" spans="2:18" ht="12" customHeight="1">
      <c r="B241" s="879" t="s">
        <v>1655</v>
      </c>
      <c r="C241" s="880"/>
      <c r="D241" s="121">
        <v>70</v>
      </c>
      <c r="E241" s="130">
        <v>0</v>
      </c>
      <c r="F241" s="121">
        <v>0</v>
      </c>
      <c r="G241" s="121">
        <v>24</v>
      </c>
      <c r="H241" s="121">
        <v>8</v>
      </c>
      <c r="I241" s="121">
        <v>22</v>
      </c>
      <c r="J241" s="121">
        <v>6</v>
      </c>
      <c r="K241" s="121">
        <v>6</v>
      </c>
      <c r="L241" s="121">
        <v>1</v>
      </c>
      <c r="M241" s="121">
        <v>2</v>
      </c>
      <c r="N241" s="121">
        <v>1</v>
      </c>
      <c r="O241" s="121">
        <v>0</v>
      </c>
      <c r="P241" s="121">
        <v>0</v>
      </c>
      <c r="Q241" s="121">
        <v>0</v>
      </c>
      <c r="R241" s="133">
        <v>0</v>
      </c>
    </row>
    <row r="242" spans="2:18" ht="12" customHeight="1">
      <c r="B242" s="879" t="s">
        <v>1656</v>
      </c>
      <c r="C242" s="880"/>
      <c r="D242" s="121">
        <v>776</v>
      </c>
      <c r="E242" s="130">
        <v>0</v>
      </c>
      <c r="F242" s="121">
        <v>62</v>
      </c>
      <c r="G242" s="121">
        <v>46</v>
      </c>
      <c r="H242" s="121">
        <v>51</v>
      </c>
      <c r="I242" s="121">
        <v>96</v>
      </c>
      <c r="J242" s="121">
        <v>61</v>
      </c>
      <c r="K242" s="121">
        <v>54</v>
      </c>
      <c r="L242" s="121">
        <v>20</v>
      </c>
      <c r="M242" s="121">
        <v>36</v>
      </c>
      <c r="N242" s="121">
        <v>56</v>
      </c>
      <c r="O242" s="121">
        <v>92</v>
      </c>
      <c r="P242" s="121">
        <v>167</v>
      </c>
      <c r="Q242" s="121">
        <v>35</v>
      </c>
      <c r="R242" s="133">
        <v>0</v>
      </c>
    </row>
    <row r="243" spans="2:18" ht="12" customHeight="1">
      <c r="B243" s="879" t="s">
        <v>1926</v>
      </c>
      <c r="C243" s="880"/>
      <c r="D243" s="121">
        <v>589</v>
      </c>
      <c r="E243" s="130">
        <v>0</v>
      </c>
      <c r="F243" s="121">
        <v>10</v>
      </c>
      <c r="G243" s="121">
        <v>22</v>
      </c>
      <c r="H243" s="121">
        <v>31</v>
      </c>
      <c r="I243" s="121">
        <v>88</v>
      </c>
      <c r="J243" s="121">
        <v>46</v>
      </c>
      <c r="K243" s="121">
        <v>43</v>
      </c>
      <c r="L243" s="121">
        <v>18</v>
      </c>
      <c r="M243" s="121">
        <v>35</v>
      </c>
      <c r="N243" s="121">
        <v>31</v>
      </c>
      <c r="O243" s="121">
        <v>63</v>
      </c>
      <c r="P243" s="121">
        <v>131</v>
      </c>
      <c r="Q243" s="121">
        <v>71</v>
      </c>
      <c r="R243" s="133">
        <v>0</v>
      </c>
    </row>
    <row r="244" spans="2:18" ht="12" customHeight="1">
      <c r="B244" s="879" t="s">
        <v>1927</v>
      </c>
      <c r="C244" s="880"/>
      <c r="D244" s="121">
        <v>416</v>
      </c>
      <c r="E244" s="130">
        <v>0</v>
      </c>
      <c r="F244" s="121">
        <v>1</v>
      </c>
      <c r="G244" s="121">
        <v>16</v>
      </c>
      <c r="H244" s="121">
        <v>11</v>
      </c>
      <c r="I244" s="121">
        <v>27</v>
      </c>
      <c r="J244" s="121">
        <v>28</v>
      </c>
      <c r="K244" s="121">
        <v>20</v>
      </c>
      <c r="L244" s="121">
        <v>16</v>
      </c>
      <c r="M244" s="121">
        <v>25</v>
      </c>
      <c r="N244" s="121">
        <v>21</v>
      </c>
      <c r="O244" s="121">
        <v>37</v>
      </c>
      <c r="P244" s="121">
        <v>107</v>
      </c>
      <c r="Q244" s="121">
        <v>106</v>
      </c>
      <c r="R244" s="133">
        <v>1</v>
      </c>
    </row>
    <row r="245" spans="2:18" ht="12" customHeight="1">
      <c r="B245" s="140"/>
      <c r="C245" s="141"/>
      <c r="D245" s="121"/>
      <c r="E245" s="130"/>
      <c r="F245" s="121"/>
      <c r="G245" s="121"/>
      <c r="H245" s="121"/>
      <c r="I245" s="121"/>
      <c r="J245" s="121"/>
      <c r="K245" s="121"/>
      <c r="L245" s="121"/>
      <c r="M245" s="121"/>
      <c r="N245" s="121"/>
      <c r="O245" s="121"/>
      <c r="P245" s="121"/>
      <c r="Q245" s="121"/>
      <c r="R245" s="133"/>
    </row>
    <row r="246" spans="2:18" ht="12" customHeight="1">
      <c r="B246" s="879" t="s">
        <v>1928</v>
      </c>
      <c r="C246" s="880"/>
      <c r="D246" s="121">
        <v>224</v>
      </c>
      <c r="E246" s="130">
        <v>0</v>
      </c>
      <c r="F246" s="121">
        <v>0</v>
      </c>
      <c r="G246" s="121">
        <v>2</v>
      </c>
      <c r="H246" s="121">
        <v>3</v>
      </c>
      <c r="I246" s="121">
        <v>17</v>
      </c>
      <c r="J246" s="121">
        <v>18</v>
      </c>
      <c r="K246" s="121">
        <v>10</v>
      </c>
      <c r="L246" s="121">
        <v>3</v>
      </c>
      <c r="M246" s="121">
        <v>7</v>
      </c>
      <c r="N246" s="121">
        <v>11</v>
      </c>
      <c r="O246" s="121">
        <v>19</v>
      </c>
      <c r="P246" s="121">
        <v>94</v>
      </c>
      <c r="Q246" s="121">
        <v>40</v>
      </c>
      <c r="R246" s="133">
        <v>0</v>
      </c>
    </row>
    <row r="247" spans="2:18" ht="12" customHeight="1">
      <c r="B247" s="879" t="s">
        <v>1929</v>
      </c>
      <c r="C247" s="880"/>
      <c r="D247" s="121">
        <v>289</v>
      </c>
      <c r="E247" s="130">
        <v>0</v>
      </c>
      <c r="F247" s="121">
        <v>2</v>
      </c>
      <c r="G247" s="121">
        <v>3</v>
      </c>
      <c r="H247" s="121">
        <v>16</v>
      </c>
      <c r="I247" s="121">
        <v>17</v>
      </c>
      <c r="J247" s="121">
        <v>24</v>
      </c>
      <c r="K247" s="121">
        <v>22</v>
      </c>
      <c r="L247" s="121">
        <v>8</v>
      </c>
      <c r="M247" s="121">
        <v>18</v>
      </c>
      <c r="N247" s="121">
        <v>19</v>
      </c>
      <c r="O247" s="121">
        <v>49</v>
      </c>
      <c r="P247" s="121">
        <v>71</v>
      </c>
      <c r="Q247" s="121">
        <v>39</v>
      </c>
      <c r="R247" s="133">
        <v>1</v>
      </c>
    </row>
    <row r="248" spans="2:18" ht="12" customHeight="1">
      <c r="B248" s="879" t="s">
        <v>1661</v>
      </c>
      <c r="C248" s="880"/>
      <c r="D248" s="121">
        <v>678</v>
      </c>
      <c r="E248" s="130">
        <v>0</v>
      </c>
      <c r="F248" s="121">
        <v>14</v>
      </c>
      <c r="G248" s="121">
        <v>30</v>
      </c>
      <c r="H248" s="121">
        <v>46</v>
      </c>
      <c r="I248" s="121">
        <v>73</v>
      </c>
      <c r="J248" s="121">
        <v>56</v>
      </c>
      <c r="K248" s="121">
        <v>41</v>
      </c>
      <c r="L248" s="121">
        <v>22</v>
      </c>
      <c r="M248" s="121">
        <v>36</v>
      </c>
      <c r="N248" s="121">
        <v>47</v>
      </c>
      <c r="O248" s="121">
        <v>87</v>
      </c>
      <c r="P248" s="121">
        <v>149</v>
      </c>
      <c r="Q248" s="121">
        <v>77</v>
      </c>
      <c r="R248" s="133">
        <v>0</v>
      </c>
    </row>
    <row r="249" spans="2:18" ht="12" customHeight="1">
      <c r="B249" s="879" t="s">
        <v>1930</v>
      </c>
      <c r="C249" s="880"/>
      <c r="D249" s="121">
        <v>520</v>
      </c>
      <c r="E249" s="130">
        <v>0</v>
      </c>
      <c r="F249" s="121">
        <v>30</v>
      </c>
      <c r="G249" s="121">
        <v>25</v>
      </c>
      <c r="H249" s="121">
        <v>32</v>
      </c>
      <c r="I249" s="121">
        <v>56</v>
      </c>
      <c r="J249" s="121">
        <v>41</v>
      </c>
      <c r="K249" s="121">
        <v>23</v>
      </c>
      <c r="L249" s="121">
        <v>15</v>
      </c>
      <c r="M249" s="121">
        <v>25</v>
      </c>
      <c r="N249" s="121">
        <v>38</v>
      </c>
      <c r="O249" s="121">
        <v>45</v>
      </c>
      <c r="P249" s="121">
        <v>105</v>
      </c>
      <c r="Q249" s="121">
        <v>85</v>
      </c>
      <c r="R249" s="133">
        <v>0</v>
      </c>
    </row>
    <row r="250" spans="2:18" ht="12" customHeight="1">
      <c r="B250" s="879" t="s">
        <v>1663</v>
      </c>
      <c r="C250" s="880"/>
      <c r="D250" s="121">
        <v>299</v>
      </c>
      <c r="E250" s="130">
        <v>0</v>
      </c>
      <c r="F250" s="121">
        <v>4</v>
      </c>
      <c r="G250" s="121">
        <v>3</v>
      </c>
      <c r="H250" s="121">
        <v>10</v>
      </c>
      <c r="I250" s="121">
        <v>21</v>
      </c>
      <c r="J250" s="121">
        <v>14</v>
      </c>
      <c r="K250" s="121">
        <v>18</v>
      </c>
      <c r="L250" s="121">
        <v>8</v>
      </c>
      <c r="M250" s="121">
        <v>18</v>
      </c>
      <c r="N250" s="121">
        <v>15</v>
      </c>
      <c r="O250" s="121">
        <v>31</v>
      </c>
      <c r="P250" s="121">
        <v>87</v>
      </c>
      <c r="Q250" s="121">
        <v>70</v>
      </c>
      <c r="R250" s="133">
        <v>0</v>
      </c>
    </row>
    <row r="251" spans="2:18" ht="12" customHeight="1">
      <c r="B251" s="140"/>
      <c r="C251" s="141"/>
      <c r="D251" s="121"/>
      <c r="E251" s="130"/>
      <c r="F251" s="121"/>
      <c r="G251" s="121"/>
      <c r="H251" s="121"/>
      <c r="I251" s="121"/>
      <c r="J251" s="121"/>
      <c r="K251" s="121"/>
      <c r="L251" s="121"/>
      <c r="M251" s="121"/>
      <c r="N251" s="121"/>
      <c r="O251" s="121"/>
      <c r="P251" s="121"/>
      <c r="Q251" s="121"/>
      <c r="R251" s="133"/>
    </row>
    <row r="252" spans="2:18" ht="12" customHeight="1">
      <c r="B252" s="879" t="s">
        <v>1931</v>
      </c>
      <c r="C252" s="880"/>
      <c r="D252" s="121">
        <v>382</v>
      </c>
      <c r="E252" s="130">
        <v>0</v>
      </c>
      <c r="F252" s="121">
        <v>3</v>
      </c>
      <c r="G252" s="121">
        <v>18</v>
      </c>
      <c r="H252" s="121">
        <v>15</v>
      </c>
      <c r="I252" s="121">
        <v>33</v>
      </c>
      <c r="J252" s="121">
        <v>32</v>
      </c>
      <c r="K252" s="121">
        <v>26</v>
      </c>
      <c r="L252" s="121">
        <v>7</v>
      </c>
      <c r="M252" s="121">
        <v>24</v>
      </c>
      <c r="N252" s="121">
        <v>25</v>
      </c>
      <c r="O252" s="121">
        <v>43</v>
      </c>
      <c r="P252" s="121">
        <v>78</v>
      </c>
      <c r="Q252" s="121">
        <v>77</v>
      </c>
      <c r="R252" s="133">
        <v>1</v>
      </c>
    </row>
    <row r="253" spans="2:18" ht="12" customHeight="1">
      <c r="B253" s="140"/>
      <c r="C253" s="141"/>
      <c r="D253" s="121"/>
      <c r="E253" s="130"/>
      <c r="F253" s="121"/>
      <c r="G253" s="121"/>
      <c r="H253" s="121"/>
      <c r="I253" s="121"/>
      <c r="J253" s="121"/>
      <c r="K253" s="121"/>
      <c r="L253" s="121"/>
      <c r="M253" s="121"/>
      <c r="N253" s="121"/>
      <c r="O253" s="121"/>
      <c r="P253" s="121"/>
      <c r="Q253" s="121"/>
      <c r="R253" s="133"/>
    </row>
    <row r="254" spans="2:18" ht="12" customHeight="1">
      <c r="B254" s="881" t="s">
        <v>1665</v>
      </c>
      <c r="C254" s="882"/>
      <c r="D254" s="137">
        <f aca="true" t="shared" si="11" ref="D254:R254">SUM(D255:D274)</f>
        <v>6240</v>
      </c>
      <c r="E254" s="137">
        <f t="shared" si="11"/>
        <v>3</v>
      </c>
      <c r="F254" s="137">
        <f t="shared" si="11"/>
        <v>88</v>
      </c>
      <c r="G254" s="137">
        <f t="shared" si="11"/>
        <v>423</v>
      </c>
      <c r="H254" s="137">
        <f t="shared" si="11"/>
        <v>435</v>
      </c>
      <c r="I254" s="137">
        <f t="shared" si="11"/>
        <v>767</v>
      </c>
      <c r="J254" s="137">
        <f t="shared" si="11"/>
        <v>608</v>
      </c>
      <c r="K254" s="137">
        <f t="shared" si="11"/>
        <v>472</v>
      </c>
      <c r="L254" s="137">
        <f t="shared" si="11"/>
        <v>246</v>
      </c>
      <c r="M254" s="137">
        <f t="shared" si="11"/>
        <v>390</v>
      </c>
      <c r="N254" s="137">
        <f t="shared" si="11"/>
        <v>431</v>
      </c>
      <c r="O254" s="137">
        <f t="shared" si="11"/>
        <v>560</v>
      </c>
      <c r="P254" s="137">
        <f t="shared" si="11"/>
        <v>932</v>
      </c>
      <c r="Q254" s="137">
        <f t="shared" si="11"/>
        <v>842</v>
      </c>
      <c r="R254" s="138">
        <f t="shared" si="11"/>
        <v>43</v>
      </c>
    </row>
    <row r="255" spans="2:18" ht="12" customHeight="1">
      <c r="B255" s="135"/>
      <c r="C255" s="136"/>
      <c r="D255" s="121"/>
      <c r="E255" s="130"/>
      <c r="F255" s="121"/>
      <c r="G255" s="121"/>
      <c r="H255" s="121"/>
      <c r="I255" s="121"/>
      <c r="J255" s="121"/>
      <c r="K255" s="121"/>
      <c r="L255" s="121"/>
      <c r="M255" s="121"/>
      <c r="N255" s="121"/>
      <c r="O255" s="121"/>
      <c r="P255" s="121"/>
      <c r="Q255" s="121"/>
      <c r="R255" s="133"/>
    </row>
    <row r="256" spans="2:18" ht="12" customHeight="1">
      <c r="B256" s="879" t="s">
        <v>1932</v>
      </c>
      <c r="C256" s="880"/>
      <c r="D256" s="130">
        <v>147</v>
      </c>
      <c r="E256" s="130">
        <v>0</v>
      </c>
      <c r="F256" s="130">
        <v>1</v>
      </c>
      <c r="G256" s="130">
        <v>5</v>
      </c>
      <c r="H256" s="130">
        <v>8</v>
      </c>
      <c r="I256" s="130">
        <v>25</v>
      </c>
      <c r="J256" s="130">
        <v>25</v>
      </c>
      <c r="K256" s="130">
        <v>12</v>
      </c>
      <c r="L256" s="130">
        <v>9</v>
      </c>
      <c r="M256" s="130">
        <v>15</v>
      </c>
      <c r="N256" s="130">
        <v>8</v>
      </c>
      <c r="O256" s="130">
        <v>19</v>
      </c>
      <c r="P256" s="130">
        <v>17</v>
      </c>
      <c r="Q256" s="130">
        <v>3</v>
      </c>
      <c r="R256" s="147">
        <v>0</v>
      </c>
    </row>
    <row r="257" spans="2:18" ht="12" customHeight="1">
      <c r="B257" s="879" t="s">
        <v>1667</v>
      </c>
      <c r="C257" s="880"/>
      <c r="D257" s="121">
        <v>337</v>
      </c>
      <c r="E257" s="130">
        <v>0</v>
      </c>
      <c r="F257" s="121">
        <v>10</v>
      </c>
      <c r="G257" s="121">
        <v>33</v>
      </c>
      <c r="H257" s="121">
        <v>30</v>
      </c>
      <c r="I257" s="121">
        <v>55</v>
      </c>
      <c r="J257" s="121">
        <v>47</v>
      </c>
      <c r="K257" s="121">
        <v>42</v>
      </c>
      <c r="L257" s="121">
        <v>19</v>
      </c>
      <c r="M257" s="121">
        <v>41</v>
      </c>
      <c r="N257" s="121">
        <v>36</v>
      </c>
      <c r="O257" s="121">
        <v>19</v>
      </c>
      <c r="P257" s="121">
        <v>5</v>
      </c>
      <c r="Q257" s="121">
        <v>0</v>
      </c>
      <c r="R257" s="133">
        <v>0</v>
      </c>
    </row>
    <row r="258" spans="2:18" ht="12" customHeight="1">
      <c r="B258" s="879" t="s">
        <v>1933</v>
      </c>
      <c r="C258" s="880"/>
      <c r="D258" s="130">
        <v>504</v>
      </c>
      <c r="E258" s="130">
        <v>0</v>
      </c>
      <c r="F258" s="130">
        <v>7</v>
      </c>
      <c r="G258" s="130">
        <v>74</v>
      </c>
      <c r="H258" s="130">
        <v>59</v>
      </c>
      <c r="I258" s="130">
        <v>108</v>
      </c>
      <c r="J258" s="130">
        <v>69</v>
      </c>
      <c r="K258" s="130">
        <v>46</v>
      </c>
      <c r="L258" s="130">
        <v>29</v>
      </c>
      <c r="M258" s="130">
        <v>31</v>
      </c>
      <c r="N258" s="130">
        <v>39</v>
      </c>
      <c r="O258" s="130">
        <v>34</v>
      </c>
      <c r="P258" s="130">
        <v>8</v>
      </c>
      <c r="Q258" s="130">
        <v>0</v>
      </c>
      <c r="R258" s="147">
        <v>0</v>
      </c>
    </row>
    <row r="259" spans="2:18" ht="12" customHeight="1">
      <c r="B259" s="879" t="s">
        <v>1934</v>
      </c>
      <c r="C259" s="880"/>
      <c r="D259" s="121">
        <v>482</v>
      </c>
      <c r="E259" s="130">
        <v>0</v>
      </c>
      <c r="F259" s="121">
        <v>5</v>
      </c>
      <c r="G259" s="121">
        <v>19</v>
      </c>
      <c r="H259" s="121">
        <v>27</v>
      </c>
      <c r="I259" s="121">
        <v>77</v>
      </c>
      <c r="J259" s="121">
        <v>83</v>
      </c>
      <c r="K259" s="121">
        <v>78</v>
      </c>
      <c r="L259" s="121">
        <v>48</v>
      </c>
      <c r="M259" s="121">
        <v>63</v>
      </c>
      <c r="N259" s="121">
        <v>50</v>
      </c>
      <c r="O259" s="121">
        <v>24</v>
      </c>
      <c r="P259" s="121">
        <v>8</v>
      </c>
      <c r="Q259" s="121">
        <v>0</v>
      </c>
      <c r="R259" s="133">
        <v>0</v>
      </c>
    </row>
    <row r="260" spans="2:18" ht="12" customHeight="1">
      <c r="B260" s="879" t="s">
        <v>1935</v>
      </c>
      <c r="C260" s="880"/>
      <c r="D260" s="121">
        <v>266</v>
      </c>
      <c r="E260" s="130">
        <v>0</v>
      </c>
      <c r="F260" s="121">
        <v>8</v>
      </c>
      <c r="G260" s="121">
        <v>57</v>
      </c>
      <c r="H260" s="121">
        <v>31</v>
      </c>
      <c r="I260" s="121">
        <v>53</v>
      </c>
      <c r="J260" s="121">
        <v>38</v>
      </c>
      <c r="K260" s="121">
        <v>28</v>
      </c>
      <c r="L260" s="121">
        <v>7</v>
      </c>
      <c r="M260" s="121">
        <v>9</v>
      </c>
      <c r="N260" s="121">
        <v>14</v>
      </c>
      <c r="O260" s="121">
        <v>10</v>
      </c>
      <c r="P260" s="121">
        <v>10</v>
      </c>
      <c r="Q260" s="121">
        <v>1</v>
      </c>
      <c r="R260" s="133">
        <v>0</v>
      </c>
    </row>
    <row r="261" spans="2:18" ht="12" customHeight="1">
      <c r="B261" s="140"/>
      <c r="C261" s="141"/>
      <c r="D261" s="121"/>
      <c r="E261" s="130"/>
      <c r="F261" s="121"/>
      <c r="G261" s="121"/>
      <c r="H261" s="121"/>
      <c r="I261" s="121"/>
      <c r="J261" s="121"/>
      <c r="K261" s="121"/>
      <c r="L261" s="121"/>
      <c r="M261" s="121"/>
      <c r="N261" s="121"/>
      <c r="O261" s="121"/>
      <c r="P261" s="121"/>
      <c r="Q261" s="121"/>
      <c r="R261" s="133"/>
    </row>
    <row r="262" spans="2:18" ht="12" customHeight="1">
      <c r="B262" s="879" t="s">
        <v>1671</v>
      </c>
      <c r="C262" s="880"/>
      <c r="D262" s="121">
        <v>201</v>
      </c>
      <c r="E262" s="130">
        <v>0</v>
      </c>
      <c r="F262" s="121">
        <v>0</v>
      </c>
      <c r="G262" s="121">
        <v>8</v>
      </c>
      <c r="H262" s="121">
        <v>13</v>
      </c>
      <c r="I262" s="121">
        <v>39</v>
      </c>
      <c r="J262" s="121">
        <v>32</v>
      </c>
      <c r="K262" s="121">
        <v>25</v>
      </c>
      <c r="L262" s="121">
        <v>9</v>
      </c>
      <c r="M262" s="121">
        <v>13</v>
      </c>
      <c r="N262" s="121">
        <v>25</v>
      </c>
      <c r="O262" s="121">
        <v>22</v>
      </c>
      <c r="P262" s="121">
        <v>15</v>
      </c>
      <c r="Q262" s="121">
        <v>0</v>
      </c>
      <c r="R262" s="133">
        <v>0</v>
      </c>
    </row>
    <row r="263" spans="2:18" ht="12" customHeight="1">
      <c r="B263" s="879" t="s">
        <v>1936</v>
      </c>
      <c r="C263" s="880"/>
      <c r="D263" s="121">
        <v>338</v>
      </c>
      <c r="E263" s="130">
        <v>0</v>
      </c>
      <c r="F263" s="121">
        <v>3</v>
      </c>
      <c r="G263" s="121">
        <v>65</v>
      </c>
      <c r="H263" s="121">
        <v>46</v>
      </c>
      <c r="I263" s="121">
        <v>68</v>
      </c>
      <c r="J263" s="121">
        <v>51</v>
      </c>
      <c r="K263" s="121">
        <v>37</v>
      </c>
      <c r="L263" s="121">
        <v>9</v>
      </c>
      <c r="M263" s="121">
        <v>23</v>
      </c>
      <c r="N263" s="121">
        <v>11</v>
      </c>
      <c r="O263" s="121">
        <v>17</v>
      </c>
      <c r="P263" s="121">
        <v>8</v>
      </c>
      <c r="Q263" s="121">
        <v>0</v>
      </c>
      <c r="R263" s="133">
        <v>0</v>
      </c>
    </row>
    <row r="264" spans="2:18" ht="12" customHeight="1">
      <c r="B264" s="879" t="s">
        <v>1937</v>
      </c>
      <c r="C264" s="880"/>
      <c r="D264" s="121">
        <v>418</v>
      </c>
      <c r="E264" s="130">
        <v>0</v>
      </c>
      <c r="F264" s="121">
        <v>16</v>
      </c>
      <c r="G264" s="121">
        <v>20</v>
      </c>
      <c r="H264" s="121">
        <v>32</v>
      </c>
      <c r="I264" s="121">
        <v>42</v>
      </c>
      <c r="J264" s="121">
        <v>38</v>
      </c>
      <c r="K264" s="121">
        <v>23</v>
      </c>
      <c r="L264" s="121">
        <v>17</v>
      </c>
      <c r="M264" s="121">
        <v>29</v>
      </c>
      <c r="N264" s="121">
        <v>49</v>
      </c>
      <c r="O264" s="121">
        <v>60</v>
      </c>
      <c r="P264" s="121">
        <v>74</v>
      </c>
      <c r="Q264" s="121">
        <v>17</v>
      </c>
      <c r="R264" s="133">
        <v>1</v>
      </c>
    </row>
    <row r="265" spans="2:18" ht="12" customHeight="1">
      <c r="B265" s="879" t="s">
        <v>1638</v>
      </c>
      <c r="C265" s="880"/>
      <c r="D265" s="121">
        <v>475</v>
      </c>
      <c r="E265" s="130">
        <v>0</v>
      </c>
      <c r="F265" s="121">
        <v>4</v>
      </c>
      <c r="G265" s="121">
        <v>0</v>
      </c>
      <c r="H265" s="121">
        <v>11</v>
      </c>
      <c r="I265" s="121">
        <v>20</v>
      </c>
      <c r="J265" s="121">
        <v>18</v>
      </c>
      <c r="K265" s="121">
        <v>13</v>
      </c>
      <c r="L265" s="121">
        <v>5</v>
      </c>
      <c r="M265" s="121">
        <v>17</v>
      </c>
      <c r="N265" s="121">
        <v>28</v>
      </c>
      <c r="O265" s="121">
        <v>54</v>
      </c>
      <c r="P265" s="121">
        <v>125</v>
      </c>
      <c r="Q265" s="121">
        <v>172</v>
      </c>
      <c r="R265" s="133">
        <v>8</v>
      </c>
    </row>
    <row r="266" spans="2:18" ht="12" customHeight="1">
      <c r="B266" s="879" t="s">
        <v>1938</v>
      </c>
      <c r="C266" s="880"/>
      <c r="D266" s="121">
        <v>333</v>
      </c>
      <c r="E266" s="130">
        <v>2</v>
      </c>
      <c r="F266" s="121">
        <v>9</v>
      </c>
      <c r="G266" s="121">
        <v>5</v>
      </c>
      <c r="H266" s="121">
        <v>2</v>
      </c>
      <c r="I266" s="121">
        <v>16</v>
      </c>
      <c r="J266" s="121">
        <v>21</v>
      </c>
      <c r="K266" s="121">
        <v>13</v>
      </c>
      <c r="L266" s="121">
        <v>9</v>
      </c>
      <c r="M266" s="121">
        <v>15</v>
      </c>
      <c r="N266" s="121">
        <v>19</v>
      </c>
      <c r="O266" s="121">
        <v>44</v>
      </c>
      <c r="P266" s="121">
        <v>91</v>
      </c>
      <c r="Q266" s="121">
        <v>82</v>
      </c>
      <c r="R266" s="133">
        <v>5</v>
      </c>
    </row>
    <row r="267" spans="2:18" ht="12" customHeight="1">
      <c r="B267" s="140"/>
      <c r="C267" s="141"/>
      <c r="D267" s="121"/>
      <c r="E267" s="130"/>
      <c r="F267" s="121"/>
      <c r="G267" s="121"/>
      <c r="H267" s="121"/>
      <c r="I267" s="121"/>
      <c r="J267" s="121"/>
      <c r="K267" s="121"/>
      <c r="L267" s="121"/>
      <c r="M267" s="121"/>
      <c r="N267" s="121"/>
      <c r="O267" s="121"/>
      <c r="P267" s="121"/>
      <c r="Q267" s="121"/>
      <c r="R267" s="133"/>
    </row>
    <row r="268" spans="2:18" ht="12" customHeight="1">
      <c r="B268" s="879" t="s">
        <v>1675</v>
      </c>
      <c r="C268" s="880"/>
      <c r="D268" s="121">
        <v>185</v>
      </c>
      <c r="E268" s="130">
        <v>1</v>
      </c>
      <c r="F268" s="121">
        <v>4</v>
      </c>
      <c r="G268" s="121">
        <v>50</v>
      </c>
      <c r="H268" s="121">
        <v>39</v>
      </c>
      <c r="I268" s="121">
        <v>52</v>
      </c>
      <c r="J268" s="121">
        <v>13</v>
      </c>
      <c r="K268" s="121">
        <v>8</v>
      </c>
      <c r="L268" s="121">
        <v>3</v>
      </c>
      <c r="M268" s="121">
        <v>2</v>
      </c>
      <c r="N268" s="121">
        <v>4</v>
      </c>
      <c r="O268" s="121">
        <v>4</v>
      </c>
      <c r="P268" s="121">
        <v>2</v>
      </c>
      <c r="Q268" s="121">
        <v>3</v>
      </c>
      <c r="R268" s="133">
        <v>0</v>
      </c>
    </row>
    <row r="269" spans="2:18" ht="12" customHeight="1">
      <c r="B269" s="879" t="s">
        <v>1348</v>
      </c>
      <c r="C269" s="880"/>
      <c r="D269" s="121">
        <v>576</v>
      </c>
      <c r="E269" s="130">
        <v>0</v>
      </c>
      <c r="F269" s="121">
        <v>0</v>
      </c>
      <c r="G269" s="121">
        <v>27</v>
      </c>
      <c r="H269" s="121">
        <v>20</v>
      </c>
      <c r="I269" s="121">
        <v>43</v>
      </c>
      <c r="J269" s="121">
        <v>32</v>
      </c>
      <c r="K269" s="121">
        <v>27</v>
      </c>
      <c r="L269" s="121">
        <v>18</v>
      </c>
      <c r="M269" s="121">
        <v>33</v>
      </c>
      <c r="N269" s="121">
        <v>21</v>
      </c>
      <c r="O269" s="121">
        <v>68</v>
      </c>
      <c r="P269" s="121">
        <v>160</v>
      </c>
      <c r="Q269" s="121">
        <v>124</v>
      </c>
      <c r="R269" s="133">
        <v>3</v>
      </c>
    </row>
    <row r="270" spans="2:18" ht="12" customHeight="1">
      <c r="B270" s="879" t="s">
        <v>1939</v>
      </c>
      <c r="C270" s="880"/>
      <c r="D270" s="121">
        <v>1074</v>
      </c>
      <c r="E270" s="130">
        <v>0</v>
      </c>
      <c r="F270" s="121">
        <v>9</v>
      </c>
      <c r="G270" s="121">
        <v>38</v>
      </c>
      <c r="H270" s="121">
        <v>73</v>
      </c>
      <c r="I270" s="121">
        <v>125</v>
      </c>
      <c r="J270" s="121">
        <v>116</v>
      </c>
      <c r="K270" s="121">
        <v>91</v>
      </c>
      <c r="L270" s="121">
        <v>46</v>
      </c>
      <c r="M270" s="121">
        <v>73</v>
      </c>
      <c r="N270" s="121">
        <v>89</v>
      </c>
      <c r="O270" s="121">
        <v>110</v>
      </c>
      <c r="P270" s="121">
        <v>161</v>
      </c>
      <c r="Q270" s="121">
        <v>129</v>
      </c>
      <c r="R270" s="133">
        <v>14</v>
      </c>
    </row>
    <row r="271" spans="2:18" ht="12" customHeight="1">
      <c r="B271" s="879" t="s">
        <v>1874</v>
      </c>
      <c r="C271" s="880"/>
      <c r="D271" s="121">
        <v>444</v>
      </c>
      <c r="E271" s="130">
        <v>0</v>
      </c>
      <c r="F271" s="121">
        <v>12</v>
      </c>
      <c r="G271" s="121">
        <v>21</v>
      </c>
      <c r="H271" s="121">
        <v>40</v>
      </c>
      <c r="I271" s="121">
        <v>36</v>
      </c>
      <c r="J271" s="121">
        <v>21</v>
      </c>
      <c r="K271" s="121">
        <v>22</v>
      </c>
      <c r="L271" s="121">
        <v>11</v>
      </c>
      <c r="M271" s="121">
        <v>12</v>
      </c>
      <c r="N271" s="121">
        <v>22</v>
      </c>
      <c r="O271" s="121">
        <v>48</v>
      </c>
      <c r="P271" s="121">
        <v>121</v>
      </c>
      <c r="Q271" s="121">
        <v>73</v>
      </c>
      <c r="R271" s="133">
        <v>5</v>
      </c>
    </row>
    <row r="272" spans="2:18" ht="12" customHeight="1">
      <c r="B272" s="879" t="s">
        <v>1940</v>
      </c>
      <c r="C272" s="880"/>
      <c r="D272" s="121">
        <v>214</v>
      </c>
      <c r="E272" s="130">
        <v>0</v>
      </c>
      <c r="F272" s="121">
        <v>0</v>
      </c>
      <c r="G272" s="121">
        <v>1</v>
      </c>
      <c r="H272" s="121">
        <v>0</v>
      </c>
      <c r="I272" s="121">
        <v>2</v>
      </c>
      <c r="J272" s="121">
        <v>3</v>
      </c>
      <c r="K272" s="121">
        <v>5</v>
      </c>
      <c r="L272" s="121">
        <v>1</v>
      </c>
      <c r="M272" s="121">
        <v>8</v>
      </c>
      <c r="N272" s="121">
        <v>5</v>
      </c>
      <c r="O272" s="121">
        <v>15</v>
      </c>
      <c r="P272" s="121">
        <v>56</v>
      </c>
      <c r="Q272" s="121">
        <v>114</v>
      </c>
      <c r="R272" s="133">
        <v>4</v>
      </c>
    </row>
    <row r="273" spans="2:18" ht="12" customHeight="1">
      <c r="B273" s="140"/>
      <c r="C273" s="141"/>
      <c r="D273" s="121"/>
      <c r="E273" s="130"/>
      <c r="F273" s="121"/>
      <c r="G273" s="121"/>
      <c r="H273" s="121"/>
      <c r="I273" s="121"/>
      <c r="J273" s="121"/>
      <c r="K273" s="121"/>
      <c r="L273" s="121"/>
      <c r="M273" s="121"/>
      <c r="N273" s="121"/>
      <c r="O273" s="121"/>
      <c r="P273" s="121"/>
      <c r="Q273" s="121"/>
      <c r="R273" s="133"/>
    </row>
    <row r="274" spans="2:18" ht="12" customHeight="1">
      <c r="B274" s="879" t="s">
        <v>1941</v>
      </c>
      <c r="C274" s="880"/>
      <c r="D274" s="121">
        <v>246</v>
      </c>
      <c r="E274" s="130">
        <v>0</v>
      </c>
      <c r="F274" s="121">
        <v>0</v>
      </c>
      <c r="G274" s="121">
        <v>0</v>
      </c>
      <c r="H274" s="121">
        <v>4</v>
      </c>
      <c r="I274" s="121">
        <v>6</v>
      </c>
      <c r="J274" s="121">
        <v>1</v>
      </c>
      <c r="K274" s="121">
        <v>2</v>
      </c>
      <c r="L274" s="121">
        <v>6</v>
      </c>
      <c r="M274" s="121">
        <v>6</v>
      </c>
      <c r="N274" s="121">
        <v>11</v>
      </c>
      <c r="O274" s="121">
        <v>12</v>
      </c>
      <c r="P274" s="121">
        <v>71</v>
      </c>
      <c r="Q274" s="121">
        <v>124</v>
      </c>
      <c r="R274" s="133">
        <v>3</v>
      </c>
    </row>
    <row r="275" spans="2:18" ht="12" customHeight="1">
      <c r="B275" s="140"/>
      <c r="C275" s="141"/>
      <c r="D275" s="121"/>
      <c r="E275" s="130"/>
      <c r="F275" s="121"/>
      <c r="G275" s="121"/>
      <c r="H275" s="121"/>
      <c r="I275" s="121"/>
      <c r="J275" s="121"/>
      <c r="K275" s="121"/>
      <c r="L275" s="121"/>
      <c r="M275" s="121"/>
      <c r="N275" s="121"/>
      <c r="O275" s="121"/>
      <c r="P275" s="121"/>
      <c r="Q275" s="121"/>
      <c r="R275" s="133"/>
    </row>
    <row r="276" spans="2:18" ht="12" customHeight="1">
      <c r="B276" s="881" t="s">
        <v>1683</v>
      </c>
      <c r="C276" s="882"/>
      <c r="D276" s="137">
        <f aca="true" t="shared" si="12" ref="D276:R276">SUM(D277:D304)</f>
        <v>9004</v>
      </c>
      <c r="E276" s="137">
        <f t="shared" si="12"/>
        <v>1</v>
      </c>
      <c r="F276" s="137">
        <f t="shared" si="12"/>
        <v>188</v>
      </c>
      <c r="G276" s="137">
        <f t="shared" si="12"/>
        <v>589</v>
      </c>
      <c r="H276" s="137">
        <f t="shared" si="12"/>
        <v>514</v>
      </c>
      <c r="I276" s="137">
        <f t="shared" si="12"/>
        <v>894</v>
      </c>
      <c r="J276" s="137">
        <f t="shared" si="12"/>
        <v>803</v>
      </c>
      <c r="K276" s="137">
        <f t="shared" si="12"/>
        <v>646</v>
      </c>
      <c r="L276" s="137">
        <f t="shared" si="12"/>
        <v>335</v>
      </c>
      <c r="M276" s="137">
        <f t="shared" si="12"/>
        <v>568</v>
      </c>
      <c r="N276" s="137">
        <f t="shared" si="12"/>
        <v>735</v>
      </c>
      <c r="O276" s="137">
        <f t="shared" si="12"/>
        <v>1047</v>
      </c>
      <c r="P276" s="137">
        <f t="shared" si="12"/>
        <v>1643</v>
      </c>
      <c r="Q276" s="137">
        <f t="shared" si="12"/>
        <v>1032</v>
      </c>
      <c r="R276" s="138">
        <f t="shared" si="12"/>
        <v>9</v>
      </c>
    </row>
    <row r="277" spans="2:18" ht="12" customHeight="1">
      <c r="B277" s="135"/>
      <c r="C277" s="136"/>
      <c r="D277" s="121"/>
      <c r="E277" s="130"/>
      <c r="F277" s="121"/>
      <c r="G277" s="121"/>
      <c r="H277" s="121"/>
      <c r="I277" s="121"/>
      <c r="J277" s="121"/>
      <c r="K277" s="121"/>
      <c r="L277" s="121"/>
      <c r="M277" s="121"/>
      <c r="N277" s="121"/>
      <c r="O277" s="121"/>
      <c r="P277" s="121"/>
      <c r="Q277" s="121"/>
      <c r="R277" s="133"/>
    </row>
    <row r="278" spans="2:18" ht="11.25" customHeight="1">
      <c r="B278" s="879" t="s">
        <v>1942</v>
      </c>
      <c r="C278" s="880"/>
      <c r="D278" s="130">
        <v>157</v>
      </c>
      <c r="E278" s="130">
        <v>0</v>
      </c>
      <c r="F278" s="130">
        <v>20</v>
      </c>
      <c r="G278" s="130">
        <v>45</v>
      </c>
      <c r="H278" s="130">
        <v>10</v>
      </c>
      <c r="I278" s="130">
        <v>28</v>
      </c>
      <c r="J278" s="130">
        <v>17</v>
      </c>
      <c r="K278" s="130">
        <v>9</v>
      </c>
      <c r="L278" s="130">
        <v>4</v>
      </c>
      <c r="M278" s="130">
        <v>5</v>
      </c>
      <c r="N278" s="130">
        <v>10</v>
      </c>
      <c r="O278" s="130">
        <v>3</v>
      </c>
      <c r="P278" s="130">
        <v>5</v>
      </c>
      <c r="Q278" s="130">
        <v>1</v>
      </c>
      <c r="R278" s="147">
        <v>0</v>
      </c>
    </row>
    <row r="279" spans="2:18" ht="12" customHeight="1">
      <c r="B279" s="879" t="s">
        <v>1602</v>
      </c>
      <c r="C279" s="880"/>
      <c r="D279" s="130">
        <v>367</v>
      </c>
      <c r="E279" s="130">
        <v>0</v>
      </c>
      <c r="F279" s="130">
        <v>4</v>
      </c>
      <c r="G279" s="130">
        <v>14</v>
      </c>
      <c r="H279" s="130">
        <v>20</v>
      </c>
      <c r="I279" s="130">
        <v>38</v>
      </c>
      <c r="J279" s="130">
        <v>36</v>
      </c>
      <c r="K279" s="130">
        <v>24</v>
      </c>
      <c r="L279" s="130">
        <v>21</v>
      </c>
      <c r="M279" s="130">
        <v>38</v>
      </c>
      <c r="N279" s="130">
        <v>53</v>
      </c>
      <c r="O279" s="130">
        <v>54</v>
      </c>
      <c r="P279" s="130">
        <v>61</v>
      </c>
      <c r="Q279" s="130">
        <v>4</v>
      </c>
      <c r="R279" s="147">
        <v>0</v>
      </c>
    </row>
    <row r="280" spans="2:18" ht="12" customHeight="1">
      <c r="B280" s="879" t="s">
        <v>1943</v>
      </c>
      <c r="C280" s="880"/>
      <c r="D280" s="121">
        <v>369</v>
      </c>
      <c r="E280" s="130">
        <v>0</v>
      </c>
      <c r="F280" s="121">
        <v>16</v>
      </c>
      <c r="G280" s="121">
        <v>27</v>
      </c>
      <c r="H280" s="121">
        <v>16</v>
      </c>
      <c r="I280" s="121">
        <v>39</v>
      </c>
      <c r="J280" s="121">
        <v>19</v>
      </c>
      <c r="K280" s="121">
        <v>25</v>
      </c>
      <c r="L280" s="121">
        <v>14</v>
      </c>
      <c r="M280" s="121">
        <v>25</v>
      </c>
      <c r="N280" s="121">
        <v>33</v>
      </c>
      <c r="O280" s="121">
        <v>38</v>
      </c>
      <c r="P280" s="121">
        <v>89</v>
      </c>
      <c r="Q280" s="121">
        <v>28</v>
      </c>
      <c r="R280" s="133">
        <v>0</v>
      </c>
    </row>
    <row r="281" spans="2:18" ht="12" customHeight="1">
      <c r="B281" s="879" t="s">
        <v>1686</v>
      </c>
      <c r="C281" s="880"/>
      <c r="D281" s="121">
        <v>468</v>
      </c>
      <c r="E281" s="130">
        <v>0</v>
      </c>
      <c r="F281" s="121">
        <v>4</v>
      </c>
      <c r="G281" s="121">
        <v>44</v>
      </c>
      <c r="H281" s="121">
        <v>30</v>
      </c>
      <c r="I281" s="121">
        <v>56</v>
      </c>
      <c r="J281" s="121">
        <v>54</v>
      </c>
      <c r="K281" s="121">
        <v>37</v>
      </c>
      <c r="L281" s="121">
        <v>30</v>
      </c>
      <c r="M281" s="121">
        <v>36</v>
      </c>
      <c r="N281" s="121">
        <v>52</v>
      </c>
      <c r="O281" s="121">
        <v>79</v>
      </c>
      <c r="P281" s="121">
        <v>43</v>
      </c>
      <c r="Q281" s="121">
        <v>3</v>
      </c>
      <c r="R281" s="133">
        <v>0</v>
      </c>
    </row>
    <row r="282" spans="2:18" ht="12" customHeight="1">
      <c r="B282" s="879" t="s">
        <v>1944</v>
      </c>
      <c r="C282" s="312"/>
      <c r="D282" s="121">
        <v>217</v>
      </c>
      <c r="E282" s="130">
        <v>0</v>
      </c>
      <c r="F282" s="121">
        <v>3</v>
      </c>
      <c r="G282" s="121">
        <v>8</v>
      </c>
      <c r="H282" s="121">
        <v>10</v>
      </c>
      <c r="I282" s="121">
        <v>22</v>
      </c>
      <c r="J282" s="121">
        <v>17</v>
      </c>
      <c r="K282" s="121">
        <v>27</v>
      </c>
      <c r="L282" s="121">
        <v>10</v>
      </c>
      <c r="M282" s="121">
        <v>16</v>
      </c>
      <c r="N282" s="121">
        <v>38</v>
      </c>
      <c r="O282" s="121">
        <v>35</v>
      </c>
      <c r="P282" s="121">
        <v>29</v>
      </c>
      <c r="Q282" s="121">
        <v>2</v>
      </c>
      <c r="R282" s="133">
        <v>0</v>
      </c>
    </row>
    <row r="283" spans="2:18" ht="12" customHeight="1">
      <c r="B283" s="140"/>
      <c r="C283" s="139"/>
      <c r="D283" s="121"/>
      <c r="E283" s="130"/>
      <c r="F283" s="121"/>
      <c r="G283" s="121"/>
      <c r="H283" s="121"/>
      <c r="I283" s="121"/>
      <c r="J283" s="121"/>
      <c r="K283" s="121"/>
      <c r="L283" s="121"/>
      <c r="M283" s="121"/>
      <c r="N283" s="121"/>
      <c r="O283" s="121"/>
      <c r="P283" s="121"/>
      <c r="Q283" s="121"/>
      <c r="R283" s="133"/>
    </row>
    <row r="284" spans="2:18" ht="12" customHeight="1">
      <c r="B284" s="879" t="s">
        <v>1945</v>
      </c>
      <c r="C284" s="880"/>
      <c r="D284" s="130">
        <v>599</v>
      </c>
      <c r="E284" s="130">
        <v>0</v>
      </c>
      <c r="F284" s="130">
        <v>16</v>
      </c>
      <c r="G284" s="130">
        <v>27</v>
      </c>
      <c r="H284" s="130">
        <v>36</v>
      </c>
      <c r="I284" s="130">
        <v>53</v>
      </c>
      <c r="J284" s="130">
        <v>59</v>
      </c>
      <c r="K284" s="130">
        <v>44</v>
      </c>
      <c r="L284" s="130">
        <v>23</v>
      </c>
      <c r="M284" s="130">
        <v>30</v>
      </c>
      <c r="N284" s="130">
        <v>43</v>
      </c>
      <c r="O284" s="130">
        <v>53</v>
      </c>
      <c r="P284" s="130">
        <v>122</v>
      </c>
      <c r="Q284" s="130">
        <v>93</v>
      </c>
      <c r="R284" s="147">
        <v>0</v>
      </c>
    </row>
    <row r="285" spans="2:18" ht="12" customHeight="1">
      <c r="B285" s="879" t="s">
        <v>1946</v>
      </c>
      <c r="C285" s="880"/>
      <c r="D285" s="130">
        <v>469</v>
      </c>
      <c r="E285" s="130">
        <v>0</v>
      </c>
      <c r="F285" s="130">
        <v>10</v>
      </c>
      <c r="G285" s="130">
        <v>25</v>
      </c>
      <c r="H285" s="130">
        <v>22</v>
      </c>
      <c r="I285" s="130">
        <v>33</v>
      </c>
      <c r="J285" s="130">
        <v>42</v>
      </c>
      <c r="K285" s="130">
        <v>27</v>
      </c>
      <c r="L285" s="130">
        <v>21</v>
      </c>
      <c r="M285" s="130">
        <v>30</v>
      </c>
      <c r="N285" s="130">
        <v>35</v>
      </c>
      <c r="O285" s="130">
        <v>62</v>
      </c>
      <c r="P285" s="130">
        <v>108</v>
      </c>
      <c r="Q285" s="130">
        <v>54</v>
      </c>
      <c r="R285" s="147">
        <v>0</v>
      </c>
    </row>
    <row r="286" spans="2:18" ht="12" customHeight="1">
      <c r="B286" s="879" t="s">
        <v>1947</v>
      </c>
      <c r="C286" s="880"/>
      <c r="D286" s="121">
        <v>383</v>
      </c>
      <c r="E286" s="130">
        <v>0</v>
      </c>
      <c r="F286" s="121">
        <v>10</v>
      </c>
      <c r="G286" s="121">
        <v>14</v>
      </c>
      <c r="H286" s="121">
        <v>10</v>
      </c>
      <c r="I286" s="121">
        <v>21</v>
      </c>
      <c r="J286" s="121">
        <v>23</v>
      </c>
      <c r="K286" s="121">
        <v>24</v>
      </c>
      <c r="L286" s="121">
        <v>6</v>
      </c>
      <c r="M286" s="121">
        <v>24</v>
      </c>
      <c r="N286" s="121">
        <v>23</v>
      </c>
      <c r="O286" s="121">
        <v>46</v>
      </c>
      <c r="P286" s="121">
        <v>76</v>
      </c>
      <c r="Q286" s="121">
        <v>106</v>
      </c>
      <c r="R286" s="133">
        <v>0</v>
      </c>
    </row>
    <row r="287" spans="2:18" ht="12" customHeight="1">
      <c r="B287" s="879" t="s">
        <v>1948</v>
      </c>
      <c r="C287" s="880"/>
      <c r="D287" s="121">
        <v>454</v>
      </c>
      <c r="E287" s="130">
        <v>0</v>
      </c>
      <c r="F287" s="121">
        <v>8</v>
      </c>
      <c r="G287" s="121">
        <v>6</v>
      </c>
      <c r="H287" s="121">
        <v>19</v>
      </c>
      <c r="I287" s="121">
        <v>22</v>
      </c>
      <c r="J287" s="121">
        <v>19</v>
      </c>
      <c r="K287" s="121">
        <v>23</v>
      </c>
      <c r="L287" s="121">
        <v>9</v>
      </c>
      <c r="M287" s="121">
        <v>13</v>
      </c>
      <c r="N287" s="121">
        <v>12</v>
      </c>
      <c r="O287" s="121">
        <v>37</v>
      </c>
      <c r="P287" s="121">
        <v>106</v>
      </c>
      <c r="Q287" s="121">
        <v>180</v>
      </c>
      <c r="R287" s="133">
        <v>0</v>
      </c>
    </row>
    <row r="288" spans="2:18" ht="12" customHeight="1">
      <c r="B288" s="879" t="s">
        <v>1949</v>
      </c>
      <c r="C288" s="880"/>
      <c r="D288" s="121">
        <v>329</v>
      </c>
      <c r="E288" s="130">
        <v>0</v>
      </c>
      <c r="F288" s="121">
        <v>6</v>
      </c>
      <c r="G288" s="121">
        <v>12</v>
      </c>
      <c r="H288" s="121">
        <v>11</v>
      </c>
      <c r="I288" s="121">
        <v>27</v>
      </c>
      <c r="J288" s="121">
        <v>23</v>
      </c>
      <c r="K288" s="121">
        <v>13</v>
      </c>
      <c r="L288" s="121">
        <v>10</v>
      </c>
      <c r="M288" s="121">
        <v>13</v>
      </c>
      <c r="N288" s="121">
        <v>21</v>
      </c>
      <c r="O288" s="121">
        <v>26</v>
      </c>
      <c r="P288" s="121">
        <v>72</v>
      </c>
      <c r="Q288" s="121">
        <v>94</v>
      </c>
      <c r="R288" s="133">
        <v>0</v>
      </c>
    </row>
    <row r="289" spans="2:18" ht="12" customHeight="1">
      <c r="B289" s="140"/>
      <c r="C289" s="141"/>
      <c r="D289" s="121"/>
      <c r="E289" s="130"/>
      <c r="F289" s="121"/>
      <c r="G289" s="121"/>
      <c r="H289" s="121"/>
      <c r="I289" s="121"/>
      <c r="J289" s="121"/>
      <c r="K289" s="121"/>
      <c r="L289" s="121"/>
      <c r="M289" s="121"/>
      <c r="N289" s="121"/>
      <c r="O289" s="121"/>
      <c r="P289" s="121"/>
      <c r="Q289" s="121"/>
      <c r="R289" s="133"/>
    </row>
    <row r="290" spans="2:18" ht="12" customHeight="1">
      <c r="B290" s="879" t="s">
        <v>1950</v>
      </c>
      <c r="C290" s="880"/>
      <c r="D290" s="130">
        <v>437</v>
      </c>
      <c r="E290" s="130">
        <v>0</v>
      </c>
      <c r="F290" s="130">
        <v>2</v>
      </c>
      <c r="G290" s="130">
        <v>13</v>
      </c>
      <c r="H290" s="130">
        <v>12</v>
      </c>
      <c r="I290" s="130">
        <v>27</v>
      </c>
      <c r="J290" s="130">
        <v>24</v>
      </c>
      <c r="K290" s="130">
        <v>24</v>
      </c>
      <c r="L290" s="130">
        <v>9</v>
      </c>
      <c r="M290" s="130">
        <v>20</v>
      </c>
      <c r="N290" s="130">
        <v>29</v>
      </c>
      <c r="O290" s="130">
        <v>51</v>
      </c>
      <c r="P290" s="130">
        <v>136</v>
      </c>
      <c r="Q290" s="130">
        <v>90</v>
      </c>
      <c r="R290" s="147">
        <v>0</v>
      </c>
    </row>
    <row r="291" spans="2:18" ht="12" customHeight="1">
      <c r="B291" s="879" t="s">
        <v>1951</v>
      </c>
      <c r="C291" s="880"/>
      <c r="D291" s="130">
        <v>303</v>
      </c>
      <c r="E291" s="130">
        <v>0</v>
      </c>
      <c r="F291" s="130">
        <v>11</v>
      </c>
      <c r="G291" s="130">
        <v>48</v>
      </c>
      <c r="H291" s="130">
        <v>11</v>
      </c>
      <c r="I291" s="130">
        <v>17</v>
      </c>
      <c r="J291" s="130">
        <v>24</v>
      </c>
      <c r="K291" s="130">
        <v>18</v>
      </c>
      <c r="L291" s="130">
        <v>7</v>
      </c>
      <c r="M291" s="130">
        <v>16</v>
      </c>
      <c r="N291" s="130">
        <v>14</v>
      </c>
      <c r="O291" s="130">
        <v>31</v>
      </c>
      <c r="P291" s="130">
        <v>66</v>
      </c>
      <c r="Q291" s="130">
        <v>40</v>
      </c>
      <c r="R291" s="147">
        <v>0</v>
      </c>
    </row>
    <row r="292" spans="2:18" ht="12" customHeight="1">
      <c r="B292" s="879" t="s">
        <v>1952</v>
      </c>
      <c r="C292" s="880"/>
      <c r="D292" s="121">
        <v>336</v>
      </c>
      <c r="E292" s="130">
        <v>0</v>
      </c>
      <c r="F292" s="121">
        <v>10</v>
      </c>
      <c r="G292" s="121">
        <v>23</v>
      </c>
      <c r="H292" s="121">
        <v>25</v>
      </c>
      <c r="I292" s="121">
        <v>31</v>
      </c>
      <c r="J292" s="121">
        <v>43</v>
      </c>
      <c r="K292" s="121">
        <v>33</v>
      </c>
      <c r="L292" s="121">
        <v>13</v>
      </c>
      <c r="M292" s="121">
        <v>19</v>
      </c>
      <c r="N292" s="121">
        <v>21</v>
      </c>
      <c r="O292" s="121">
        <v>46</v>
      </c>
      <c r="P292" s="121">
        <v>60</v>
      </c>
      <c r="Q292" s="121">
        <v>12</v>
      </c>
      <c r="R292" s="133">
        <v>0</v>
      </c>
    </row>
    <row r="293" spans="2:18" ht="12" customHeight="1">
      <c r="B293" s="879" t="s">
        <v>1953</v>
      </c>
      <c r="C293" s="880"/>
      <c r="D293" s="121">
        <v>268</v>
      </c>
      <c r="E293" s="130">
        <v>0</v>
      </c>
      <c r="F293" s="121">
        <v>14</v>
      </c>
      <c r="G293" s="121">
        <v>20</v>
      </c>
      <c r="H293" s="121">
        <v>26</v>
      </c>
      <c r="I293" s="121">
        <v>45</v>
      </c>
      <c r="J293" s="121">
        <v>25</v>
      </c>
      <c r="K293" s="121">
        <v>34</v>
      </c>
      <c r="L293" s="121">
        <v>16</v>
      </c>
      <c r="M293" s="121">
        <v>12</v>
      </c>
      <c r="N293" s="121">
        <v>21</v>
      </c>
      <c r="O293" s="121">
        <v>23</v>
      </c>
      <c r="P293" s="121">
        <v>30</v>
      </c>
      <c r="Q293" s="121">
        <v>2</v>
      </c>
      <c r="R293" s="133">
        <v>0</v>
      </c>
    </row>
    <row r="294" spans="2:18" ht="12" customHeight="1">
      <c r="B294" s="879" t="s">
        <v>1954</v>
      </c>
      <c r="C294" s="880"/>
      <c r="D294" s="121">
        <v>266</v>
      </c>
      <c r="E294" s="130">
        <v>0</v>
      </c>
      <c r="F294" s="121">
        <v>2</v>
      </c>
      <c r="G294" s="121">
        <v>6</v>
      </c>
      <c r="H294" s="121">
        <v>10</v>
      </c>
      <c r="I294" s="121">
        <v>27</v>
      </c>
      <c r="J294" s="121">
        <v>35</v>
      </c>
      <c r="K294" s="121">
        <v>27</v>
      </c>
      <c r="L294" s="121">
        <v>10</v>
      </c>
      <c r="M294" s="121">
        <v>19</v>
      </c>
      <c r="N294" s="121">
        <v>38</v>
      </c>
      <c r="O294" s="121">
        <v>39</v>
      </c>
      <c r="P294" s="121">
        <v>42</v>
      </c>
      <c r="Q294" s="121">
        <v>11</v>
      </c>
      <c r="R294" s="133">
        <v>1</v>
      </c>
    </row>
    <row r="295" spans="2:18" ht="12" customHeight="1">
      <c r="B295" s="140"/>
      <c r="C295" s="141"/>
      <c r="D295" s="121"/>
      <c r="E295" s="130"/>
      <c r="F295" s="121"/>
      <c r="G295" s="121"/>
      <c r="H295" s="121"/>
      <c r="I295" s="121"/>
      <c r="J295" s="121"/>
      <c r="K295" s="121"/>
      <c r="L295" s="121"/>
      <c r="M295" s="121"/>
      <c r="N295" s="121"/>
      <c r="O295" s="121"/>
      <c r="P295" s="121"/>
      <c r="Q295" s="121"/>
      <c r="R295" s="133"/>
    </row>
    <row r="296" spans="2:18" ht="12" customHeight="1">
      <c r="B296" s="879" t="s">
        <v>1955</v>
      </c>
      <c r="C296" s="880"/>
      <c r="D296" s="130">
        <v>401</v>
      </c>
      <c r="E296" s="130">
        <v>0</v>
      </c>
      <c r="F296" s="130">
        <v>0</v>
      </c>
      <c r="G296" s="130">
        <v>20</v>
      </c>
      <c r="H296" s="130">
        <v>19</v>
      </c>
      <c r="I296" s="130">
        <v>53</v>
      </c>
      <c r="J296" s="130">
        <v>27</v>
      </c>
      <c r="K296" s="130">
        <v>33</v>
      </c>
      <c r="L296" s="130">
        <v>17</v>
      </c>
      <c r="M296" s="130">
        <v>34</v>
      </c>
      <c r="N296" s="130">
        <v>31</v>
      </c>
      <c r="O296" s="130">
        <v>25</v>
      </c>
      <c r="P296" s="130">
        <v>75</v>
      </c>
      <c r="Q296" s="130">
        <v>67</v>
      </c>
      <c r="R296" s="147">
        <v>0</v>
      </c>
    </row>
    <row r="297" spans="2:18" ht="12" customHeight="1">
      <c r="B297" s="879" t="s">
        <v>1700</v>
      </c>
      <c r="C297" s="880"/>
      <c r="D297" s="130">
        <v>262</v>
      </c>
      <c r="E297" s="130">
        <v>0</v>
      </c>
      <c r="F297" s="130">
        <v>0</v>
      </c>
      <c r="G297" s="130">
        <v>15</v>
      </c>
      <c r="H297" s="130">
        <v>12</v>
      </c>
      <c r="I297" s="130">
        <v>26</v>
      </c>
      <c r="J297" s="130">
        <v>14</v>
      </c>
      <c r="K297" s="130">
        <v>17</v>
      </c>
      <c r="L297" s="130">
        <v>6</v>
      </c>
      <c r="M297" s="130">
        <v>7</v>
      </c>
      <c r="N297" s="130">
        <v>20</v>
      </c>
      <c r="O297" s="130">
        <v>31</v>
      </c>
      <c r="P297" s="130">
        <v>75</v>
      </c>
      <c r="Q297" s="130">
        <v>37</v>
      </c>
      <c r="R297" s="147">
        <v>2</v>
      </c>
    </row>
    <row r="298" spans="2:18" ht="12" customHeight="1">
      <c r="B298" s="879" t="s">
        <v>1956</v>
      </c>
      <c r="C298" s="880"/>
      <c r="D298" s="121">
        <v>446</v>
      </c>
      <c r="E298" s="130">
        <v>0</v>
      </c>
      <c r="F298" s="121">
        <v>8</v>
      </c>
      <c r="G298" s="121">
        <v>22</v>
      </c>
      <c r="H298" s="121">
        <v>31</v>
      </c>
      <c r="I298" s="121">
        <v>41</v>
      </c>
      <c r="J298" s="121">
        <v>47</v>
      </c>
      <c r="K298" s="121">
        <v>29</v>
      </c>
      <c r="L298" s="121">
        <v>15</v>
      </c>
      <c r="M298" s="121">
        <v>27</v>
      </c>
      <c r="N298" s="121">
        <v>37</v>
      </c>
      <c r="O298" s="121">
        <v>46</v>
      </c>
      <c r="P298" s="121">
        <v>87</v>
      </c>
      <c r="Q298" s="121">
        <v>52</v>
      </c>
      <c r="R298" s="133">
        <v>4</v>
      </c>
    </row>
    <row r="299" spans="2:18" ht="12" customHeight="1">
      <c r="B299" s="879" t="s">
        <v>1702</v>
      </c>
      <c r="C299" s="880"/>
      <c r="D299" s="121">
        <v>390</v>
      </c>
      <c r="E299" s="130">
        <v>0</v>
      </c>
      <c r="F299" s="121">
        <v>5</v>
      </c>
      <c r="G299" s="121">
        <v>40</v>
      </c>
      <c r="H299" s="121">
        <v>34</v>
      </c>
      <c r="I299" s="121">
        <v>82</v>
      </c>
      <c r="J299" s="121">
        <v>86</v>
      </c>
      <c r="K299" s="121">
        <v>33</v>
      </c>
      <c r="L299" s="121">
        <v>22</v>
      </c>
      <c r="M299" s="121">
        <v>24</v>
      </c>
      <c r="N299" s="121">
        <v>19</v>
      </c>
      <c r="O299" s="121">
        <v>23</v>
      </c>
      <c r="P299" s="121">
        <v>16</v>
      </c>
      <c r="Q299" s="121">
        <v>6</v>
      </c>
      <c r="R299" s="133">
        <v>0</v>
      </c>
    </row>
    <row r="300" spans="2:18" ht="12" customHeight="1">
      <c r="B300" s="879" t="s">
        <v>1703</v>
      </c>
      <c r="C300" s="880"/>
      <c r="D300" s="121">
        <v>622</v>
      </c>
      <c r="E300" s="130">
        <v>0</v>
      </c>
      <c r="F300" s="121">
        <v>4</v>
      </c>
      <c r="G300" s="121">
        <v>16</v>
      </c>
      <c r="H300" s="121">
        <v>16</v>
      </c>
      <c r="I300" s="121">
        <v>54</v>
      </c>
      <c r="J300" s="121">
        <v>52</v>
      </c>
      <c r="K300" s="121">
        <v>34</v>
      </c>
      <c r="L300" s="121">
        <v>18</v>
      </c>
      <c r="M300" s="121">
        <v>67</v>
      </c>
      <c r="N300" s="121">
        <v>70</v>
      </c>
      <c r="O300" s="121">
        <v>95</v>
      </c>
      <c r="P300" s="121">
        <v>138</v>
      </c>
      <c r="Q300" s="121">
        <v>58</v>
      </c>
      <c r="R300" s="133">
        <v>0</v>
      </c>
    </row>
    <row r="301" spans="2:18" ht="12" customHeight="1">
      <c r="B301" s="140"/>
      <c r="C301" s="141"/>
      <c r="D301" s="121"/>
      <c r="E301" s="130"/>
      <c r="F301" s="121"/>
      <c r="G301" s="121"/>
      <c r="H301" s="121"/>
      <c r="I301" s="121"/>
      <c r="J301" s="121"/>
      <c r="K301" s="121"/>
      <c r="L301" s="121"/>
      <c r="M301" s="121"/>
      <c r="N301" s="121"/>
      <c r="O301" s="121"/>
      <c r="P301" s="121"/>
      <c r="Q301" s="121"/>
      <c r="R301" s="133"/>
    </row>
    <row r="302" spans="2:18" ht="12" customHeight="1">
      <c r="B302" s="879" t="s">
        <v>1957</v>
      </c>
      <c r="C302" s="880"/>
      <c r="D302" s="121">
        <v>546</v>
      </c>
      <c r="E302" s="130">
        <v>0</v>
      </c>
      <c r="F302" s="121">
        <v>6</v>
      </c>
      <c r="G302" s="121">
        <v>39</v>
      </c>
      <c r="H302" s="121">
        <v>35</v>
      </c>
      <c r="I302" s="121">
        <v>42</v>
      </c>
      <c r="J302" s="121">
        <v>27</v>
      </c>
      <c r="K302" s="121">
        <v>48</v>
      </c>
      <c r="L302" s="121">
        <v>18</v>
      </c>
      <c r="M302" s="121">
        <v>45</v>
      </c>
      <c r="N302" s="121">
        <v>55</v>
      </c>
      <c r="O302" s="121">
        <v>79</v>
      </c>
      <c r="P302" s="121">
        <v>97</v>
      </c>
      <c r="Q302" s="121">
        <v>55</v>
      </c>
      <c r="R302" s="133">
        <v>0</v>
      </c>
    </row>
    <row r="303" spans="2:18" ht="12" customHeight="1">
      <c r="B303" s="879" t="s">
        <v>1382</v>
      </c>
      <c r="C303" s="880"/>
      <c r="D303" s="121">
        <v>561</v>
      </c>
      <c r="E303" s="130">
        <v>0</v>
      </c>
      <c r="F303" s="121">
        <v>26</v>
      </c>
      <c r="G303" s="121">
        <v>52</v>
      </c>
      <c r="H303" s="121">
        <v>61</v>
      </c>
      <c r="I303" s="121">
        <v>52</v>
      </c>
      <c r="J303" s="121">
        <v>42</v>
      </c>
      <c r="K303" s="121">
        <v>36</v>
      </c>
      <c r="L303" s="121">
        <v>20</v>
      </c>
      <c r="M303" s="121">
        <v>33</v>
      </c>
      <c r="N303" s="121">
        <v>44</v>
      </c>
      <c r="O303" s="121">
        <v>68</v>
      </c>
      <c r="P303" s="121">
        <v>88</v>
      </c>
      <c r="Q303" s="121">
        <v>37</v>
      </c>
      <c r="R303" s="133">
        <v>2</v>
      </c>
    </row>
    <row r="304" spans="2:18" ht="12" customHeight="1" thickBot="1">
      <c r="B304" s="313" t="s">
        <v>1958</v>
      </c>
      <c r="C304" s="314"/>
      <c r="D304" s="150">
        <v>354</v>
      </c>
      <c r="E304" s="151">
        <v>1</v>
      </c>
      <c r="F304" s="150">
        <v>3</v>
      </c>
      <c r="G304" s="150">
        <v>53</v>
      </c>
      <c r="H304" s="150">
        <v>38</v>
      </c>
      <c r="I304" s="150">
        <v>58</v>
      </c>
      <c r="J304" s="150">
        <v>48</v>
      </c>
      <c r="K304" s="150">
        <v>27</v>
      </c>
      <c r="L304" s="150">
        <v>16</v>
      </c>
      <c r="M304" s="150">
        <v>15</v>
      </c>
      <c r="N304" s="150">
        <v>16</v>
      </c>
      <c r="O304" s="150">
        <v>57</v>
      </c>
      <c r="P304" s="150">
        <v>22</v>
      </c>
      <c r="Q304" s="150">
        <v>0</v>
      </c>
      <c r="R304" s="152">
        <v>0</v>
      </c>
    </row>
    <row r="305" spans="2:4" ht="12" customHeight="1">
      <c r="B305" s="109" t="s">
        <v>1959</v>
      </c>
      <c r="D305" s="107"/>
    </row>
    <row r="306" spans="2:4" ht="12" customHeight="1">
      <c r="B306" s="109" t="s">
        <v>1960</v>
      </c>
      <c r="D306" s="107"/>
    </row>
    <row r="307" ht="12" customHeight="1">
      <c r="D307" s="107"/>
    </row>
    <row r="308" ht="15" customHeight="1">
      <c r="D308" s="107"/>
    </row>
    <row r="309" ht="12">
      <c r="D309" s="107"/>
    </row>
    <row r="310" ht="12">
      <c r="D310" s="107"/>
    </row>
    <row r="311" ht="12">
      <c r="D311" s="107"/>
    </row>
    <row r="312" ht="12">
      <c r="D312" s="107"/>
    </row>
    <row r="313" ht="12">
      <c r="D313" s="107"/>
    </row>
    <row r="314" ht="12">
      <c r="D314" s="107"/>
    </row>
    <row r="315" ht="12">
      <c r="D315" s="107"/>
    </row>
    <row r="316" ht="12">
      <c r="D316" s="107"/>
    </row>
    <row r="317" ht="12">
      <c r="D317" s="107"/>
    </row>
    <row r="318" ht="12">
      <c r="D318" s="107"/>
    </row>
    <row r="319" ht="12">
      <c r="D319" s="107"/>
    </row>
    <row r="320" ht="12">
      <c r="D320" s="107"/>
    </row>
    <row r="321" ht="12">
      <c r="D321" s="107"/>
    </row>
    <row r="322" ht="12">
      <c r="D322" s="107"/>
    </row>
    <row r="323" ht="12">
      <c r="D323" s="107"/>
    </row>
    <row r="324" ht="12">
      <c r="D324" s="107"/>
    </row>
    <row r="325" ht="12">
      <c r="D325" s="107"/>
    </row>
    <row r="326" ht="12">
      <c r="D326" s="107"/>
    </row>
    <row r="327" ht="12">
      <c r="D327" s="107"/>
    </row>
    <row r="328" ht="12">
      <c r="D328" s="107"/>
    </row>
    <row r="329" ht="12">
      <c r="D329" s="107"/>
    </row>
    <row r="330" ht="12">
      <c r="D330" s="107"/>
    </row>
    <row r="331" ht="12">
      <c r="D331" s="107"/>
    </row>
    <row r="332" ht="12">
      <c r="D332" s="107"/>
    </row>
    <row r="333" ht="12">
      <c r="D333" s="107"/>
    </row>
    <row r="334" ht="12">
      <c r="D334" s="107"/>
    </row>
    <row r="335" ht="12">
      <c r="D335" s="107"/>
    </row>
    <row r="336" ht="12">
      <c r="D336" s="107"/>
    </row>
    <row r="337" ht="12">
      <c r="D337" s="107"/>
    </row>
    <row r="338" ht="12">
      <c r="D338" s="107"/>
    </row>
    <row r="339" ht="12">
      <c r="D339" s="107"/>
    </row>
    <row r="340" ht="12">
      <c r="D340" s="107"/>
    </row>
    <row r="341" ht="12">
      <c r="D341" s="107"/>
    </row>
    <row r="342" ht="12">
      <c r="D342" s="107"/>
    </row>
    <row r="343" ht="12">
      <c r="D343" s="107"/>
    </row>
    <row r="344" ht="12">
      <c r="D344" s="107"/>
    </row>
    <row r="345" ht="12">
      <c r="D345" s="107"/>
    </row>
    <row r="346" ht="12">
      <c r="D346" s="107"/>
    </row>
    <row r="347" ht="12">
      <c r="D347" s="107"/>
    </row>
    <row r="348" ht="12">
      <c r="D348" s="107"/>
    </row>
    <row r="349" ht="12">
      <c r="D349" s="107"/>
    </row>
    <row r="350" ht="12">
      <c r="D350" s="107"/>
    </row>
  </sheetData>
  <mergeCells count="254">
    <mergeCell ref="B303:C303"/>
    <mergeCell ref="B304:C304"/>
    <mergeCell ref="B286:C286"/>
    <mergeCell ref="B287:C287"/>
    <mergeCell ref="B288:C288"/>
    <mergeCell ref="B302:C302"/>
    <mergeCell ref="B299:C299"/>
    <mergeCell ref="B284:C284"/>
    <mergeCell ref="B296:C296"/>
    <mergeCell ref="B297:C297"/>
    <mergeCell ref="B298:C298"/>
    <mergeCell ref="B290:C290"/>
    <mergeCell ref="B291:C291"/>
    <mergeCell ref="B292:C292"/>
    <mergeCell ref="B293:C293"/>
    <mergeCell ref="B285:C285"/>
    <mergeCell ref="B282:C282"/>
    <mergeCell ref="B294:C294"/>
    <mergeCell ref="B300:C300"/>
    <mergeCell ref="B263:C263"/>
    <mergeCell ref="B265:C265"/>
    <mergeCell ref="B270:C270"/>
    <mergeCell ref="B271:C271"/>
    <mergeCell ref="B279:C279"/>
    <mergeCell ref="B280:C280"/>
    <mergeCell ref="B281:C281"/>
    <mergeCell ref="B258:C258"/>
    <mergeCell ref="B259:C259"/>
    <mergeCell ref="B260:C260"/>
    <mergeCell ref="B262:C262"/>
    <mergeCell ref="B23:C23"/>
    <mergeCell ref="B38:C38"/>
    <mergeCell ref="B44:C44"/>
    <mergeCell ref="B45:C45"/>
    <mergeCell ref="B35:C35"/>
    <mergeCell ref="B37:C37"/>
    <mergeCell ref="B28:C28"/>
    <mergeCell ref="B29:C29"/>
    <mergeCell ref="B40:C40"/>
    <mergeCell ref="B42:C42"/>
    <mergeCell ref="B46:C46"/>
    <mergeCell ref="B48:C48"/>
    <mergeCell ref="B49:C49"/>
    <mergeCell ref="B50:C50"/>
    <mergeCell ref="B47:C47"/>
    <mergeCell ref="B51:C51"/>
    <mergeCell ref="B52:C52"/>
    <mergeCell ref="B54:C54"/>
    <mergeCell ref="B55:C55"/>
    <mergeCell ref="B56:C56"/>
    <mergeCell ref="B57:C57"/>
    <mergeCell ref="B58:C58"/>
    <mergeCell ref="B86:C86"/>
    <mergeCell ref="B60:C60"/>
    <mergeCell ref="B61:C61"/>
    <mergeCell ref="B62:C62"/>
    <mergeCell ref="B63:C63"/>
    <mergeCell ref="B64:C64"/>
    <mergeCell ref="B66:C66"/>
    <mergeCell ref="B67:C67"/>
    <mergeCell ref="B71:C71"/>
    <mergeCell ref="B72:C72"/>
    <mergeCell ref="B73:C73"/>
    <mergeCell ref="B69:C69"/>
    <mergeCell ref="B74:C74"/>
    <mergeCell ref="B75:C75"/>
    <mergeCell ref="B76:C76"/>
    <mergeCell ref="B77:C77"/>
    <mergeCell ref="B78:C78"/>
    <mergeCell ref="B79:C79"/>
    <mergeCell ref="B80:C80"/>
    <mergeCell ref="B81:C81"/>
    <mergeCell ref="B87:C87"/>
    <mergeCell ref="B89:C89"/>
    <mergeCell ref="B90:C90"/>
    <mergeCell ref="B91:C91"/>
    <mergeCell ref="B92:C92"/>
    <mergeCell ref="B93:C93"/>
    <mergeCell ref="B95:C95"/>
    <mergeCell ref="B97:C97"/>
    <mergeCell ref="B99:C99"/>
    <mergeCell ref="B100:C100"/>
    <mergeCell ref="B101:C101"/>
    <mergeCell ref="B102:C102"/>
    <mergeCell ref="B103:C103"/>
    <mergeCell ref="B104:C104"/>
    <mergeCell ref="B105:C105"/>
    <mergeCell ref="B106:C106"/>
    <mergeCell ref="B107:C107"/>
    <mergeCell ref="B108:C108"/>
    <mergeCell ref="B109:C109"/>
    <mergeCell ref="B111:C111"/>
    <mergeCell ref="B112:C112"/>
    <mergeCell ref="B113:C113"/>
    <mergeCell ref="B114:C114"/>
    <mergeCell ref="B115:C115"/>
    <mergeCell ref="B117:C117"/>
    <mergeCell ref="B118:C118"/>
    <mergeCell ref="B119:C119"/>
    <mergeCell ref="B120:C120"/>
    <mergeCell ref="B133:C133"/>
    <mergeCell ref="B121:C121"/>
    <mergeCell ref="B123:C123"/>
    <mergeCell ref="B124:C124"/>
    <mergeCell ref="B125:C125"/>
    <mergeCell ref="B148:C148"/>
    <mergeCell ref="B149:C149"/>
    <mergeCell ref="B153:C153"/>
    <mergeCell ref="B154:C154"/>
    <mergeCell ref="B151:C151"/>
    <mergeCell ref="B157:C157"/>
    <mergeCell ref="B158:C158"/>
    <mergeCell ref="B159:C159"/>
    <mergeCell ref="B160:C160"/>
    <mergeCell ref="B161:C161"/>
    <mergeCell ref="B163:C163"/>
    <mergeCell ref="B164:C164"/>
    <mergeCell ref="B168:C168"/>
    <mergeCell ref="B166:C166"/>
    <mergeCell ref="B169:C169"/>
    <mergeCell ref="B170:C170"/>
    <mergeCell ref="B171:C171"/>
    <mergeCell ref="B172:C172"/>
    <mergeCell ref="B180:C180"/>
    <mergeCell ref="B181:C181"/>
    <mergeCell ref="B182:C182"/>
    <mergeCell ref="B183:C183"/>
    <mergeCell ref="B184:C184"/>
    <mergeCell ref="B189:C189"/>
    <mergeCell ref="B190:C190"/>
    <mergeCell ref="B194:C194"/>
    <mergeCell ref="B186:C186"/>
    <mergeCell ref="B188:C188"/>
    <mergeCell ref="B187:C187"/>
    <mergeCell ref="B192:C192"/>
    <mergeCell ref="B195:C195"/>
    <mergeCell ref="B196:C196"/>
    <mergeCell ref="B197:C197"/>
    <mergeCell ref="B198:C198"/>
    <mergeCell ref="B200:C200"/>
    <mergeCell ref="B201:C201"/>
    <mergeCell ref="B203:C203"/>
    <mergeCell ref="B204:C204"/>
    <mergeCell ref="B202:C202"/>
    <mergeCell ref="B206:C206"/>
    <mergeCell ref="B219:C219"/>
    <mergeCell ref="B207:C207"/>
    <mergeCell ref="B208:C208"/>
    <mergeCell ref="B209:C209"/>
    <mergeCell ref="B210:C210"/>
    <mergeCell ref="B214:C214"/>
    <mergeCell ref="B215:C215"/>
    <mergeCell ref="B217:C217"/>
    <mergeCell ref="B212:C212"/>
    <mergeCell ref="B220:C220"/>
    <mergeCell ref="B221:C221"/>
    <mergeCell ref="B222:C222"/>
    <mergeCell ref="B223:C223"/>
    <mergeCell ref="B225:C225"/>
    <mergeCell ref="B226:C226"/>
    <mergeCell ref="B227:C227"/>
    <mergeCell ref="B228:C228"/>
    <mergeCell ref="B231:C231"/>
    <mergeCell ref="B232:C232"/>
    <mergeCell ref="B240:C240"/>
    <mergeCell ref="B235:C235"/>
    <mergeCell ref="B242:C242"/>
    <mergeCell ref="R5:R6"/>
    <mergeCell ref="Q4:R4"/>
    <mergeCell ref="B20:C20"/>
    <mergeCell ref="Q5:Q6"/>
    <mergeCell ref="B14:C14"/>
    <mergeCell ref="B15:C15"/>
    <mergeCell ref="B12:C12"/>
    <mergeCell ref="B229:C229"/>
    <mergeCell ref="N5:N6"/>
    <mergeCell ref="O5:O6"/>
    <mergeCell ref="P5:P6"/>
    <mergeCell ref="B19:C19"/>
    <mergeCell ref="B8:C8"/>
    <mergeCell ref="B9:C9"/>
    <mergeCell ref="B5:C6"/>
    <mergeCell ref="B11:C11"/>
    <mergeCell ref="B13:C13"/>
    <mergeCell ref="D5:D6"/>
    <mergeCell ref="K5:K6"/>
    <mergeCell ref="L5:L6"/>
    <mergeCell ref="M5:M6"/>
    <mergeCell ref="B21:C21"/>
    <mergeCell ref="E5:E6"/>
    <mergeCell ref="G5:G6"/>
    <mergeCell ref="H5:H6"/>
    <mergeCell ref="I5:I6"/>
    <mergeCell ref="J5:J6"/>
    <mergeCell ref="B22:C22"/>
    <mergeCell ref="B134:C134"/>
    <mergeCell ref="B146:C146"/>
    <mergeCell ref="B31:C31"/>
    <mergeCell ref="B32:C32"/>
    <mergeCell ref="B34:C34"/>
    <mergeCell ref="B33:C33"/>
    <mergeCell ref="B137:C137"/>
    <mergeCell ref="B138:C138"/>
    <mergeCell ref="B143:C143"/>
    <mergeCell ref="B85:C85"/>
    <mergeCell ref="B130:C130"/>
    <mergeCell ref="B132:C132"/>
    <mergeCell ref="B142:C142"/>
    <mergeCell ref="B136:C136"/>
    <mergeCell ref="B128:C128"/>
    <mergeCell ref="B126:C126"/>
    <mergeCell ref="B131:C131"/>
    <mergeCell ref="B139:C139"/>
    <mergeCell ref="B140:C140"/>
    <mergeCell ref="B84:C84"/>
    <mergeCell ref="B145:C145"/>
    <mergeCell ref="B144:C144"/>
    <mergeCell ref="B234:C234"/>
    <mergeCell ref="B155:C155"/>
    <mergeCell ref="B174:C174"/>
    <mergeCell ref="B178:C178"/>
    <mergeCell ref="B175:C175"/>
    <mergeCell ref="B176:C176"/>
    <mergeCell ref="B177:C177"/>
    <mergeCell ref="B252:C252"/>
    <mergeCell ref="B254:C254"/>
    <mergeCell ref="B213:C213"/>
    <mergeCell ref="B238:C238"/>
    <mergeCell ref="B246:C246"/>
    <mergeCell ref="B247:C247"/>
    <mergeCell ref="B236:C236"/>
    <mergeCell ref="B237:C237"/>
    <mergeCell ref="B243:C243"/>
    <mergeCell ref="B241:C241"/>
    <mergeCell ref="B266:C266"/>
    <mergeCell ref="B17:C17"/>
    <mergeCell ref="B25:C25"/>
    <mergeCell ref="B26:C26"/>
    <mergeCell ref="B27:C27"/>
    <mergeCell ref="B256:C256"/>
    <mergeCell ref="B248:C248"/>
    <mergeCell ref="B249:C249"/>
    <mergeCell ref="B244:C244"/>
    <mergeCell ref="B250:C250"/>
    <mergeCell ref="B43:C43"/>
    <mergeCell ref="B83:C83"/>
    <mergeCell ref="B278:C278"/>
    <mergeCell ref="B276:C276"/>
    <mergeCell ref="B257:C257"/>
    <mergeCell ref="B264:C264"/>
    <mergeCell ref="B274:C274"/>
    <mergeCell ref="B269:C269"/>
    <mergeCell ref="B272:C272"/>
    <mergeCell ref="B268:C268"/>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2:G348"/>
  <sheetViews>
    <sheetView workbookViewId="0" topLeftCell="A1">
      <selection activeCell="A1" sqref="A1"/>
    </sheetView>
  </sheetViews>
  <sheetFormatPr defaultColWidth="9.00390625" defaultRowHeight="13.5"/>
  <cols>
    <col min="1" max="1" width="2.625" style="153" customWidth="1"/>
    <col min="2" max="2" width="2.625" style="157" customWidth="1"/>
    <col min="3" max="3" width="10.625" style="155" customWidth="1"/>
    <col min="4" max="4" width="10.375" style="158" customWidth="1"/>
    <col min="5" max="6" width="9.00390625" style="153" customWidth="1"/>
    <col min="7" max="7" width="8.875" style="153" customWidth="1"/>
    <col min="8" max="16384" width="9.00390625" style="153" customWidth="1"/>
  </cols>
  <sheetData>
    <row r="2" spans="2:4" ht="14.25">
      <c r="B2" s="154" t="s">
        <v>1974</v>
      </c>
      <c r="D2" s="156"/>
    </row>
    <row r="3" spans="6:7" ht="14.25" thickBot="1">
      <c r="F3" s="282">
        <v>19572</v>
      </c>
      <c r="G3" s="912"/>
    </row>
    <row r="4" spans="2:7" ht="13.5" customHeight="1">
      <c r="B4" s="919" t="s">
        <v>1320</v>
      </c>
      <c r="C4" s="920"/>
      <c r="D4" s="919" t="s">
        <v>1336</v>
      </c>
      <c r="E4" s="916" t="s">
        <v>1962</v>
      </c>
      <c r="F4" s="916"/>
      <c r="G4" s="916"/>
    </row>
    <row r="5" spans="2:7" s="159" customFormat="1" ht="17.25" customHeight="1">
      <c r="B5" s="921"/>
      <c r="C5" s="921"/>
      <c r="D5" s="921"/>
      <c r="E5" s="915" t="s">
        <v>1963</v>
      </c>
      <c r="F5" s="915" t="s">
        <v>1964</v>
      </c>
      <c r="G5" s="915"/>
    </row>
    <row r="6" spans="2:7" s="159" customFormat="1" ht="26.25" customHeight="1">
      <c r="B6" s="921"/>
      <c r="C6" s="921"/>
      <c r="D6" s="921"/>
      <c r="E6" s="915"/>
      <c r="F6" s="160" t="s">
        <v>1965</v>
      </c>
      <c r="G6" s="160" t="s">
        <v>1966</v>
      </c>
    </row>
    <row r="7" spans="2:7" ht="12">
      <c r="B7" s="161"/>
      <c r="C7" s="162"/>
      <c r="D7" s="163"/>
      <c r="E7" s="157"/>
      <c r="F7" s="157"/>
      <c r="G7" s="164"/>
    </row>
    <row r="8" spans="2:7" ht="13.5" customHeight="1">
      <c r="B8" s="917" t="s">
        <v>1828</v>
      </c>
      <c r="C8" s="918"/>
      <c r="D8" s="165">
        <v>113862</v>
      </c>
      <c r="E8" s="165">
        <v>67037</v>
      </c>
      <c r="F8" s="165">
        <v>29951</v>
      </c>
      <c r="G8" s="166">
        <v>16874</v>
      </c>
    </row>
    <row r="9" spans="2:7" s="167" customFormat="1" ht="12" customHeight="1">
      <c r="B9" s="873" t="s">
        <v>1829</v>
      </c>
      <c r="C9" s="874"/>
      <c r="D9" s="168">
        <f>SUM(D17+D40+D69+D97+D128+D151+D166+D192+D217+D253+D274+D11+D12+D13+D14+D15)</f>
        <v>114319</v>
      </c>
      <c r="E9" s="168">
        <f>SUM(E17+E40+E69+E97+E128+E151+E166+E192+E217+E253+E274+E11+E12+E13+E14+E15)</f>
        <v>66302</v>
      </c>
      <c r="F9" s="168">
        <f>SUM(F17+F40+F69+F97+F128+F151+F166+F192+F217+F253+F274+F11+F12+F13+F14+F15)</f>
        <v>30857</v>
      </c>
      <c r="G9" s="169">
        <f>SUM(G17+G40+G69+G97+G128+G151+G166+G192+G217+G253+G274+G11+G12+G13+G14+G15)</f>
        <v>17160</v>
      </c>
    </row>
    <row r="10" spans="2:7" ht="9.75" customHeight="1">
      <c r="B10" s="128"/>
      <c r="C10" s="129"/>
      <c r="D10" s="170"/>
      <c r="E10" s="170"/>
      <c r="F10" s="170"/>
      <c r="G10" s="171"/>
    </row>
    <row r="11" spans="2:7" ht="12" customHeight="1">
      <c r="B11" s="883" t="s">
        <v>1830</v>
      </c>
      <c r="C11" s="913"/>
      <c r="D11" s="165">
        <v>1440</v>
      </c>
      <c r="E11" s="165">
        <v>754</v>
      </c>
      <c r="F11" s="165">
        <v>438</v>
      </c>
      <c r="G11" s="166">
        <v>248</v>
      </c>
    </row>
    <row r="12" spans="2:7" ht="12" customHeight="1">
      <c r="B12" s="883" t="s">
        <v>1831</v>
      </c>
      <c r="C12" s="913"/>
      <c r="D12" s="165">
        <v>937</v>
      </c>
      <c r="E12" s="165">
        <v>528</v>
      </c>
      <c r="F12" s="165">
        <v>204</v>
      </c>
      <c r="G12" s="166">
        <v>205</v>
      </c>
    </row>
    <row r="13" spans="2:7" ht="12" customHeight="1">
      <c r="B13" s="883" t="s">
        <v>1832</v>
      </c>
      <c r="C13" s="913"/>
      <c r="D13" s="165">
        <v>409</v>
      </c>
      <c r="E13" s="165">
        <v>222</v>
      </c>
      <c r="F13" s="165">
        <v>91</v>
      </c>
      <c r="G13" s="166">
        <v>96</v>
      </c>
    </row>
    <row r="14" spans="2:7" ht="12" customHeight="1">
      <c r="B14" s="883" t="s">
        <v>1833</v>
      </c>
      <c r="C14" s="913"/>
      <c r="D14" s="165">
        <v>929</v>
      </c>
      <c r="E14" s="165">
        <v>387</v>
      </c>
      <c r="F14" s="165">
        <v>177</v>
      </c>
      <c r="G14" s="166">
        <v>365</v>
      </c>
    </row>
    <row r="15" spans="2:7" ht="12" customHeight="1">
      <c r="B15" s="883" t="s">
        <v>1834</v>
      </c>
      <c r="C15" s="913"/>
      <c r="D15" s="165">
        <v>1576</v>
      </c>
      <c r="E15" s="165">
        <v>1164</v>
      </c>
      <c r="F15" s="165">
        <v>251</v>
      </c>
      <c r="G15" s="166">
        <v>161</v>
      </c>
    </row>
    <row r="16" spans="2:7" ht="12" customHeight="1">
      <c r="B16" s="128"/>
      <c r="C16" s="172"/>
      <c r="D16" s="165"/>
      <c r="E16" s="165"/>
      <c r="F16" s="165"/>
      <c r="G16" s="166"/>
    </row>
    <row r="17" spans="2:7" s="173" customFormat="1" ht="12" customHeight="1">
      <c r="B17" s="881" t="s">
        <v>1346</v>
      </c>
      <c r="C17" s="882"/>
      <c r="D17" s="174">
        <f>SUM(D19:D38)</f>
        <v>7931</v>
      </c>
      <c r="E17" s="174">
        <f>SUM(E19:E38)</f>
        <v>4352</v>
      </c>
      <c r="F17" s="174">
        <f>SUM(F19:F38)</f>
        <v>2474</v>
      </c>
      <c r="G17" s="175">
        <f>SUM(G19:G38)</f>
        <v>1105</v>
      </c>
    </row>
    <row r="18" spans="2:7" ht="12" customHeight="1">
      <c r="B18" s="128"/>
      <c r="C18" s="172"/>
      <c r="D18" s="165"/>
      <c r="E18" s="165"/>
      <c r="F18" s="165"/>
      <c r="G18" s="166"/>
    </row>
    <row r="19" spans="2:7" ht="12" customHeight="1">
      <c r="B19" s="883" t="s">
        <v>1835</v>
      </c>
      <c r="C19" s="913"/>
      <c r="D19" s="165">
        <v>433</v>
      </c>
      <c r="E19" s="165">
        <v>190</v>
      </c>
      <c r="F19" s="165">
        <v>119</v>
      </c>
      <c r="G19" s="166">
        <v>124</v>
      </c>
    </row>
    <row r="20" spans="2:7" ht="12" customHeight="1">
      <c r="B20" s="883" t="s">
        <v>1836</v>
      </c>
      <c r="C20" s="914"/>
      <c r="D20" s="165">
        <v>578</v>
      </c>
      <c r="E20" s="165">
        <v>303</v>
      </c>
      <c r="F20" s="165">
        <v>243</v>
      </c>
      <c r="G20" s="166">
        <v>32</v>
      </c>
    </row>
    <row r="21" spans="2:7" ht="12" customHeight="1">
      <c r="B21" s="883" t="s">
        <v>1837</v>
      </c>
      <c r="C21" s="913"/>
      <c r="D21" s="165">
        <v>421</v>
      </c>
      <c r="E21" s="165">
        <v>268</v>
      </c>
      <c r="F21" s="165">
        <v>97</v>
      </c>
      <c r="G21" s="166">
        <v>56</v>
      </c>
    </row>
    <row r="22" spans="2:7" ht="12" customHeight="1">
      <c r="B22" s="883" t="s">
        <v>1350</v>
      </c>
      <c r="C22" s="913"/>
      <c r="D22" s="165">
        <v>414</v>
      </c>
      <c r="E22" s="165">
        <v>184</v>
      </c>
      <c r="F22" s="165">
        <v>141</v>
      </c>
      <c r="G22" s="166">
        <v>89</v>
      </c>
    </row>
    <row r="23" spans="2:7" ht="12" customHeight="1">
      <c r="B23" s="883" t="s">
        <v>1838</v>
      </c>
      <c r="C23" s="913"/>
      <c r="D23" s="165">
        <v>379</v>
      </c>
      <c r="E23" s="165">
        <v>245</v>
      </c>
      <c r="F23" s="165">
        <v>105</v>
      </c>
      <c r="G23" s="166">
        <v>29</v>
      </c>
    </row>
    <row r="24" spans="2:7" s="173" customFormat="1" ht="12" customHeight="1">
      <c r="B24" s="135"/>
      <c r="C24" s="136"/>
      <c r="D24" s="174"/>
      <c r="E24" s="174"/>
      <c r="F24" s="174"/>
      <c r="G24" s="175"/>
    </row>
    <row r="25" spans="2:7" s="159" customFormat="1" ht="12" customHeight="1">
      <c r="B25" s="879" t="s">
        <v>1352</v>
      </c>
      <c r="C25" s="880"/>
      <c r="D25" s="165">
        <v>600</v>
      </c>
      <c r="E25" s="165">
        <v>443</v>
      </c>
      <c r="F25" s="165">
        <v>108</v>
      </c>
      <c r="G25" s="166">
        <v>49</v>
      </c>
    </row>
    <row r="26" spans="2:7" s="159" customFormat="1" ht="12" customHeight="1">
      <c r="B26" s="879" t="s">
        <v>1353</v>
      </c>
      <c r="C26" s="880"/>
      <c r="D26" s="165">
        <v>578</v>
      </c>
      <c r="E26" s="165">
        <v>324</v>
      </c>
      <c r="F26" s="165">
        <v>178</v>
      </c>
      <c r="G26" s="166">
        <v>76</v>
      </c>
    </row>
    <row r="27" spans="2:7" s="159" customFormat="1" ht="12" customHeight="1">
      <c r="B27" s="879" t="s">
        <v>1354</v>
      </c>
      <c r="C27" s="880"/>
      <c r="D27" s="165">
        <v>844</v>
      </c>
      <c r="E27" s="165">
        <v>529</v>
      </c>
      <c r="F27" s="165">
        <v>222</v>
      </c>
      <c r="G27" s="166">
        <v>93</v>
      </c>
    </row>
    <row r="28" spans="2:7" s="159" customFormat="1" ht="12" customHeight="1">
      <c r="B28" s="879" t="s">
        <v>1355</v>
      </c>
      <c r="C28" s="880"/>
      <c r="D28" s="165">
        <v>641</v>
      </c>
      <c r="E28" s="165">
        <v>266</v>
      </c>
      <c r="F28" s="165">
        <v>205</v>
      </c>
      <c r="G28" s="166">
        <v>170</v>
      </c>
    </row>
    <row r="29" spans="2:7" s="159" customFormat="1" ht="12" customHeight="1">
      <c r="B29" s="879" t="s">
        <v>1840</v>
      </c>
      <c r="C29" s="880"/>
      <c r="D29" s="165">
        <v>453</v>
      </c>
      <c r="E29" s="165">
        <v>60</v>
      </c>
      <c r="F29" s="165">
        <v>248</v>
      </c>
      <c r="G29" s="166">
        <v>145</v>
      </c>
    </row>
    <row r="30" spans="2:7" s="159" customFormat="1" ht="12" customHeight="1">
      <c r="B30" s="140"/>
      <c r="C30" s="141"/>
      <c r="D30" s="165"/>
      <c r="E30" s="165"/>
      <c r="F30" s="165"/>
      <c r="G30" s="166"/>
    </row>
    <row r="31" spans="2:7" s="159" customFormat="1" ht="12" customHeight="1">
      <c r="B31" s="879" t="s">
        <v>1841</v>
      </c>
      <c r="C31" s="880"/>
      <c r="D31" s="165">
        <v>355</v>
      </c>
      <c r="E31" s="165">
        <v>216</v>
      </c>
      <c r="F31" s="165">
        <v>108</v>
      </c>
      <c r="G31" s="166">
        <v>31</v>
      </c>
    </row>
    <row r="32" spans="2:7" s="159" customFormat="1" ht="12" customHeight="1">
      <c r="B32" s="879" t="s">
        <v>1842</v>
      </c>
      <c r="C32" s="880"/>
      <c r="D32" s="165">
        <v>151</v>
      </c>
      <c r="E32" s="165">
        <v>87</v>
      </c>
      <c r="F32" s="165">
        <v>51</v>
      </c>
      <c r="G32" s="166">
        <v>13</v>
      </c>
    </row>
    <row r="33" spans="2:7" ht="12" customHeight="1">
      <c r="B33" s="879" t="s">
        <v>1843</v>
      </c>
      <c r="C33" s="880"/>
      <c r="D33" s="165">
        <v>188</v>
      </c>
      <c r="E33" s="165">
        <v>109</v>
      </c>
      <c r="F33" s="165">
        <v>59</v>
      </c>
      <c r="G33" s="166">
        <v>20</v>
      </c>
    </row>
    <row r="34" spans="2:7" s="159" customFormat="1" ht="12" customHeight="1">
      <c r="B34" s="879" t="s">
        <v>1844</v>
      </c>
      <c r="C34" s="880"/>
      <c r="D34" s="165">
        <v>513</v>
      </c>
      <c r="E34" s="165">
        <v>289</v>
      </c>
      <c r="F34" s="165">
        <v>159</v>
      </c>
      <c r="G34" s="166">
        <v>65</v>
      </c>
    </row>
    <row r="35" spans="2:7" s="159" customFormat="1" ht="12" customHeight="1">
      <c r="B35" s="879" t="s">
        <v>1845</v>
      </c>
      <c r="C35" s="880"/>
      <c r="D35" s="165">
        <v>555</v>
      </c>
      <c r="E35" s="165">
        <v>337</v>
      </c>
      <c r="F35" s="165">
        <v>171</v>
      </c>
      <c r="G35" s="166">
        <v>47</v>
      </c>
    </row>
    <row r="36" spans="2:7" s="159" customFormat="1" ht="12" customHeight="1">
      <c r="B36" s="140"/>
      <c r="C36" s="141"/>
      <c r="D36" s="165"/>
      <c r="E36" s="165"/>
      <c r="F36" s="165"/>
      <c r="G36" s="166"/>
    </row>
    <row r="37" spans="2:7" s="159" customFormat="1" ht="12" customHeight="1">
      <c r="B37" s="879" t="s">
        <v>1846</v>
      </c>
      <c r="C37" s="880"/>
      <c r="D37" s="165">
        <v>557</v>
      </c>
      <c r="E37" s="165">
        <v>395</v>
      </c>
      <c r="F37" s="165">
        <v>127</v>
      </c>
      <c r="G37" s="166">
        <v>35</v>
      </c>
    </row>
    <row r="38" spans="2:7" s="159" customFormat="1" ht="12" customHeight="1">
      <c r="B38" s="879" t="s">
        <v>1847</v>
      </c>
      <c r="C38" s="880"/>
      <c r="D38" s="165">
        <v>271</v>
      </c>
      <c r="E38" s="165">
        <v>107</v>
      </c>
      <c r="F38" s="165">
        <v>133</v>
      </c>
      <c r="G38" s="166">
        <v>31</v>
      </c>
    </row>
    <row r="39" spans="2:7" s="159" customFormat="1" ht="12" customHeight="1">
      <c r="B39" s="140"/>
      <c r="C39" s="141"/>
      <c r="D39" s="165"/>
      <c r="E39" s="165"/>
      <c r="F39" s="165"/>
      <c r="G39" s="166"/>
    </row>
    <row r="40" spans="2:7" s="173" customFormat="1" ht="12" customHeight="1">
      <c r="B40" s="881" t="s">
        <v>1368</v>
      </c>
      <c r="C40" s="882"/>
      <c r="D40" s="174">
        <f>SUM(D42:D67)</f>
        <v>10708</v>
      </c>
      <c r="E40" s="174">
        <f>SUM(E42:E67)</f>
        <v>6873</v>
      </c>
      <c r="F40" s="174">
        <f>SUM(F42:F67)</f>
        <v>2512</v>
      </c>
      <c r="G40" s="175">
        <f>SUM(G42:G67)</f>
        <v>1323</v>
      </c>
    </row>
    <row r="41" spans="2:7" s="173" customFormat="1" ht="12" customHeight="1">
      <c r="B41" s="135"/>
      <c r="C41" s="136"/>
      <c r="D41" s="174"/>
      <c r="E41" s="174"/>
      <c r="F41" s="174"/>
      <c r="G41" s="175"/>
    </row>
    <row r="42" spans="2:7" s="159" customFormat="1" ht="12" customHeight="1">
      <c r="B42" s="879" t="s">
        <v>1371</v>
      </c>
      <c r="C42" s="880"/>
      <c r="D42" s="165">
        <v>298</v>
      </c>
      <c r="E42" s="165">
        <v>161</v>
      </c>
      <c r="F42" s="165">
        <v>68</v>
      </c>
      <c r="G42" s="166">
        <v>69</v>
      </c>
    </row>
    <row r="43" spans="2:7" s="159" customFormat="1" ht="12" customHeight="1">
      <c r="B43" s="879" t="s">
        <v>1848</v>
      </c>
      <c r="C43" s="880"/>
      <c r="D43" s="165">
        <v>559</v>
      </c>
      <c r="E43" s="165">
        <v>387</v>
      </c>
      <c r="F43" s="165">
        <v>120</v>
      </c>
      <c r="G43" s="166">
        <v>52</v>
      </c>
    </row>
    <row r="44" spans="2:7" s="159" customFormat="1" ht="12" customHeight="1">
      <c r="B44" s="879" t="s">
        <v>1849</v>
      </c>
      <c r="C44" s="880"/>
      <c r="D44" s="165">
        <v>661</v>
      </c>
      <c r="E44" s="165">
        <v>548</v>
      </c>
      <c r="F44" s="165">
        <v>97</v>
      </c>
      <c r="G44" s="166">
        <v>16</v>
      </c>
    </row>
    <row r="45" spans="2:7" s="159" customFormat="1" ht="12" customHeight="1">
      <c r="B45" s="879" t="s">
        <v>1850</v>
      </c>
      <c r="C45" s="880"/>
      <c r="D45" s="165">
        <v>363</v>
      </c>
      <c r="E45" s="165">
        <v>273</v>
      </c>
      <c r="F45" s="165">
        <v>72</v>
      </c>
      <c r="G45" s="166">
        <v>18</v>
      </c>
    </row>
    <row r="46" spans="2:7" s="159" customFormat="1" ht="12" customHeight="1">
      <c r="B46" s="879" t="s">
        <v>1851</v>
      </c>
      <c r="C46" s="880"/>
      <c r="D46" s="165">
        <v>471</v>
      </c>
      <c r="E46" s="165">
        <v>307</v>
      </c>
      <c r="F46" s="165">
        <v>88</v>
      </c>
      <c r="G46" s="166">
        <v>76</v>
      </c>
    </row>
    <row r="47" spans="2:7" s="159" customFormat="1" ht="12" customHeight="1">
      <c r="B47" s="879"/>
      <c r="C47" s="880"/>
      <c r="D47" s="165"/>
      <c r="E47" s="165"/>
      <c r="F47" s="165"/>
      <c r="G47" s="166"/>
    </row>
    <row r="48" spans="2:7" s="159" customFormat="1" ht="12" customHeight="1">
      <c r="B48" s="879" t="s">
        <v>1381</v>
      </c>
      <c r="C48" s="880"/>
      <c r="D48" s="165">
        <v>511</v>
      </c>
      <c r="E48" s="165">
        <v>213</v>
      </c>
      <c r="F48" s="165">
        <v>188</v>
      </c>
      <c r="G48" s="166">
        <v>110</v>
      </c>
    </row>
    <row r="49" spans="2:7" s="159" customFormat="1" ht="12" customHeight="1">
      <c r="B49" s="879" t="s">
        <v>1382</v>
      </c>
      <c r="C49" s="880"/>
      <c r="D49" s="165">
        <v>538</v>
      </c>
      <c r="E49" s="165">
        <v>177</v>
      </c>
      <c r="F49" s="165">
        <v>166</v>
      </c>
      <c r="G49" s="166">
        <v>195</v>
      </c>
    </row>
    <row r="50" spans="2:7" s="159" customFormat="1" ht="12" customHeight="1">
      <c r="B50" s="879" t="s">
        <v>1383</v>
      </c>
      <c r="C50" s="880"/>
      <c r="D50" s="165">
        <v>493</v>
      </c>
      <c r="E50" s="165">
        <v>298</v>
      </c>
      <c r="F50" s="165">
        <v>124</v>
      </c>
      <c r="G50" s="166">
        <v>71</v>
      </c>
    </row>
    <row r="51" spans="2:7" s="159" customFormat="1" ht="12" customHeight="1">
      <c r="B51" s="879" t="s">
        <v>1384</v>
      </c>
      <c r="C51" s="880"/>
      <c r="D51" s="165">
        <v>334</v>
      </c>
      <c r="E51" s="165">
        <v>255</v>
      </c>
      <c r="F51" s="165">
        <v>51</v>
      </c>
      <c r="G51" s="166">
        <v>28</v>
      </c>
    </row>
    <row r="52" spans="2:7" s="159" customFormat="1" ht="12" customHeight="1">
      <c r="B52" s="879" t="s">
        <v>1852</v>
      </c>
      <c r="C52" s="880"/>
      <c r="D52" s="165">
        <v>764</v>
      </c>
      <c r="E52" s="165">
        <v>550</v>
      </c>
      <c r="F52" s="165">
        <v>144</v>
      </c>
      <c r="G52" s="166">
        <v>70</v>
      </c>
    </row>
    <row r="53" spans="2:7" s="159" customFormat="1" ht="12" customHeight="1">
      <c r="B53" s="140"/>
      <c r="C53" s="141"/>
      <c r="D53" s="165"/>
      <c r="E53" s="165"/>
      <c r="F53" s="165"/>
      <c r="G53" s="166"/>
    </row>
    <row r="54" spans="2:7" s="159" customFormat="1" ht="12" customHeight="1">
      <c r="B54" s="879" t="s">
        <v>1853</v>
      </c>
      <c r="C54" s="880"/>
      <c r="D54" s="165">
        <v>314</v>
      </c>
      <c r="E54" s="165">
        <v>245</v>
      </c>
      <c r="F54" s="165">
        <v>52</v>
      </c>
      <c r="G54" s="166">
        <v>17</v>
      </c>
    </row>
    <row r="55" spans="2:7" s="159" customFormat="1" ht="12" customHeight="1">
      <c r="B55" s="879" t="s">
        <v>1389</v>
      </c>
      <c r="C55" s="880"/>
      <c r="D55" s="165">
        <v>367</v>
      </c>
      <c r="E55" s="165">
        <v>245</v>
      </c>
      <c r="F55" s="165">
        <v>96</v>
      </c>
      <c r="G55" s="166">
        <v>26</v>
      </c>
    </row>
    <row r="56" spans="2:7" s="159" customFormat="1" ht="12" customHeight="1">
      <c r="B56" s="879" t="s">
        <v>1854</v>
      </c>
      <c r="C56" s="880"/>
      <c r="D56" s="165">
        <v>730</v>
      </c>
      <c r="E56" s="165">
        <v>580</v>
      </c>
      <c r="F56" s="165">
        <v>97</v>
      </c>
      <c r="G56" s="166">
        <v>53</v>
      </c>
    </row>
    <row r="57" spans="2:7" s="159" customFormat="1" ht="12" customHeight="1">
      <c r="B57" s="879" t="s">
        <v>1353</v>
      </c>
      <c r="C57" s="880"/>
      <c r="D57" s="165">
        <v>712</v>
      </c>
      <c r="E57" s="165">
        <v>420</v>
      </c>
      <c r="F57" s="165">
        <v>202</v>
      </c>
      <c r="G57" s="166">
        <v>90</v>
      </c>
    </row>
    <row r="58" spans="2:7" s="159" customFormat="1" ht="12" customHeight="1">
      <c r="B58" s="879" t="s">
        <v>1391</v>
      </c>
      <c r="C58" s="880"/>
      <c r="D58" s="165">
        <v>698</v>
      </c>
      <c r="E58" s="165">
        <v>443</v>
      </c>
      <c r="F58" s="165">
        <v>167</v>
      </c>
      <c r="G58" s="166">
        <v>88</v>
      </c>
    </row>
    <row r="59" spans="2:7" s="159" customFormat="1" ht="12" customHeight="1">
      <c r="B59" s="140"/>
      <c r="C59" s="141"/>
      <c r="D59" s="165"/>
      <c r="E59" s="165"/>
      <c r="F59" s="165"/>
      <c r="G59" s="166"/>
    </row>
    <row r="60" spans="2:7" s="159" customFormat="1" ht="12" customHeight="1">
      <c r="B60" s="879" t="s">
        <v>1855</v>
      </c>
      <c r="C60" s="880"/>
      <c r="D60" s="165">
        <v>794</v>
      </c>
      <c r="E60" s="165">
        <v>416</v>
      </c>
      <c r="F60" s="165">
        <v>266</v>
      </c>
      <c r="G60" s="166">
        <v>112</v>
      </c>
    </row>
    <row r="61" spans="2:7" s="159" customFormat="1" ht="12" customHeight="1">
      <c r="B61" s="879" t="s">
        <v>1393</v>
      </c>
      <c r="C61" s="880"/>
      <c r="D61" s="165">
        <v>489</v>
      </c>
      <c r="E61" s="165">
        <v>259</v>
      </c>
      <c r="F61" s="165">
        <v>149</v>
      </c>
      <c r="G61" s="166">
        <v>81</v>
      </c>
    </row>
    <row r="62" spans="2:7" s="159" customFormat="1" ht="12" customHeight="1">
      <c r="B62" s="879" t="s">
        <v>1856</v>
      </c>
      <c r="C62" s="880"/>
      <c r="D62" s="165">
        <v>271</v>
      </c>
      <c r="E62" s="165">
        <v>160</v>
      </c>
      <c r="F62" s="165">
        <v>70</v>
      </c>
      <c r="G62" s="166">
        <v>41</v>
      </c>
    </row>
    <row r="63" spans="2:7" s="159" customFormat="1" ht="12" customHeight="1">
      <c r="B63" s="879" t="s">
        <v>1857</v>
      </c>
      <c r="C63" s="880"/>
      <c r="D63" s="165">
        <v>262</v>
      </c>
      <c r="E63" s="165">
        <v>232</v>
      </c>
      <c r="F63" s="165">
        <v>25</v>
      </c>
      <c r="G63" s="166">
        <v>5</v>
      </c>
    </row>
    <row r="64" spans="2:7" s="159" customFormat="1" ht="12" customHeight="1">
      <c r="B64" s="879" t="s">
        <v>1858</v>
      </c>
      <c r="C64" s="880"/>
      <c r="D64" s="165">
        <v>326</v>
      </c>
      <c r="E64" s="165">
        <v>227</v>
      </c>
      <c r="F64" s="165">
        <v>70</v>
      </c>
      <c r="G64" s="166">
        <v>29</v>
      </c>
    </row>
    <row r="65" spans="2:7" s="159" customFormat="1" ht="12" customHeight="1">
      <c r="B65" s="140"/>
      <c r="C65" s="141"/>
      <c r="D65" s="165"/>
      <c r="E65" s="165"/>
      <c r="F65" s="165"/>
      <c r="G65" s="166"/>
    </row>
    <row r="66" spans="2:7" s="159" customFormat="1" ht="12" customHeight="1">
      <c r="B66" s="879" t="s">
        <v>1859</v>
      </c>
      <c r="C66" s="880"/>
      <c r="D66" s="165">
        <v>388</v>
      </c>
      <c r="E66" s="165">
        <v>211</v>
      </c>
      <c r="F66" s="165">
        <v>121</v>
      </c>
      <c r="G66" s="166">
        <v>56</v>
      </c>
    </row>
    <row r="67" spans="2:7" s="159" customFormat="1" ht="12" customHeight="1">
      <c r="B67" s="879" t="s">
        <v>1860</v>
      </c>
      <c r="C67" s="880"/>
      <c r="D67" s="165">
        <v>365</v>
      </c>
      <c r="E67" s="165">
        <v>266</v>
      </c>
      <c r="F67" s="165">
        <v>79</v>
      </c>
      <c r="G67" s="166">
        <v>20</v>
      </c>
    </row>
    <row r="68" spans="2:7" s="159" customFormat="1" ht="12" customHeight="1">
      <c r="B68" s="140"/>
      <c r="C68" s="141"/>
      <c r="D68" s="165"/>
      <c r="E68" s="165"/>
      <c r="F68" s="165"/>
      <c r="G68" s="166"/>
    </row>
    <row r="69" spans="2:7" s="173" customFormat="1" ht="12" customHeight="1">
      <c r="B69" s="881" t="s">
        <v>1861</v>
      </c>
      <c r="C69" s="882"/>
      <c r="D69" s="174">
        <f>SUM(D71:D96)</f>
        <v>12494</v>
      </c>
      <c r="E69" s="174">
        <f>SUM(E71:E96)</f>
        <v>6680</v>
      </c>
      <c r="F69" s="174">
        <f>SUM(F71:F96)</f>
        <v>4061</v>
      </c>
      <c r="G69" s="175">
        <f>SUM(G71:G96)</f>
        <v>1753</v>
      </c>
    </row>
    <row r="70" spans="2:7" s="159" customFormat="1" ht="12" customHeight="1">
      <c r="B70" s="135"/>
      <c r="C70" s="136"/>
      <c r="D70" s="165"/>
      <c r="E70" s="165"/>
      <c r="F70" s="165"/>
      <c r="G70" s="166"/>
    </row>
    <row r="71" spans="2:7" s="159" customFormat="1" ht="12" customHeight="1">
      <c r="B71" s="879" t="s">
        <v>1401</v>
      </c>
      <c r="C71" s="880"/>
      <c r="D71" s="165">
        <v>1140</v>
      </c>
      <c r="E71" s="165">
        <v>674</v>
      </c>
      <c r="F71" s="165">
        <v>332</v>
      </c>
      <c r="G71" s="166">
        <v>134</v>
      </c>
    </row>
    <row r="72" spans="2:7" s="159" customFormat="1" ht="12" customHeight="1">
      <c r="B72" s="879" t="s">
        <v>1402</v>
      </c>
      <c r="C72" s="880"/>
      <c r="D72" s="165">
        <v>559</v>
      </c>
      <c r="E72" s="165">
        <v>371</v>
      </c>
      <c r="F72" s="165">
        <v>144</v>
      </c>
      <c r="G72" s="166">
        <v>44</v>
      </c>
    </row>
    <row r="73" spans="2:7" s="159" customFormat="1" ht="12" customHeight="1">
      <c r="B73" s="879" t="s">
        <v>1862</v>
      </c>
      <c r="C73" s="880"/>
      <c r="D73" s="165">
        <v>751</v>
      </c>
      <c r="E73" s="165">
        <v>578</v>
      </c>
      <c r="F73" s="165">
        <v>141</v>
      </c>
      <c r="G73" s="166">
        <v>32</v>
      </c>
    </row>
    <row r="74" spans="2:7" s="159" customFormat="1" ht="12" customHeight="1">
      <c r="B74" s="879" t="s">
        <v>1404</v>
      </c>
      <c r="C74" s="880"/>
      <c r="D74" s="165">
        <v>550</v>
      </c>
      <c r="E74" s="165">
        <v>340</v>
      </c>
      <c r="F74" s="165">
        <v>154</v>
      </c>
      <c r="G74" s="166">
        <v>56</v>
      </c>
    </row>
    <row r="75" spans="2:7" s="159" customFormat="1" ht="12" customHeight="1">
      <c r="B75" s="879" t="s">
        <v>1967</v>
      </c>
      <c r="C75" s="880"/>
      <c r="D75" s="165">
        <v>548</v>
      </c>
      <c r="E75" s="165">
        <v>344</v>
      </c>
      <c r="F75" s="165">
        <v>126</v>
      </c>
      <c r="G75" s="166">
        <v>78</v>
      </c>
    </row>
    <row r="76" spans="2:7" s="159" customFormat="1" ht="12" customHeight="1">
      <c r="B76" s="879"/>
      <c r="C76" s="880"/>
      <c r="D76" s="165"/>
      <c r="E76" s="165"/>
      <c r="F76" s="165"/>
      <c r="G76" s="166"/>
    </row>
    <row r="77" spans="2:7" s="159" customFormat="1" ht="12" customHeight="1">
      <c r="B77" s="879" t="s">
        <v>1406</v>
      </c>
      <c r="C77" s="880"/>
      <c r="D77" s="165">
        <v>549</v>
      </c>
      <c r="E77" s="165">
        <v>307</v>
      </c>
      <c r="F77" s="165">
        <v>178</v>
      </c>
      <c r="G77" s="166">
        <v>64</v>
      </c>
    </row>
    <row r="78" spans="2:7" s="159" customFormat="1" ht="12" customHeight="1">
      <c r="B78" s="879" t="s">
        <v>1407</v>
      </c>
      <c r="C78" s="880"/>
      <c r="D78" s="165">
        <v>934</v>
      </c>
      <c r="E78" s="165">
        <v>494</v>
      </c>
      <c r="F78" s="165">
        <v>332</v>
      </c>
      <c r="G78" s="166">
        <v>108</v>
      </c>
    </row>
    <row r="79" spans="2:7" s="159" customFormat="1" ht="12" customHeight="1">
      <c r="B79" s="879" t="s">
        <v>1864</v>
      </c>
      <c r="C79" s="880"/>
      <c r="D79" s="165">
        <v>793</v>
      </c>
      <c r="E79" s="165">
        <v>602</v>
      </c>
      <c r="F79" s="165">
        <v>138</v>
      </c>
      <c r="G79" s="166">
        <v>53</v>
      </c>
    </row>
    <row r="80" spans="2:7" s="159" customFormat="1" ht="12" customHeight="1">
      <c r="B80" s="879" t="s">
        <v>1409</v>
      </c>
      <c r="C80" s="880"/>
      <c r="D80" s="165">
        <v>722</v>
      </c>
      <c r="E80" s="165">
        <v>297</v>
      </c>
      <c r="F80" s="165">
        <v>350</v>
      </c>
      <c r="G80" s="166">
        <v>75</v>
      </c>
    </row>
    <row r="81" spans="2:7" s="159" customFormat="1" ht="12" customHeight="1">
      <c r="B81" s="879" t="s">
        <v>1865</v>
      </c>
      <c r="C81" s="880"/>
      <c r="D81" s="165">
        <v>460</v>
      </c>
      <c r="E81" s="165">
        <v>121</v>
      </c>
      <c r="F81" s="165">
        <v>260</v>
      </c>
      <c r="G81" s="166">
        <v>79</v>
      </c>
    </row>
    <row r="82" spans="2:7" s="159" customFormat="1" ht="12" customHeight="1">
      <c r="B82" s="140"/>
      <c r="C82" s="141"/>
      <c r="D82" s="165"/>
      <c r="E82" s="165"/>
      <c r="F82" s="165"/>
      <c r="G82" s="166"/>
    </row>
    <row r="83" spans="2:7" s="159" customFormat="1" ht="12" customHeight="1">
      <c r="B83" s="879" t="s">
        <v>1411</v>
      </c>
      <c r="C83" s="880"/>
      <c r="D83" s="165">
        <v>199</v>
      </c>
      <c r="E83" s="165">
        <v>17</v>
      </c>
      <c r="F83" s="165">
        <v>130</v>
      </c>
      <c r="G83" s="166">
        <v>52</v>
      </c>
    </row>
    <row r="84" spans="2:7" s="159" customFormat="1" ht="12" customHeight="1">
      <c r="B84" s="879" t="s">
        <v>1412</v>
      </c>
      <c r="C84" s="880"/>
      <c r="D84" s="165">
        <v>192</v>
      </c>
      <c r="E84" s="165">
        <v>26</v>
      </c>
      <c r="F84" s="165">
        <v>118</v>
      </c>
      <c r="G84" s="166">
        <v>48</v>
      </c>
    </row>
    <row r="85" spans="2:7" s="159" customFormat="1" ht="12" customHeight="1">
      <c r="B85" s="879" t="s">
        <v>1866</v>
      </c>
      <c r="C85" s="880"/>
      <c r="D85" s="165">
        <v>516</v>
      </c>
      <c r="E85" s="165">
        <v>155</v>
      </c>
      <c r="F85" s="165">
        <v>274</v>
      </c>
      <c r="G85" s="166">
        <v>87</v>
      </c>
    </row>
    <row r="86" spans="2:7" s="159" customFormat="1" ht="12" customHeight="1">
      <c r="B86" s="879" t="s">
        <v>1414</v>
      </c>
      <c r="C86" s="880"/>
      <c r="D86" s="165">
        <v>734</v>
      </c>
      <c r="E86" s="165">
        <v>174</v>
      </c>
      <c r="F86" s="165">
        <v>377</v>
      </c>
      <c r="G86" s="166">
        <v>183</v>
      </c>
    </row>
    <row r="87" spans="2:7" s="159" customFormat="1" ht="12" customHeight="1">
      <c r="B87" s="879" t="s">
        <v>1415</v>
      </c>
      <c r="C87" s="880"/>
      <c r="D87" s="165">
        <v>673</v>
      </c>
      <c r="E87" s="165">
        <v>302</v>
      </c>
      <c r="F87" s="165">
        <v>242</v>
      </c>
      <c r="G87" s="166">
        <v>129</v>
      </c>
    </row>
    <row r="88" spans="2:7" s="159" customFormat="1" ht="12" customHeight="1">
      <c r="B88" s="140"/>
      <c r="C88" s="141"/>
      <c r="D88" s="165"/>
      <c r="E88" s="165"/>
      <c r="F88" s="165"/>
      <c r="G88" s="166"/>
    </row>
    <row r="89" spans="2:7" s="159" customFormat="1" ht="12" customHeight="1">
      <c r="B89" s="879" t="s">
        <v>1867</v>
      </c>
      <c r="C89" s="880"/>
      <c r="D89" s="165">
        <v>258</v>
      </c>
      <c r="E89" s="165">
        <v>186</v>
      </c>
      <c r="F89" s="165">
        <v>44</v>
      </c>
      <c r="G89" s="166">
        <v>28</v>
      </c>
    </row>
    <row r="90" spans="2:7" s="159" customFormat="1" ht="12" customHeight="1">
      <c r="B90" s="879" t="s">
        <v>1868</v>
      </c>
      <c r="C90" s="880"/>
      <c r="D90" s="165">
        <v>489</v>
      </c>
      <c r="E90" s="165">
        <v>312</v>
      </c>
      <c r="F90" s="165">
        <v>104</v>
      </c>
      <c r="G90" s="166">
        <v>73</v>
      </c>
    </row>
    <row r="91" spans="2:7" s="159" customFormat="1" ht="12" customHeight="1">
      <c r="B91" s="879" t="s">
        <v>1418</v>
      </c>
      <c r="C91" s="880"/>
      <c r="D91" s="165">
        <v>382</v>
      </c>
      <c r="E91" s="165">
        <v>174</v>
      </c>
      <c r="F91" s="165">
        <v>122</v>
      </c>
      <c r="G91" s="166">
        <v>86</v>
      </c>
    </row>
    <row r="92" spans="2:7" s="159" customFormat="1" ht="12" customHeight="1">
      <c r="B92" s="879" t="s">
        <v>1869</v>
      </c>
      <c r="C92" s="880"/>
      <c r="D92" s="165">
        <v>574</v>
      </c>
      <c r="E92" s="165">
        <v>382</v>
      </c>
      <c r="F92" s="165">
        <v>138</v>
      </c>
      <c r="G92" s="166">
        <v>54</v>
      </c>
    </row>
    <row r="93" spans="2:7" s="159" customFormat="1" ht="12" customHeight="1">
      <c r="B93" s="879" t="s">
        <v>1420</v>
      </c>
      <c r="C93" s="880"/>
      <c r="D93" s="165">
        <v>1016</v>
      </c>
      <c r="E93" s="165">
        <v>536</v>
      </c>
      <c r="F93" s="165">
        <v>247</v>
      </c>
      <c r="G93" s="166">
        <v>233</v>
      </c>
    </row>
    <row r="94" spans="2:7" s="159" customFormat="1" ht="12" customHeight="1">
      <c r="B94" s="140"/>
      <c r="C94" s="141"/>
      <c r="D94" s="165"/>
      <c r="E94" s="165"/>
      <c r="F94" s="165"/>
      <c r="G94" s="166"/>
    </row>
    <row r="95" spans="2:7" s="159" customFormat="1" ht="12" customHeight="1">
      <c r="B95" s="879" t="s">
        <v>1968</v>
      </c>
      <c r="C95" s="880"/>
      <c r="D95" s="165">
        <v>455</v>
      </c>
      <c r="E95" s="165">
        <v>288</v>
      </c>
      <c r="F95" s="165">
        <v>110</v>
      </c>
      <c r="G95" s="166">
        <v>57</v>
      </c>
    </row>
    <row r="96" spans="2:7" s="159" customFormat="1" ht="12" customHeight="1">
      <c r="B96" s="140"/>
      <c r="C96" s="141"/>
      <c r="D96" s="165"/>
      <c r="E96" s="165"/>
      <c r="F96" s="165"/>
      <c r="G96" s="166"/>
    </row>
    <row r="97" spans="2:7" s="173" customFormat="1" ht="12" customHeight="1">
      <c r="B97" s="881" t="s">
        <v>1871</v>
      </c>
      <c r="C97" s="882"/>
      <c r="D97" s="174">
        <f>SUM(D99:D127)</f>
        <v>15265</v>
      </c>
      <c r="E97" s="174">
        <f>SUM(E99:E127)</f>
        <v>9748</v>
      </c>
      <c r="F97" s="174">
        <f>SUM(F99:F127)</f>
        <v>3493</v>
      </c>
      <c r="G97" s="175">
        <f>SUM(G99:G127)</f>
        <v>2024</v>
      </c>
    </row>
    <row r="98" spans="2:7" s="159" customFormat="1" ht="12" customHeight="1">
      <c r="B98" s="140"/>
      <c r="C98" s="141"/>
      <c r="D98" s="165"/>
      <c r="E98" s="165"/>
      <c r="F98" s="165"/>
      <c r="G98" s="166"/>
    </row>
    <row r="99" spans="2:7" s="159" customFormat="1" ht="12" customHeight="1">
      <c r="B99" s="879" t="s">
        <v>1872</v>
      </c>
      <c r="C99" s="880"/>
      <c r="D99" s="165">
        <v>646</v>
      </c>
      <c r="E99" s="165">
        <v>281</v>
      </c>
      <c r="F99" s="165">
        <v>203</v>
      </c>
      <c r="G99" s="166">
        <v>162</v>
      </c>
    </row>
    <row r="100" spans="2:7" s="159" customFormat="1" ht="12" customHeight="1">
      <c r="B100" s="879" t="s">
        <v>1836</v>
      </c>
      <c r="C100" s="880"/>
      <c r="D100" s="165">
        <v>760</v>
      </c>
      <c r="E100" s="165">
        <v>580</v>
      </c>
      <c r="F100" s="165">
        <v>110</v>
      </c>
      <c r="G100" s="166">
        <v>70</v>
      </c>
    </row>
    <row r="101" spans="2:7" s="159" customFormat="1" ht="12" customHeight="1">
      <c r="B101" s="879" t="s">
        <v>1451</v>
      </c>
      <c r="C101" s="880"/>
      <c r="D101" s="165">
        <v>360</v>
      </c>
      <c r="E101" s="165">
        <v>220</v>
      </c>
      <c r="F101" s="165">
        <v>83</v>
      </c>
      <c r="G101" s="166">
        <v>57</v>
      </c>
    </row>
    <row r="102" spans="2:7" s="159" customFormat="1" ht="12" customHeight="1">
      <c r="B102" s="879" t="s">
        <v>1969</v>
      </c>
      <c r="C102" s="880"/>
      <c r="D102" s="165">
        <v>600</v>
      </c>
      <c r="E102" s="165">
        <v>375</v>
      </c>
      <c r="F102" s="165">
        <v>128</v>
      </c>
      <c r="G102" s="166">
        <v>97</v>
      </c>
    </row>
    <row r="103" spans="2:7" s="159" customFormat="1" ht="12" customHeight="1">
      <c r="B103" s="879" t="s">
        <v>1427</v>
      </c>
      <c r="C103" s="880"/>
      <c r="D103" s="165">
        <v>1381</v>
      </c>
      <c r="E103" s="165">
        <v>740</v>
      </c>
      <c r="F103" s="165">
        <v>259</v>
      </c>
      <c r="G103" s="166">
        <v>382</v>
      </c>
    </row>
    <row r="104" spans="2:7" s="159" customFormat="1" ht="12" customHeight="1">
      <c r="B104" s="879"/>
      <c r="C104" s="880"/>
      <c r="D104" s="165"/>
      <c r="E104" s="165"/>
      <c r="F104" s="165"/>
      <c r="G104" s="166"/>
    </row>
    <row r="105" spans="2:7" s="159" customFormat="1" ht="12" customHeight="1">
      <c r="B105" s="879" t="s">
        <v>1874</v>
      </c>
      <c r="C105" s="880"/>
      <c r="D105" s="165">
        <v>793</v>
      </c>
      <c r="E105" s="165">
        <v>499</v>
      </c>
      <c r="F105" s="165">
        <v>191</v>
      </c>
      <c r="G105" s="166">
        <v>103</v>
      </c>
    </row>
    <row r="106" spans="2:7" s="159" customFormat="1" ht="12" customHeight="1">
      <c r="B106" s="879" t="s">
        <v>1429</v>
      </c>
      <c r="C106" s="880"/>
      <c r="D106" s="165">
        <v>403</v>
      </c>
      <c r="E106" s="165">
        <v>164</v>
      </c>
      <c r="F106" s="165">
        <v>137</v>
      </c>
      <c r="G106" s="166">
        <v>102</v>
      </c>
    </row>
    <row r="107" spans="2:7" s="159" customFormat="1" ht="12" customHeight="1">
      <c r="B107" s="879" t="s">
        <v>1875</v>
      </c>
      <c r="C107" s="880"/>
      <c r="D107" s="165">
        <v>777</v>
      </c>
      <c r="E107" s="165">
        <v>512</v>
      </c>
      <c r="F107" s="165">
        <v>175</v>
      </c>
      <c r="G107" s="166">
        <v>90</v>
      </c>
    </row>
    <row r="108" spans="2:7" s="159" customFormat="1" ht="12" customHeight="1">
      <c r="B108" s="879" t="s">
        <v>1876</v>
      </c>
      <c r="C108" s="880"/>
      <c r="D108" s="165">
        <v>105</v>
      </c>
      <c r="E108" s="165">
        <v>12</v>
      </c>
      <c r="F108" s="165">
        <v>80</v>
      </c>
      <c r="G108" s="166">
        <v>13</v>
      </c>
    </row>
    <row r="109" spans="2:7" s="159" customFormat="1" ht="12" customHeight="1">
      <c r="B109" s="879" t="s">
        <v>1877</v>
      </c>
      <c r="C109" s="880"/>
      <c r="D109" s="165">
        <v>564</v>
      </c>
      <c r="E109" s="165">
        <v>416</v>
      </c>
      <c r="F109" s="165">
        <v>99</v>
      </c>
      <c r="G109" s="166">
        <v>49</v>
      </c>
    </row>
    <row r="110" spans="2:7" s="159" customFormat="1" ht="12" customHeight="1">
      <c r="B110" s="140"/>
      <c r="C110" s="141"/>
      <c r="D110" s="165"/>
      <c r="E110" s="165"/>
      <c r="F110" s="165"/>
      <c r="G110" s="166"/>
    </row>
    <row r="111" spans="2:7" s="159" customFormat="1" ht="12" customHeight="1">
      <c r="B111" s="879" t="s">
        <v>1433</v>
      </c>
      <c r="C111" s="880"/>
      <c r="D111" s="165">
        <v>567</v>
      </c>
      <c r="E111" s="165">
        <v>418</v>
      </c>
      <c r="F111" s="165">
        <v>66</v>
      </c>
      <c r="G111" s="166">
        <v>83</v>
      </c>
    </row>
    <row r="112" spans="2:7" s="159" customFormat="1" ht="12" customHeight="1">
      <c r="B112" s="879" t="s">
        <v>1970</v>
      </c>
      <c r="C112" s="880"/>
      <c r="D112" s="165">
        <v>607</v>
      </c>
      <c r="E112" s="165">
        <v>434</v>
      </c>
      <c r="F112" s="165">
        <v>100</v>
      </c>
      <c r="G112" s="166">
        <v>73</v>
      </c>
    </row>
    <row r="113" spans="2:7" s="159" customFormat="1" ht="12" customHeight="1">
      <c r="B113" s="879" t="s">
        <v>1435</v>
      </c>
      <c r="C113" s="880"/>
      <c r="D113" s="165">
        <v>492</v>
      </c>
      <c r="E113" s="165">
        <v>248</v>
      </c>
      <c r="F113" s="165">
        <v>159</v>
      </c>
      <c r="G113" s="166">
        <v>85</v>
      </c>
    </row>
    <row r="114" spans="2:7" s="159" customFormat="1" ht="12" customHeight="1">
      <c r="B114" s="879" t="s">
        <v>1878</v>
      </c>
      <c r="C114" s="880"/>
      <c r="D114" s="165">
        <v>574</v>
      </c>
      <c r="E114" s="165">
        <v>338</v>
      </c>
      <c r="F114" s="165">
        <v>153</v>
      </c>
      <c r="G114" s="166">
        <v>83</v>
      </c>
    </row>
    <row r="115" spans="2:7" s="159" customFormat="1" ht="12" customHeight="1">
      <c r="B115" s="879" t="s">
        <v>1455</v>
      </c>
      <c r="C115" s="880"/>
      <c r="D115" s="165">
        <v>838</v>
      </c>
      <c r="E115" s="165">
        <v>519</v>
      </c>
      <c r="F115" s="165">
        <v>206</v>
      </c>
      <c r="G115" s="166">
        <v>113</v>
      </c>
    </row>
    <row r="116" spans="2:7" s="159" customFormat="1" ht="12" customHeight="1">
      <c r="B116" s="140"/>
      <c r="C116" s="141"/>
      <c r="D116" s="165"/>
      <c r="E116" s="165"/>
      <c r="F116" s="165"/>
      <c r="G116" s="166"/>
    </row>
    <row r="117" spans="2:7" s="159" customFormat="1" ht="12" customHeight="1">
      <c r="B117" s="879" t="s">
        <v>1438</v>
      </c>
      <c r="C117" s="880"/>
      <c r="D117" s="165">
        <v>547</v>
      </c>
      <c r="E117" s="165">
        <v>423</v>
      </c>
      <c r="F117" s="165">
        <v>89</v>
      </c>
      <c r="G117" s="166">
        <v>35</v>
      </c>
    </row>
    <row r="118" spans="2:7" s="159" customFormat="1" ht="12" customHeight="1">
      <c r="B118" s="879" t="s">
        <v>1647</v>
      </c>
      <c r="C118" s="880"/>
      <c r="D118" s="165">
        <v>548</v>
      </c>
      <c r="E118" s="165">
        <v>348</v>
      </c>
      <c r="F118" s="165">
        <v>122</v>
      </c>
      <c r="G118" s="166">
        <v>78</v>
      </c>
    </row>
    <row r="119" spans="2:7" s="159" customFormat="1" ht="12" customHeight="1">
      <c r="B119" s="879" t="s">
        <v>1440</v>
      </c>
      <c r="C119" s="880"/>
      <c r="D119" s="165">
        <v>306</v>
      </c>
      <c r="E119" s="165">
        <v>106</v>
      </c>
      <c r="F119" s="165">
        <v>107</v>
      </c>
      <c r="G119" s="166">
        <v>93</v>
      </c>
    </row>
    <row r="120" spans="2:7" s="159" customFormat="1" ht="12" customHeight="1">
      <c r="B120" s="879" t="s">
        <v>1441</v>
      </c>
      <c r="C120" s="880"/>
      <c r="D120" s="165">
        <v>844</v>
      </c>
      <c r="E120" s="165">
        <v>604</v>
      </c>
      <c r="F120" s="165">
        <v>170</v>
      </c>
      <c r="G120" s="166">
        <v>70</v>
      </c>
    </row>
    <row r="121" spans="2:7" s="159" customFormat="1" ht="12" customHeight="1">
      <c r="B121" s="879" t="s">
        <v>1442</v>
      </c>
      <c r="C121" s="880"/>
      <c r="D121" s="165">
        <v>838</v>
      </c>
      <c r="E121" s="165">
        <v>629</v>
      </c>
      <c r="F121" s="165">
        <v>192</v>
      </c>
      <c r="G121" s="166">
        <v>17</v>
      </c>
    </row>
    <row r="122" spans="2:7" s="159" customFormat="1" ht="12" customHeight="1">
      <c r="B122" s="140"/>
      <c r="C122" s="141"/>
      <c r="D122" s="165"/>
      <c r="E122" s="165"/>
      <c r="F122" s="165"/>
      <c r="G122" s="166"/>
    </row>
    <row r="123" spans="2:7" s="159" customFormat="1" ht="12" customHeight="1">
      <c r="B123" s="879" t="s">
        <v>1443</v>
      </c>
      <c r="C123" s="880"/>
      <c r="D123" s="165">
        <v>693</v>
      </c>
      <c r="E123" s="165">
        <v>501</v>
      </c>
      <c r="F123" s="165">
        <v>109</v>
      </c>
      <c r="G123" s="166">
        <v>83</v>
      </c>
    </row>
    <row r="124" spans="2:7" s="159" customFormat="1" ht="12" customHeight="1">
      <c r="B124" s="879" t="s">
        <v>1879</v>
      </c>
      <c r="C124" s="880"/>
      <c r="D124" s="165">
        <v>786</v>
      </c>
      <c r="E124" s="165">
        <v>538</v>
      </c>
      <c r="F124" s="165">
        <v>226</v>
      </c>
      <c r="G124" s="166">
        <v>22</v>
      </c>
    </row>
    <row r="125" spans="2:7" s="159" customFormat="1" ht="12" customHeight="1">
      <c r="B125" s="879" t="s">
        <v>1445</v>
      </c>
      <c r="C125" s="880"/>
      <c r="D125" s="165">
        <v>509</v>
      </c>
      <c r="E125" s="165">
        <v>354</v>
      </c>
      <c r="F125" s="165">
        <v>110</v>
      </c>
      <c r="G125" s="166">
        <v>45</v>
      </c>
    </row>
    <row r="126" spans="2:7" s="159" customFormat="1" ht="12" customHeight="1">
      <c r="B126" s="879" t="s">
        <v>1446</v>
      </c>
      <c r="C126" s="880"/>
      <c r="D126" s="165">
        <v>727</v>
      </c>
      <c r="E126" s="165">
        <v>489</v>
      </c>
      <c r="F126" s="165">
        <v>219</v>
      </c>
      <c r="G126" s="166">
        <v>19</v>
      </c>
    </row>
    <row r="127" spans="2:7" s="159" customFormat="1" ht="12" customHeight="1">
      <c r="B127" s="140"/>
      <c r="C127" s="141"/>
      <c r="D127" s="165"/>
      <c r="E127" s="165"/>
      <c r="F127" s="165"/>
      <c r="G127" s="166"/>
    </row>
    <row r="128" spans="2:7" s="173" customFormat="1" ht="12.75" customHeight="1">
      <c r="B128" s="881" t="s">
        <v>1448</v>
      </c>
      <c r="C128" s="882"/>
      <c r="D128" s="174">
        <f>SUM(D130:D150)</f>
        <v>9404</v>
      </c>
      <c r="E128" s="174">
        <f>SUM(E130:E150)</f>
        <v>5243</v>
      </c>
      <c r="F128" s="174">
        <f>SUM(F130:F150)</f>
        <v>2757</v>
      </c>
      <c r="G128" s="175">
        <f>SUM(G130:G150)</f>
        <v>1404</v>
      </c>
    </row>
    <row r="129" spans="2:7" s="159" customFormat="1" ht="12.75" customHeight="1">
      <c r="B129" s="135"/>
      <c r="C129" s="136"/>
      <c r="D129" s="165"/>
      <c r="E129" s="165"/>
      <c r="F129" s="165"/>
      <c r="G129" s="166"/>
    </row>
    <row r="130" spans="2:7" s="159" customFormat="1" ht="12" customHeight="1">
      <c r="B130" s="879" t="s">
        <v>1880</v>
      </c>
      <c r="C130" s="880"/>
      <c r="D130" s="165">
        <v>886</v>
      </c>
      <c r="E130" s="165">
        <v>471</v>
      </c>
      <c r="F130" s="165">
        <v>284</v>
      </c>
      <c r="G130" s="166">
        <v>131</v>
      </c>
    </row>
    <row r="131" spans="2:7" s="159" customFormat="1" ht="12" customHeight="1">
      <c r="B131" s="879" t="s">
        <v>1881</v>
      </c>
      <c r="C131" s="880"/>
      <c r="D131" s="165">
        <v>255</v>
      </c>
      <c r="E131" s="165">
        <v>159</v>
      </c>
      <c r="F131" s="165">
        <v>66</v>
      </c>
      <c r="G131" s="166">
        <v>30</v>
      </c>
    </row>
    <row r="132" spans="2:7" s="159" customFormat="1" ht="12" customHeight="1">
      <c r="B132" s="879" t="s">
        <v>1805</v>
      </c>
      <c r="C132" s="880"/>
      <c r="D132" s="165">
        <v>846</v>
      </c>
      <c r="E132" s="165">
        <v>469</v>
      </c>
      <c r="F132" s="165">
        <v>237</v>
      </c>
      <c r="G132" s="166">
        <v>140</v>
      </c>
    </row>
    <row r="133" spans="2:7" s="159" customFormat="1" ht="12" customHeight="1">
      <c r="B133" s="879" t="s">
        <v>1882</v>
      </c>
      <c r="C133" s="880"/>
      <c r="D133" s="165">
        <v>433</v>
      </c>
      <c r="E133" s="165">
        <v>221</v>
      </c>
      <c r="F133" s="165">
        <v>138</v>
      </c>
      <c r="G133" s="166">
        <v>74</v>
      </c>
    </row>
    <row r="134" spans="2:7" s="159" customFormat="1" ht="12" customHeight="1">
      <c r="B134" s="879" t="s">
        <v>1453</v>
      </c>
      <c r="C134" s="880"/>
      <c r="D134" s="165">
        <v>422</v>
      </c>
      <c r="E134" s="165">
        <v>107</v>
      </c>
      <c r="F134" s="165">
        <v>138</v>
      </c>
      <c r="G134" s="166">
        <v>177</v>
      </c>
    </row>
    <row r="135" spans="2:7" s="159" customFormat="1" ht="12" customHeight="1">
      <c r="B135" s="140"/>
      <c r="C135" s="141"/>
      <c r="D135" s="165"/>
      <c r="E135" s="165"/>
      <c r="F135" s="165"/>
      <c r="G135" s="166"/>
    </row>
    <row r="136" spans="2:7" ht="12" customHeight="1">
      <c r="B136" s="879" t="s">
        <v>1883</v>
      </c>
      <c r="C136" s="880"/>
      <c r="D136" s="165">
        <v>275</v>
      </c>
      <c r="E136" s="165">
        <v>178</v>
      </c>
      <c r="F136" s="165">
        <v>74</v>
      </c>
      <c r="G136" s="166">
        <v>23</v>
      </c>
    </row>
    <row r="137" spans="2:7" ht="12" customHeight="1">
      <c r="B137" s="879" t="s">
        <v>1806</v>
      </c>
      <c r="C137" s="880"/>
      <c r="D137" s="165">
        <v>522</v>
      </c>
      <c r="E137" s="165">
        <v>384</v>
      </c>
      <c r="F137" s="165">
        <v>96</v>
      </c>
      <c r="G137" s="166">
        <v>42</v>
      </c>
    </row>
    <row r="138" spans="2:7" ht="12" customHeight="1">
      <c r="B138" s="879" t="s">
        <v>1807</v>
      </c>
      <c r="C138" s="880"/>
      <c r="D138" s="165">
        <v>448</v>
      </c>
      <c r="E138" s="165">
        <v>255</v>
      </c>
      <c r="F138" s="165">
        <v>138</v>
      </c>
      <c r="G138" s="166">
        <v>55</v>
      </c>
    </row>
    <row r="139" spans="2:7" ht="12" customHeight="1">
      <c r="B139" s="879" t="s">
        <v>1884</v>
      </c>
      <c r="C139" s="880"/>
      <c r="D139" s="165">
        <v>262</v>
      </c>
      <c r="E139" s="165">
        <v>167</v>
      </c>
      <c r="F139" s="165">
        <v>59</v>
      </c>
      <c r="G139" s="166">
        <v>36</v>
      </c>
    </row>
    <row r="140" spans="2:7" ht="12" customHeight="1">
      <c r="B140" s="879" t="s">
        <v>1855</v>
      </c>
      <c r="C140" s="880"/>
      <c r="D140" s="165">
        <v>334</v>
      </c>
      <c r="E140" s="165">
        <v>163</v>
      </c>
      <c r="F140" s="165">
        <v>129</v>
      </c>
      <c r="G140" s="166">
        <v>42</v>
      </c>
    </row>
    <row r="141" spans="2:7" ht="12" customHeight="1">
      <c r="B141" s="140"/>
      <c r="C141" s="141"/>
      <c r="D141" s="165"/>
      <c r="E141" s="165"/>
      <c r="F141" s="165"/>
      <c r="G141" s="166"/>
    </row>
    <row r="142" spans="2:7" ht="12" customHeight="1">
      <c r="B142" s="879" t="s">
        <v>1808</v>
      </c>
      <c r="C142" s="880"/>
      <c r="D142" s="165">
        <v>552</v>
      </c>
      <c r="E142" s="165">
        <v>384</v>
      </c>
      <c r="F142" s="165">
        <v>110</v>
      </c>
      <c r="G142" s="166">
        <v>58</v>
      </c>
    </row>
    <row r="143" spans="2:7" ht="12" customHeight="1">
      <c r="B143" s="879" t="s">
        <v>1462</v>
      </c>
      <c r="C143" s="880"/>
      <c r="D143" s="165">
        <v>565</v>
      </c>
      <c r="E143" s="165">
        <v>195</v>
      </c>
      <c r="F143" s="165">
        <v>253</v>
      </c>
      <c r="G143" s="166">
        <v>117</v>
      </c>
    </row>
    <row r="144" spans="2:7" ht="11.25" customHeight="1">
      <c r="B144" s="879" t="s">
        <v>1463</v>
      </c>
      <c r="C144" s="880"/>
      <c r="D144" s="165">
        <v>282</v>
      </c>
      <c r="E144" s="165">
        <v>173</v>
      </c>
      <c r="F144" s="165">
        <v>80</v>
      </c>
      <c r="G144" s="166">
        <v>29</v>
      </c>
    </row>
    <row r="145" spans="2:7" ht="12" customHeight="1">
      <c r="B145" s="879" t="s">
        <v>1809</v>
      </c>
      <c r="C145" s="880"/>
      <c r="D145" s="165">
        <v>995</v>
      </c>
      <c r="E145" s="165">
        <v>523</v>
      </c>
      <c r="F145" s="165">
        <v>386</v>
      </c>
      <c r="G145" s="166">
        <v>86</v>
      </c>
    </row>
    <row r="146" spans="2:7" ht="12" customHeight="1">
      <c r="B146" s="879" t="s">
        <v>1885</v>
      </c>
      <c r="C146" s="880"/>
      <c r="D146" s="165">
        <v>703</v>
      </c>
      <c r="E146" s="165">
        <v>495</v>
      </c>
      <c r="F146" s="165">
        <v>144</v>
      </c>
      <c r="G146" s="166">
        <v>64</v>
      </c>
    </row>
    <row r="147" spans="2:7" ht="12" customHeight="1">
      <c r="B147" s="140"/>
      <c r="C147" s="141"/>
      <c r="D147" s="165"/>
      <c r="E147" s="165"/>
      <c r="F147" s="165"/>
      <c r="G147" s="166"/>
    </row>
    <row r="148" spans="2:7" ht="12" customHeight="1">
      <c r="B148" s="879" t="s">
        <v>1886</v>
      </c>
      <c r="C148" s="880"/>
      <c r="D148" s="165">
        <v>671</v>
      </c>
      <c r="E148" s="165">
        <v>343</v>
      </c>
      <c r="F148" s="165">
        <v>205</v>
      </c>
      <c r="G148" s="166">
        <v>123</v>
      </c>
    </row>
    <row r="149" spans="2:7" ht="12" customHeight="1">
      <c r="B149" s="879" t="s">
        <v>1887</v>
      </c>
      <c r="C149" s="880"/>
      <c r="D149" s="165">
        <v>953</v>
      </c>
      <c r="E149" s="165">
        <v>556</v>
      </c>
      <c r="F149" s="165">
        <v>220</v>
      </c>
      <c r="G149" s="166">
        <v>177</v>
      </c>
    </row>
    <row r="150" spans="2:7" ht="12" customHeight="1">
      <c r="B150" s="140"/>
      <c r="C150" s="141"/>
      <c r="D150" s="165"/>
      <c r="E150" s="165"/>
      <c r="F150" s="165"/>
      <c r="G150" s="166"/>
    </row>
    <row r="151" spans="2:7" s="167" customFormat="1" ht="12" customHeight="1">
      <c r="B151" s="881" t="s">
        <v>1469</v>
      </c>
      <c r="C151" s="882"/>
      <c r="D151" s="174">
        <f>SUM(D153:D164)</f>
        <v>4338</v>
      </c>
      <c r="E151" s="174">
        <f>SUM(E153:E164)</f>
        <v>2160</v>
      </c>
      <c r="F151" s="174">
        <f>SUM(F153:F164)</f>
        <v>1430</v>
      </c>
      <c r="G151" s="175">
        <f>SUM(G153:G164)</f>
        <v>748</v>
      </c>
    </row>
    <row r="152" spans="2:7" ht="12" customHeight="1">
      <c r="B152" s="135"/>
      <c r="C152" s="136"/>
      <c r="D152" s="165"/>
      <c r="E152" s="165"/>
      <c r="F152" s="165"/>
      <c r="G152" s="166"/>
    </row>
    <row r="153" spans="2:7" ht="12" customHeight="1">
      <c r="B153" s="879" t="s">
        <v>1888</v>
      </c>
      <c r="C153" s="880"/>
      <c r="D153" s="165">
        <v>371</v>
      </c>
      <c r="E153" s="165">
        <v>218</v>
      </c>
      <c r="F153" s="165">
        <v>106</v>
      </c>
      <c r="G153" s="166">
        <v>47</v>
      </c>
    </row>
    <row r="154" spans="2:7" ht="12" customHeight="1">
      <c r="B154" s="879" t="s">
        <v>1889</v>
      </c>
      <c r="C154" s="880"/>
      <c r="D154" s="165">
        <v>406</v>
      </c>
      <c r="E154" s="165">
        <v>118</v>
      </c>
      <c r="F154" s="165">
        <v>154</v>
      </c>
      <c r="G154" s="166">
        <v>134</v>
      </c>
    </row>
    <row r="155" spans="2:7" ht="12.75" customHeight="1">
      <c r="B155" s="879" t="s">
        <v>1890</v>
      </c>
      <c r="C155" s="880"/>
      <c r="D155" s="165">
        <v>741</v>
      </c>
      <c r="E155" s="165">
        <v>286</v>
      </c>
      <c r="F155" s="165">
        <v>151</v>
      </c>
      <c r="G155" s="166">
        <v>304</v>
      </c>
    </row>
    <row r="156" spans="2:7" ht="12" customHeight="1">
      <c r="B156" s="879" t="s">
        <v>1474</v>
      </c>
      <c r="C156" s="880"/>
      <c r="D156" s="165">
        <v>522</v>
      </c>
      <c r="E156" s="165">
        <v>215</v>
      </c>
      <c r="F156" s="165">
        <v>235</v>
      </c>
      <c r="G156" s="166">
        <v>72</v>
      </c>
    </row>
    <row r="157" spans="2:7" ht="12" customHeight="1">
      <c r="B157" s="140"/>
      <c r="C157" s="141"/>
      <c r="D157" s="165"/>
      <c r="E157" s="165"/>
      <c r="F157" s="165"/>
      <c r="G157" s="166"/>
    </row>
    <row r="158" spans="2:7" ht="10.5" customHeight="1">
      <c r="B158" s="879" t="s">
        <v>1891</v>
      </c>
      <c r="C158" s="880"/>
      <c r="D158" s="165">
        <v>599</v>
      </c>
      <c r="E158" s="165">
        <v>373</v>
      </c>
      <c r="F158" s="165">
        <v>184</v>
      </c>
      <c r="G158" s="166">
        <v>42</v>
      </c>
    </row>
    <row r="159" spans="2:7" ht="12.75" customHeight="1">
      <c r="B159" s="879" t="s">
        <v>1892</v>
      </c>
      <c r="C159" s="880"/>
      <c r="D159" s="165">
        <v>352</v>
      </c>
      <c r="E159" s="165">
        <v>47</v>
      </c>
      <c r="F159" s="165">
        <v>240</v>
      </c>
      <c r="G159" s="166">
        <v>65</v>
      </c>
    </row>
    <row r="160" spans="2:7" ht="10.5" customHeight="1">
      <c r="B160" s="879" t="s">
        <v>1893</v>
      </c>
      <c r="C160" s="880"/>
      <c r="D160" s="165">
        <v>331</v>
      </c>
      <c r="E160" s="165">
        <v>181</v>
      </c>
      <c r="F160" s="165">
        <v>125</v>
      </c>
      <c r="G160" s="166">
        <v>25</v>
      </c>
    </row>
    <row r="161" spans="2:7" ht="12.75" customHeight="1">
      <c r="B161" s="879" t="s">
        <v>1478</v>
      </c>
      <c r="C161" s="880"/>
      <c r="D161" s="165">
        <v>241</v>
      </c>
      <c r="E161" s="165">
        <v>158</v>
      </c>
      <c r="F161" s="165">
        <v>76</v>
      </c>
      <c r="G161" s="166">
        <v>7</v>
      </c>
    </row>
    <row r="162" spans="2:7" ht="10.5" customHeight="1">
      <c r="B162" s="879" t="s">
        <v>1592</v>
      </c>
      <c r="C162" s="880"/>
      <c r="D162" s="165">
        <v>203</v>
      </c>
      <c r="E162" s="165">
        <v>131</v>
      </c>
      <c r="F162" s="165">
        <v>52</v>
      </c>
      <c r="G162" s="166">
        <v>20</v>
      </c>
    </row>
    <row r="163" spans="2:7" ht="10.5" customHeight="1">
      <c r="B163" s="140"/>
      <c r="C163" s="141"/>
      <c r="D163" s="165"/>
      <c r="E163" s="165"/>
      <c r="F163" s="165"/>
      <c r="G163" s="166"/>
    </row>
    <row r="164" spans="2:7" ht="12.75" customHeight="1">
      <c r="B164" s="879" t="s">
        <v>1894</v>
      </c>
      <c r="C164" s="880"/>
      <c r="D164" s="165">
        <v>572</v>
      </c>
      <c r="E164" s="165">
        <v>433</v>
      </c>
      <c r="F164" s="165">
        <v>107</v>
      </c>
      <c r="G164" s="166">
        <v>32</v>
      </c>
    </row>
    <row r="165" spans="2:7" ht="12.75" customHeight="1">
      <c r="B165" s="140"/>
      <c r="C165" s="141"/>
      <c r="D165" s="165"/>
      <c r="E165" s="165"/>
      <c r="F165" s="165"/>
      <c r="G165" s="166"/>
    </row>
    <row r="166" spans="2:7" s="167" customFormat="1" ht="12.75" customHeight="1">
      <c r="B166" s="881" t="s">
        <v>1596</v>
      </c>
      <c r="C166" s="882"/>
      <c r="D166" s="174">
        <f>SUM(D168:D190)</f>
        <v>11319</v>
      </c>
      <c r="E166" s="174">
        <f>SUM(E168:E190)</f>
        <v>7540</v>
      </c>
      <c r="F166" s="174">
        <f>SUM(F168:F190)</f>
        <v>2340</v>
      </c>
      <c r="G166" s="175">
        <f>SUM(G168:G190)</f>
        <v>1439</v>
      </c>
    </row>
    <row r="167" spans="2:7" ht="12.75" customHeight="1">
      <c r="B167" s="135"/>
      <c r="C167" s="136"/>
      <c r="D167" s="165"/>
      <c r="E167" s="165"/>
      <c r="F167" s="165"/>
      <c r="G167" s="166"/>
    </row>
    <row r="168" spans="2:7" ht="12.75" customHeight="1">
      <c r="B168" s="879" t="s">
        <v>1810</v>
      </c>
      <c r="C168" s="880"/>
      <c r="D168" s="165">
        <v>657</v>
      </c>
      <c r="E168" s="165">
        <v>486</v>
      </c>
      <c r="F168" s="165">
        <v>117</v>
      </c>
      <c r="G168" s="166">
        <v>54</v>
      </c>
    </row>
    <row r="169" spans="2:7" ht="12.75" customHeight="1">
      <c r="B169" s="879" t="s">
        <v>1895</v>
      </c>
      <c r="C169" s="880"/>
      <c r="D169" s="165">
        <v>301</v>
      </c>
      <c r="E169" s="165">
        <v>153</v>
      </c>
      <c r="F169" s="165">
        <v>89</v>
      </c>
      <c r="G169" s="166">
        <v>59</v>
      </c>
    </row>
    <row r="170" spans="2:7" ht="12" customHeight="1">
      <c r="B170" s="879" t="s">
        <v>1896</v>
      </c>
      <c r="C170" s="880"/>
      <c r="D170" s="165">
        <v>778</v>
      </c>
      <c r="E170" s="165">
        <v>598</v>
      </c>
      <c r="F170" s="165">
        <v>122</v>
      </c>
      <c r="G170" s="166">
        <v>58</v>
      </c>
    </row>
    <row r="171" spans="2:7" ht="12" customHeight="1">
      <c r="B171" s="879" t="s">
        <v>1897</v>
      </c>
      <c r="C171" s="880"/>
      <c r="D171" s="165">
        <v>467</v>
      </c>
      <c r="E171" s="165">
        <v>339</v>
      </c>
      <c r="F171" s="165">
        <v>87</v>
      </c>
      <c r="G171" s="166">
        <v>41</v>
      </c>
    </row>
    <row r="172" spans="2:7" ht="12" customHeight="1">
      <c r="B172" s="879" t="s">
        <v>1601</v>
      </c>
      <c r="C172" s="880"/>
      <c r="D172" s="165">
        <v>780</v>
      </c>
      <c r="E172" s="165">
        <v>484</v>
      </c>
      <c r="F172" s="165">
        <v>163</v>
      </c>
      <c r="G172" s="166">
        <v>133</v>
      </c>
    </row>
    <row r="173" spans="2:7" ht="12" customHeight="1">
      <c r="B173" s="140"/>
      <c r="C173" s="141"/>
      <c r="D173" s="165"/>
      <c r="E173" s="165"/>
      <c r="F173" s="165"/>
      <c r="G173" s="166"/>
    </row>
    <row r="174" spans="2:7" ht="12.75" customHeight="1">
      <c r="B174" s="879" t="s">
        <v>1602</v>
      </c>
      <c r="C174" s="880"/>
      <c r="D174" s="165">
        <v>749</v>
      </c>
      <c r="E174" s="165">
        <v>550</v>
      </c>
      <c r="F174" s="165">
        <v>135</v>
      </c>
      <c r="G174" s="166">
        <v>64</v>
      </c>
    </row>
    <row r="175" spans="2:7" ht="12.75" customHeight="1">
      <c r="B175" s="879" t="s">
        <v>1898</v>
      </c>
      <c r="C175" s="880"/>
      <c r="D175" s="165">
        <v>681</v>
      </c>
      <c r="E175" s="165">
        <v>489</v>
      </c>
      <c r="F175" s="165">
        <v>129</v>
      </c>
      <c r="G175" s="166">
        <v>63</v>
      </c>
    </row>
    <row r="176" spans="2:7" ht="12" customHeight="1">
      <c r="B176" s="879" t="s">
        <v>1899</v>
      </c>
      <c r="C176" s="880"/>
      <c r="D176" s="165">
        <v>755</v>
      </c>
      <c r="E176" s="165">
        <v>581</v>
      </c>
      <c r="F176" s="165">
        <v>132</v>
      </c>
      <c r="G176" s="166">
        <v>42</v>
      </c>
    </row>
    <row r="177" spans="2:7" ht="12" customHeight="1">
      <c r="B177" s="879" t="s">
        <v>1811</v>
      </c>
      <c r="C177" s="880"/>
      <c r="D177" s="165">
        <v>786</v>
      </c>
      <c r="E177" s="165">
        <v>527</v>
      </c>
      <c r="F177" s="165">
        <v>125</v>
      </c>
      <c r="G177" s="166">
        <v>134</v>
      </c>
    </row>
    <row r="178" spans="2:7" ht="12" customHeight="1">
      <c r="B178" s="879" t="s">
        <v>1352</v>
      </c>
      <c r="C178" s="880"/>
      <c r="D178" s="165">
        <v>561</v>
      </c>
      <c r="E178" s="165">
        <v>317</v>
      </c>
      <c r="F178" s="165">
        <v>180</v>
      </c>
      <c r="G178" s="166">
        <v>64</v>
      </c>
    </row>
    <row r="179" spans="2:7" ht="12" customHeight="1">
      <c r="B179" s="140"/>
      <c r="C179" s="141"/>
      <c r="D179" s="165"/>
      <c r="E179" s="165"/>
      <c r="F179" s="165"/>
      <c r="G179" s="166"/>
    </row>
    <row r="180" spans="2:7" ht="12.75" customHeight="1">
      <c r="B180" s="879" t="s">
        <v>1607</v>
      </c>
      <c r="C180" s="880"/>
      <c r="D180" s="165">
        <v>450</v>
      </c>
      <c r="E180" s="165">
        <v>227</v>
      </c>
      <c r="F180" s="165">
        <v>91</v>
      </c>
      <c r="G180" s="166">
        <v>132</v>
      </c>
    </row>
    <row r="181" spans="2:7" ht="12.75" customHeight="1">
      <c r="B181" s="879" t="s">
        <v>1900</v>
      </c>
      <c r="C181" s="880"/>
      <c r="D181" s="165">
        <v>166</v>
      </c>
      <c r="E181" s="165">
        <v>82</v>
      </c>
      <c r="F181" s="165">
        <v>55</v>
      </c>
      <c r="G181" s="166">
        <v>29</v>
      </c>
    </row>
    <row r="182" spans="2:7" ht="12" customHeight="1">
      <c r="B182" s="879" t="s">
        <v>1609</v>
      </c>
      <c r="C182" s="880"/>
      <c r="D182" s="165">
        <v>579</v>
      </c>
      <c r="E182" s="165">
        <v>173</v>
      </c>
      <c r="F182" s="165">
        <v>194</v>
      </c>
      <c r="G182" s="166">
        <v>212</v>
      </c>
    </row>
    <row r="183" spans="2:7" ht="12" customHeight="1">
      <c r="B183" s="879" t="s">
        <v>1902</v>
      </c>
      <c r="C183" s="880"/>
      <c r="D183" s="165">
        <v>343</v>
      </c>
      <c r="E183" s="165">
        <v>182</v>
      </c>
      <c r="F183" s="165">
        <v>115</v>
      </c>
      <c r="G183" s="166">
        <v>46</v>
      </c>
    </row>
    <row r="184" spans="2:7" ht="12" customHeight="1">
      <c r="B184" s="879" t="s">
        <v>1611</v>
      </c>
      <c r="C184" s="880"/>
      <c r="D184" s="165">
        <v>436</v>
      </c>
      <c r="E184" s="165">
        <v>339</v>
      </c>
      <c r="F184" s="165">
        <v>59</v>
      </c>
      <c r="G184" s="166">
        <v>38</v>
      </c>
    </row>
    <row r="185" spans="2:7" ht="12" customHeight="1">
      <c r="B185" s="140"/>
      <c r="C185" s="141"/>
      <c r="D185" s="165"/>
      <c r="E185" s="165"/>
      <c r="F185" s="165"/>
      <c r="G185" s="166"/>
    </row>
    <row r="186" spans="2:7" ht="12" customHeight="1">
      <c r="B186" s="879" t="s">
        <v>1903</v>
      </c>
      <c r="C186" s="880"/>
      <c r="D186" s="165">
        <v>519</v>
      </c>
      <c r="E186" s="165">
        <v>344</v>
      </c>
      <c r="F186" s="165">
        <v>129</v>
      </c>
      <c r="G186" s="166">
        <v>46</v>
      </c>
    </row>
    <row r="187" spans="2:7" ht="12" customHeight="1">
      <c r="B187" s="879" t="s">
        <v>1613</v>
      </c>
      <c r="C187" s="880"/>
      <c r="D187" s="165">
        <v>378</v>
      </c>
      <c r="E187" s="165">
        <v>308</v>
      </c>
      <c r="F187" s="165">
        <v>52</v>
      </c>
      <c r="G187" s="166">
        <v>18</v>
      </c>
    </row>
    <row r="188" spans="2:7" ht="12" customHeight="1">
      <c r="B188" s="879" t="s">
        <v>1904</v>
      </c>
      <c r="C188" s="880"/>
      <c r="D188" s="165">
        <v>506</v>
      </c>
      <c r="E188" s="165">
        <v>300</v>
      </c>
      <c r="F188" s="165">
        <v>102</v>
      </c>
      <c r="G188" s="166">
        <v>104</v>
      </c>
    </row>
    <row r="189" spans="2:7" ht="12" customHeight="1">
      <c r="B189" s="879" t="s">
        <v>1905</v>
      </c>
      <c r="C189" s="880"/>
      <c r="D189" s="165">
        <v>738</v>
      </c>
      <c r="E189" s="165">
        <v>511</v>
      </c>
      <c r="F189" s="165">
        <v>165</v>
      </c>
      <c r="G189" s="166">
        <v>62</v>
      </c>
    </row>
    <row r="190" spans="2:7" ht="12" customHeight="1">
      <c r="B190" s="879" t="s">
        <v>1906</v>
      </c>
      <c r="C190" s="880"/>
      <c r="D190" s="165">
        <v>689</v>
      </c>
      <c r="E190" s="165">
        <v>550</v>
      </c>
      <c r="F190" s="165">
        <v>99</v>
      </c>
      <c r="G190" s="166">
        <v>40</v>
      </c>
    </row>
    <row r="191" spans="2:7" ht="12" customHeight="1">
      <c r="B191" s="140"/>
      <c r="C191" s="141"/>
      <c r="D191" s="165"/>
      <c r="E191" s="165"/>
      <c r="F191" s="165"/>
      <c r="G191" s="166"/>
    </row>
    <row r="192" spans="2:7" s="167" customFormat="1" ht="12" customHeight="1">
      <c r="B192" s="881" t="s">
        <v>1617</v>
      </c>
      <c r="C192" s="882"/>
      <c r="D192" s="174">
        <f>SUM(D194:D216)</f>
        <v>10293</v>
      </c>
      <c r="E192" s="174">
        <f>SUM(E194:E216)</f>
        <v>6176</v>
      </c>
      <c r="F192" s="174">
        <f>SUM(F194:F216)</f>
        <v>2703</v>
      </c>
      <c r="G192" s="175">
        <f>SUM(G194:G216)</f>
        <v>1414</v>
      </c>
    </row>
    <row r="193" spans="2:7" ht="12" customHeight="1">
      <c r="B193" s="135"/>
      <c r="C193" s="136"/>
      <c r="D193" s="165"/>
      <c r="E193" s="165"/>
      <c r="F193" s="165"/>
      <c r="G193" s="166"/>
    </row>
    <row r="194" spans="2:7" ht="12" customHeight="1">
      <c r="B194" s="879" t="s">
        <v>1618</v>
      </c>
      <c r="C194" s="880"/>
      <c r="D194" s="165">
        <v>533</v>
      </c>
      <c r="E194" s="165">
        <v>189</v>
      </c>
      <c r="F194" s="165">
        <v>142</v>
      </c>
      <c r="G194" s="166">
        <v>202</v>
      </c>
    </row>
    <row r="195" spans="2:7" ht="12" customHeight="1">
      <c r="B195" s="879" t="s">
        <v>1619</v>
      </c>
      <c r="C195" s="880"/>
      <c r="D195" s="165">
        <v>698</v>
      </c>
      <c r="E195" s="165">
        <v>502</v>
      </c>
      <c r="F195" s="165">
        <v>127</v>
      </c>
      <c r="G195" s="166">
        <v>69</v>
      </c>
    </row>
    <row r="196" spans="2:7" ht="12" customHeight="1">
      <c r="B196" s="879" t="s">
        <v>1907</v>
      </c>
      <c r="C196" s="880"/>
      <c r="D196" s="165">
        <v>965</v>
      </c>
      <c r="E196" s="165">
        <v>778</v>
      </c>
      <c r="F196" s="165">
        <v>116</v>
      </c>
      <c r="G196" s="166">
        <v>71</v>
      </c>
    </row>
    <row r="197" spans="2:7" ht="12" customHeight="1">
      <c r="B197" s="879" t="s">
        <v>1622</v>
      </c>
      <c r="C197" s="880"/>
      <c r="D197" s="165">
        <v>820</v>
      </c>
      <c r="E197" s="165">
        <v>475</v>
      </c>
      <c r="F197" s="165">
        <v>273</v>
      </c>
      <c r="G197" s="166">
        <v>72</v>
      </c>
    </row>
    <row r="198" spans="2:7" ht="12" customHeight="1">
      <c r="B198" s="879" t="s">
        <v>1623</v>
      </c>
      <c r="C198" s="880"/>
      <c r="D198" s="165">
        <v>719</v>
      </c>
      <c r="E198" s="165">
        <v>362</v>
      </c>
      <c r="F198" s="165">
        <v>211</v>
      </c>
      <c r="G198" s="166">
        <v>146</v>
      </c>
    </row>
    <row r="199" spans="2:7" ht="12.75" customHeight="1">
      <c r="B199" s="140"/>
      <c r="C199" s="141"/>
      <c r="D199" s="165"/>
      <c r="E199" s="165"/>
      <c r="F199" s="165"/>
      <c r="G199" s="166"/>
    </row>
    <row r="200" spans="2:7" ht="12" customHeight="1">
      <c r="B200" s="879" t="s">
        <v>1908</v>
      </c>
      <c r="C200" s="880"/>
      <c r="D200" s="165">
        <v>541</v>
      </c>
      <c r="E200" s="165">
        <v>346</v>
      </c>
      <c r="F200" s="165">
        <v>102</v>
      </c>
      <c r="G200" s="166">
        <v>93</v>
      </c>
    </row>
    <row r="201" spans="2:7" ht="12" customHeight="1">
      <c r="B201" s="879" t="s">
        <v>1909</v>
      </c>
      <c r="C201" s="880"/>
      <c r="D201" s="165">
        <v>204</v>
      </c>
      <c r="E201" s="165">
        <v>108</v>
      </c>
      <c r="F201" s="165">
        <v>60</v>
      </c>
      <c r="G201" s="166">
        <v>36</v>
      </c>
    </row>
    <row r="202" spans="2:7" ht="12" customHeight="1">
      <c r="B202" s="879" t="s">
        <v>1910</v>
      </c>
      <c r="C202" s="880"/>
      <c r="D202" s="165">
        <v>448</v>
      </c>
      <c r="E202" s="165">
        <v>332</v>
      </c>
      <c r="F202" s="165">
        <v>80</v>
      </c>
      <c r="G202" s="166">
        <v>36</v>
      </c>
    </row>
    <row r="203" spans="2:7" ht="12" customHeight="1">
      <c r="B203" s="879" t="s">
        <v>1627</v>
      </c>
      <c r="C203" s="880"/>
      <c r="D203" s="165">
        <v>697</v>
      </c>
      <c r="E203" s="165">
        <v>493</v>
      </c>
      <c r="F203" s="165">
        <v>147</v>
      </c>
      <c r="G203" s="166">
        <v>57</v>
      </c>
    </row>
    <row r="204" spans="2:7" ht="12" customHeight="1">
      <c r="B204" s="879" t="s">
        <v>1628</v>
      </c>
      <c r="C204" s="880"/>
      <c r="D204" s="165">
        <v>493</v>
      </c>
      <c r="E204" s="165">
        <v>297</v>
      </c>
      <c r="F204" s="165">
        <v>159</v>
      </c>
      <c r="G204" s="166">
        <v>37</v>
      </c>
    </row>
    <row r="205" spans="2:7" s="176" customFormat="1" ht="12" customHeight="1">
      <c r="B205" s="140"/>
      <c r="C205" s="141"/>
      <c r="D205" s="177"/>
      <c r="E205" s="177"/>
      <c r="F205" s="177"/>
      <c r="G205" s="178"/>
    </row>
    <row r="206" spans="2:7" ht="12" customHeight="1">
      <c r="B206" s="879" t="s">
        <v>1971</v>
      </c>
      <c r="C206" s="880"/>
      <c r="D206" s="165">
        <v>406</v>
      </c>
      <c r="E206" s="165">
        <v>262</v>
      </c>
      <c r="F206" s="165">
        <v>92</v>
      </c>
      <c r="G206" s="166">
        <v>52</v>
      </c>
    </row>
    <row r="207" spans="2:7" ht="12" customHeight="1">
      <c r="B207" s="879" t="s">
        <v>1855</v>
      </c>
      <c r="C207" s="880"/>
      <c r="D207" s="165">
        <v>573</v>
      </c>
      <c r="E207" s="165">
        <v>404</v>
      </c>
      <c r="F207" s="165">
        <v>113</v>
      </c>
      <c r="G207" s="166">
        <v>56</v>
      </c>
    </row>
    <row r="208" spans="2:7" ht="12" customHeight="1">
      <c r="B208" s="879" t="s">
        <v>1912</v>
      </c>
      <c r="C208" s="880"/>
      <c r="D208" s="165">
        <v>841</v>
      </c>
      <c r="E208" s="165">
        <v>580</v>
      </c>
      <c r="F208" s="165">
        <v>169</v>
      </c>
      <c r="G208" s="166">
        <v>92</v>
      </c>
    </row>
    <row r="209" spans="2:7" ht="12" customHeight="1">
      <c r="B209" s="879" t="s">
        <v>1913</v>
      </c>
      <c r="C209" s="880"/>
      <c r="D209" s="165">
        <v>329</v>
      </c>
      <c r="E209" s="165">
        <v>226</v>
      </c>
      <c r="F209" s="165">
        <v>69</v>
      </c>
      <c r="G209" s="166">
        <v>34</v>
      </c>
    </row>
    <row r="210" spans="2:7" s="176" customFormat="1" ht="12" customHeight="1">
      <c r="B210" s="879" t="s">
        <v>1914</v>
      </c>
      <c r="C210" s="880"/>
      <c r="D210" s="177">
        <v>421</v>
      </c>
      <c r="E210" s="165">
        <v>202</v>
      </c>
      <c r="F210" s="177">
        <v>145</v>
      </c>
      <c r="G210" s="178">
        <v>74</v>
      </c>
    </row>
    <row r="211" spans="2:7" s="176" customFormat="1" ht="12.75" customHeight="1">
      <c r="B211" s="140"/>
      <c r="C211" s="141"/>
      <c r="D211" s="177"/>
      <c r="E211" s="177"/>
      <c r="F211" s="177"/>
      <c r="G211" s="178"/>
    </row>
    <row r="212" spans="2:7" ht="12" customHeight="1">
      <c r="B212" s="879" t="s">
        <v>1915</v>
      </c>
      <c r="C212" s="880"/>
      <c r="D212" s="165">
        <v>367</v>
      </c>
      <c r="E212" s="165">
        <v>128</v>
      </c>
      <c r="F212" s="165">
        <v>143</v>
      </c>
      <c r="G212" s="166">
        <v>96</v>
      </c>
    </row>
    <row r="213" spans="2:7" ht="12" customHeight="1">
      <c r="B213" s="879" t="s">
        <v>1812</v>
      </c>
      <c r="C213" s="880"/>
      <c r="D213" s="165">
        <v>705</v>
      </c>
      <c r="E213" s="165">
        <v>270</v>
      </c>
      <c r="F213" s="165">
        <v>295</v>
      </c>
      <c r="G213" s="166">
        <v>140</v>
      </c>
    </row>
    <row r="214" spans="2:7" ht="12" customHeight="1">
      <c r="B214" s="879" t="s">
        <v>1916</v>
      </c>
      <c r="C214" s="880"/>
      <c r="D214" s="165">
        <v>222</v>
      </c>
      <c r="E214" s="165">
        <v>87</v>
      </c>
      <c r="F214" s="165">
        <v>111</v>
      </c>
      <c r="G214" s="166">
        <v>24</v>
      </c>
    </row>
    <row r="215" spans="2:7" ht="12" customHeight="1">
      <c r="B215" s="879" t="s">
        <v>1917</v>
      </c>
      <c r="C215" s="880"/>
      <c r="D215" s="165">
        <v>311</v>
      </c>
      <c r="E215" s="165">
        <v>135</v>
      </c>
      <c r="F215" s="165">
        <v>149</v>
      </c>
      <c r="G215" s="166">
        <v>27</v>
      </c>
    </row>
    <row r="216" spans="2:7" ht="12" customHeight="1">
      <c r="B216" s="140"/>
      <c r="C216" s="141"/>
      <c r="D216" s="165"/>
      <c r="E216" s="165"/>
      <c r="F216" s="165"/>
      <c r="G216" s="166"/>
    </row>
    <row r="217" spans="2:7" s="167" customFormat="1" ht="12" customHeight="1">
      <c r="B217" s="881" t="s">
        <v>1637</v>
      </c>
      <c r="C217" s="882"/>
      <c r="D217" s="174">
        <f>SUM(D219:D251)</f>
        <v>12032</v>
      </c>
      <c r="E217" s="174">
        <f>SUM(E219:E251)</f>
        <v>7068</v>
      </c>
      <c r="F217" s="174">
        <f>SUM(F219:F251)</f>
        <v>3303</v>
      </c>
      <c r="G217" s="175">
        <f>SUM(G219:G251)</f>
        <v>1661</v>
      </c>
    </row>
    <row r="218" spans="2:7" ht="12" customHeight="1">
      <c r="B218" s="135"/>
      <c r="C218" s="136"/>
      <c r="D218" s="165"/>
      <c r="E218" s="165"/>
      <c r="F218" s="165"/>
      <c r="G218" s="166"/>
    </row>
    <row r="219" spans="2:7" ht="12" customHeight="1">
      <c r="B219" s="879" t="s">
        <v>1638</v>
      </c>
      <c r="C219" s="880"/>
      <c r="D219" s="165">
        <v>285</v>
      </c>
      <c r="E219" s="165">
        <v>57</v>
      </c>
      <c r="F219" s="165">
        <v>156</v>
      </c>
      <c r="G219" s="166">
        <v>72</v>
      </c>
    </row>
    <row r="220" spans="2:7" ht="12" customHeight="1">
      <c r="B220" s="879" t="s">
        <v>1639</v>
      </c>
      <c r="C220" s="880"/>
      <c r="D220" s="165">
        <v>450</v>
      </c>
      <c r="E220" s="165">
        <v>219</v>
      </c>
      <c r="F220" s="165">
        <v>150</v>
      </c>
      <c r="G220" s="166">
        <v>81</v>
      </c>
    </row>
    <row r="221" spans="2:7" ht="12" customHeight="1">
      <c r="B221" s="879" t="s">
        <v>1918</v>
      </c>
      <c r="C221" s="880"/>
      <c r="D221" s="165">
        <v>588</v>
      </c>
      <c r="E221" s="165">
        <v>415</v>
      </c>
      <c r="F221" s="165">
        <v>130</v>
      </c>
      <c r="G221" s="166">
        <v>43</v>
      </c>
    </row>
    <row r="222" spans="2:7" ht="12" customHeight="1">
      <c r="B222" s="879" t="s">
        <v>1641</v>
      </c>
      <c r="C222" s="880"/>
      <c r="D222" s="165">
        <v>395</v>
      </c>
      <c r="E222" s="165">
        <v>190</v>
      </c>
      <c r="F222" s="165">
        <v>151</v>
      </c>
      <c r="G222" s="166">
        <v>54</v>
      </c>
    </row>
    <row r="223" spans="2:7" ht="12" customHeight="1">
      <c r="B223" s="879" t="s">
        <v>1919</v>
      </c>
      <c r="C223" s="880"/>
      <c r="D223" s="165">
        <v>338</v>
      </c>
      <c r="E223" s="165">
        <v>257</v>
      </c>
      <c r="F223" s="165">
        <v>51</v>
      </c>
      <c r="G223" s="166">
        <v>30</v>
      </c>
    </row>
    <row r="224" spans="2:7" ht="12" customHeight="1">
      <c r="B224" s="179"/>
      <c r="C224" s="180"/>
      <c r="D224" s="165"/>
      <c r="E224" s="165"/>
      <c r="F224" s="165"/>
      <c r="G224" s="166"/>
    </row>
    <row r="225" spans="2:7" ht="12" customHeight="1">
      <c r="B225" s="879" t="s">
        <v>1839</v>
      </c>
      <c r="C225" s="880"/>
      <c r="D225" s="165">
        <v>306</v>
      </c>
      <c r="E225" s="165">
        <v>236</v>
      </c>
      <c r="F225" s="165">
        <v>59</v>
      </c>
      <c r="G225" s="166">
        <v>11</v>
      </c>
    </row>
    <row r="226" spans="2:7" ht="12" customHeight="1">
      <c r="B226" s="879" t="s">
        <v>1920</v>
      </c>
      <c r="C226" s="880"/>
      <c r="D226" s="165">
        <v>675</v>
      </c>
      <c r="E226" s="165">
        <v>500</v>
      </c>
      <c r="F226" s="165">
        <v>132</v>
      </c>
      <c r="G226" s="166">
        <v>43</v>
      </c>
    </row>
    <row r="227" spans="2:7" ht="12" customHeight="1">
      <c r="B227" s="879" t="s">
        <v>1644</v>
      </c>
      <c r="C227" s="880"/>
      <c r="D227" s="165">
        <v>586</v>
      </c>
      <c r="E227" s="165">
        <v>421</v>
      </c>
      <c r="F227" s="165">
        <v>132</v>
      </c>
      <c r="G227" s="166">
        <v>33</v>
      </c>
    </row>
    <row r="228" spans="2:7" ht="10.5" customHeight="1">
      <c r="B228" s="879" t="s">
        <v>1921</v>
      </c>
      <c r="C228" s="880"/>
      <c r="D228" s="165">
        <v>766</v>
      </c>
      <c r="E228" s="165">
        <v>597</v>
      </c>
      <c r="F228" s="165">
        <v>135</v>
      </c>
      <c r="G228" s="166">
        <v>34</v>
      </c>
    </row>
    <row r="229" spans="2:7" ht="12" customHeight="1">
      <c r="B229" s="879" t="s">
        <v>1922</v>
      </c>
      <c r="C229" s="880"/>
      <c r="D229" s="165">
        <v>484</v>
      </c>
      <c r="E229" s="165">
        <v>293</v>
      </c>
      <c r="F229" s="165">
        <v>135</v>
      </c>
      <c r="G229" s="166">
        <v>56</v>
      </c>
    </row>
    <row r="230" spans="2:7" ht="12" customHeight="1">
      <c r="B230" s="140"/>
      <c r="C230" s="141"/>
      <c r="D230" s="165"/>
      <c r="E230" s="165"/>
      <c r="F230" s="165"/>
      <c r="G230" s="166"/>
    </row>
    <row r="231" spans="2:7" ht="10.5" customHeight="1">
      <c r="B231" s="879" t="s">
        <v>1647</v>
      </c>
      <c r="C231" s="880"/>
      <c r="D231" s="165">
        <v>463</v>
      </c>
      <c r="E231" s="165">
        <v>302</v>
      </c>
      <c r="F231" s="165">
        <v>89</v>
      </c>
      <c r="G231" s="166">
        <v>72</v>
      </c>
    </row>
    <row r="232" spans="2:7" ht="12" customHeight="1">
      <c r="B232" s="879" t="s">
        <v>1648</v>
      </c>
      <c r="C232" s="880"/>
      <c r="D232" s="165">
        <v>321</v>
      </c>
      <c r="E232" s="165">
        <v>180</v>
      </c>
      <c r="F232" s="165">
        <v>102</v>
      </c>
      <c r="G232" s="166">
        <v>39</v>
      </c>
    </row>
    <row r="233" spans="2:7" ht="11.25" customHeight="1">
      <c r="B233" s="879" t="s">
        <v>1649</v>
      </c>
      <c r="C233" s="880"/>
      <c r="D233" s="165">
        <v>279</v>
      </c>
      <c r="E233" s="165">
        <v>147</v>
      </c>
      <c r="F233" s="165">
        <v>106</v>
      </c>
      <c r="G233" s="166">
        <v>26</v>
      </c>
    </row>
    <row r="234" spans="2:7" ht="12" customHeight="1">
      <c r="B234" s="879" t="s">
        <v>1923</v>
      </c>
      <c r="C234" s="880"/>
      <c r="D234" s="165">
        <v>218</v>
      </c>
      <c r="E234" s="165">
        <v>115</v>
      </c>
      <c r="F234" s="165">
        <v>67</v>
      </c>
      <c r="G234" s="166">
        <v>36</v>
      </c>
    </row>
    <row r="235" spans="2:7" ht="12" customHeight="1">
      <c r="B235" s="879" t="s">
        <v>1924</v>
      </c>
      <c r="C235" s="880"/>
      <c r="D235" s="165">
        <v>386</v>
      </c>
      <c r="E235" s="165">
        <v>268</v>
      </c>
      <c r="F235" s="165">
        <v>100</v>
      </c>
      <c r="G235" s="166">
        <v>18</v>
      </c>
    </row>
    <row r="236" spans="2:7" ht="12" customHeight="1">
      <c r="B236" s="140"/>
      <c r="C236" s="141"/>
      <c r="D236" s="165"/>
      <c r="E236" s="165"/>
      <c r="F236" s="165"/>
      <c r="G236" s="166"/>
    </row>
    <row r="237" spans="2:7" ht="12" customHeight="1">
      <c r="B237" s="879" t="s">
        <v>1652</v>
      </c>
      <c r="C237" s="880"/>
      <c r="D237" s="165">
        <v>472</v>
      </c>
      <c r="E237" s="165">
        <v>303</v>
      </c>
      <c r="F237" s="165">
        <v>147</v>
      </c>
      <c r="G237" s="166">
        <v>22</v>
      </c>
    </row>
    <row r="238" spans="2:7" ht="12" customHeight="1">
      <c r="B238" s="879" t="s">
        <v>1925</v>
      </c>
      <c r="C238" s="880"/>
      <c r="D238" s="165">
        <v>425</v>
      </c>
      <c r="E238" s="165">
        <v>79</v>
      </c>
      <c r="F238" s="165">
        <v>111</v>
      </c>
      <c r="G238" s="166">
        <v>235</v>
      </c>
    </row>
    <row r="239" spans="2:7" ht="11.25" customHeight="1">
      <c r="B239" s="879" t="s">
        <v>1654</v>
      </c>
      <c r="C239" s="880"/>
      <c r="D239" s="165">
        <v>352</v>
      </c>
      <c r="E239" s="165">
        <v>155</v>
      </c>
      <c r="F239" s="165">
        <v>158</v>
      </c>
      <c r="G239" s="166">
        <v>39</v>
      </c>
    </row>
    <row r="240" spans="2:7" ht="12" customHeight="1">
      <c r="B240" s="879" t="s">
        <v>1655</v>
      </c>
      <c r="C240" s="880"/>
      <c r="D240" s="165">
        <v>70</v>
      </c>
      <c r="E240" s="165">
        <v>2</v>
      </c>
      <c r="F240" s="165">
        <v>24</v>
      </c>
      <c r="G240" s="166">
        <v>44</v>
      </c>
    </row>
    <row r="241" spans="2:7" ht="12" customHeight="1">
      <c r="B241" s="879" t="s">
        <v>1656</v>
      </c>
      <c r="C241" s="880"/>
      <c r="D241" s="165">
        <v>776</v>
      </c>
      <c r="E241" s="165">
        <v>294</v>
      </c>
      <c r="F241" s="165">
        <v>269</v>
      </c>
      <c r="G241" s="166">
        <v>213</v>
      </c>
    </row>
    <row r="242" spans="2:7" ht="12" customHeight="1">
      <c r="B242" s="140"/>
      <c r="C242" s="141"/>
      <c r="D242" s="165"/>
      <c r="E242" s="165"/>
      <c r="F242" s="165"/>
      <c r="G242" s="166"/>
    </row>
    <row r="243" spans="2:7" ht="12" customHeight="1">
      <c r="B243" s="879" t="s">
        <v>1926</v>
      </c>
      <c r="C243" s="880"/>
      <c r="D243" s="165">
        <v>589</v>
      </c>
      <c r="E243" s="165">
        <v>348</v>
      </c>
      <c r="F243" s="165">
        <v>128</v>
      </c>
      <c r="G243" s="166">
        <v>113</v>
      </c>
    </row>
    <row r="244" spans="2:7" ht="12" customHeight="1">
      <c r="B244" s="879" t="s">
        <v>1927</v>
      </c>
      <c r="C244" s="880"/>
      <c r="D244" s="165">
        <v>416</v>
      </c>
      <c r="E244" s="165">
        <v>270</v>
      </c>
      <c r="F244" s="165">
        <v>114</v>
      </c>
      <c r="G244" s="166">
        <v>32</v>
      </c>
    </row>
    <row r="245" spans="2:7" ht="12" customHeight="1">
      <c r="B245" s="879" t="s">
        <v>1928</v>
      </c>
      <c r="C245" s="880"/>
      <c r="D245" s="165">
        <v>224</v>
      </c>
      <c r="E245" s="165">
        <v>151</v>
      </c>
      <c r="F245" s="165">
        <v>60</v>
      </c>
      <c r="G245" s="166">
        <v>13</v>
      </c>
    </row>
    <row r="246" spans="2:7" ht="12" customHeight="1">
      <c r="B246" s="879" t="s">
        <v>1929</v>
      </c>
      <c r="C246" s="880"/>
      <c r="D246" s="165">
        <v>289</v>
      </c>
      <c r="E246" s="165">
        <v>203</v>
      </c>
      <c r="F246" s="165">
        <v>63</v>
      </c>
      <c r="G246" s="166">
        <v>23</v>
      </c>
    </row>
    <row r="247" spans="2:7" ht="12" customHeight="1">
      <c r="B247" s="879" t="s">
        <v>1661</v>
      </c>
      <c r="C247" s="880"/>
      <c r="D247" s="165">
        <v>678</v>
      </c>
      <c r="E247" s="165">
        <v>409</v>
      </c>
      <c r="F247" s="165">
        <v>150</v>
      </c>
      <c r="G247" s="166">
        <v>119</v>
      </c>
    </row>
    <row r="248" spans="2:7" ht="12" customHeight="1">
      <c r="B248" s="140"/>
      <c r="C248" s="141"/>
      <c r="D248" s="165"/>
      <c r="E248" s="165"/>
      <c r="F248" s="165"/>
      <c r="G248" s="166"/>
    </row>
    <row r="249" spans="2:7" ht="12" customHeight="1">
      <c r="B249" s="879" t="s">
        <v>1930</v>
      </c>
      <c r="C249" s="880"/>
      <c r="D249" s="165">
        <v>520</v>
      </c>
      <c r="E249" s="165">
        <v>215</v>
      </c>
      <c r="F249" s="165">
        <v>196</v>
      </c>
      <c r="G249" s="166">
        <v>109</v>
      </c>
    </row>
    <row r="250" spans="2:7" ht="12" customHeight="1">
      <c r="B250" s="879" t="s">
        <v>1663</v>
      </c>
      <c r="C250" s="880"/>
      <c r="D250" s="165">
        <v>299</v>
      </c>
      <c r="E250" s="165">
        <v>215</v>
      </c>
      <c r="F250" s="165">
        <v>72</v>
      </c>
      <c r="G250" s="166">
        <v>12</v>
      </c>
    </row>
    <row r="251" spans="2:7" ht="12" customHeight="1">
      <c r="B251" s="879" t="s">
        <v>1931</v>
      </c>
      <c r="C251" s="880"/>
      <c r="D251" s="165">
        <v>382</v>
      </c>
      <c r="E251" s="165">
        <v>227</v>
      </c>
      <c r="F251" s="165">
        <v>116</v>
      </c>
      <c r="G251" s="166">
        <v>39</v>
      </c>
    </row>
    <row r="252" spans="2:7" ht="12" customHeight="1">
      <c r="B252" s="140"/>
      <c r="C252" s="141"/>
      <c r="D252" s="165"/>
      <c r="E252" s="165"/>
      <c r="F252" s="165"/>
      <c r="G252" s="166"/>
    </row>
    <row r="253" spans="2:7" s="167" customFormat="1" ht="12" customHeight="1">
      <c r="B253" s="881" t="s">
        <v>1665</v>
      </c>
      <c r="C253" s="882"/>
      <c r="D253" s="174">
        <f>SUM(D255:D272)</f>
        <v>6240</v>
      </c>
      <c r="E253" s="174">
        <f>SUM(E255:E272)</f>
        <v>2842</v>
      </c>
      <c r="F253" s="174">
        <f>SUM(F255:F272)</f>
        <v>1991</v>
      </c>
      <c r="G253" s="175">
        <f>SUM(G255:G272)</f>
        <v>1407</v>
      </c>
    </row>
    <row r="254" spans="2:7" ht="12" customHeight="1">
      <c r="B254" s="140"/>
      <c r="C254" s="141"/>
      <c r="D254" s="165"/>
      <c r="E254" s="165"/>
      <c r="F254" s="165"/>
      <c r="G254" s="166"/>
    </row>
    <row r="255" spans="2:7" ht="12" customHeight="1">
      <c r="B255" s="879" t="s">
        <v>1932</v>
      </c>
      <c r="C255" s="880"/>
      <c r="D255" s="170">
        <v>147</v>
      </c>
      <c r="E255" s="170">
        <v>75</v>
      </c>
      <c r="F255" s="170">
        <v>55</v>
      </c>
      <c r="G255" s="171">
        <v>17</v>
      </c>
    </row>
    <row r="256" spans="2:7" ht="12" customHeight="1">
      <c r="B256" s="879" t="s">
        <v>1667</v>
      </c>
      <c r="C256" s="880"/>
      <c r="D256" s="165">
        <v>337</v>
      </c>
      <c r="E256" s="165">
        <v>175</v>
      </c>
      <c r="F256" s="165">
        <v>112</v>
      </c>
      <c r="G256" s="166">
        <v>50</v>
      </c>
    </row>
    <row r="257" spans="2:7" ht="12" customHeight="1">
      <c r="B257" s="879" t="s">
        <v>1933</v>
      </c>
      <c r="C257" s="880"/>
      <c r="D257" s="170">
        <v>504</v>
      </c>
      <c r="E257" s="170">
        <v>0</v>
      </c>
      <c r="F257" s="170">
        <v>301</v>
      </c>
      <c r="G257" s="171">
        <v>203</v>
      </c>
    </row>
    <row r="258" spans="2:7" ht="12" customHeight="1">
      <c r="B258" s="879" t="s">
        <v>1934</v>
      </c>
      <c r="C258" s="880"/>
      <c r="D258" s="165">
        <v>482</v>
      </c>
      <c r="E258" s="165">
        <v>108</v>
      </c>
      <c r="F258" s="165">
        <v>239</v>
      </c>
      <c r="G258" s="166">
        <v>135</v>
      </c>
    </row>
    <row r="259" spans="2:7" ht="12" customHeight="1">
      <c r="B259" s="879" t="s">
        <v>1935</v>
      </c>
      <c r="C259" s="880"/>
      <c r="D259" s="165">
        <v>266</v>
      </c>
      <c r="E259" s="165">
        <v>50</v>
      </c>
      <c r="F259" s="165">
        <v>80</v>
      </c>
      <c r="G259" s="166">
        <v>136</v>
      </c>
    </row>
    <row r="260" spans="2:7" ht="12" customHeight="1">
      <c r="B260" s="140"/>
      <c r="C260" s="141"/>
      <c r="D260" s="165"/>
      <c r="E260" s="165"/>
      <c r="F260" s="165"/>
      <c r="G260" s="166"/>
    </row>
    <row r="261" spans="2:7" ht="12" customHeight="1">
      <c r="B261" s="879" t="s">
        <v>1671</v>
      </c>
      <c r="C261" s="880"/>
      <c r="D261" s="165">
        <v>201</v>
      </c>
      <c r="E261" s="165">
        <v>27</v>
      </c>
      <c r="F261" s="165">
        <v>100</v>
      </c>
      <c r="G261" s="166">
        <v>74</v>
      </c>
    </row>
    <row r="262" spans="2:7" ht="12" customHeight="1">
      <c r="B262" s="879" t="s">
        <v>1936</v>
      </c>
      <c r="C262" s="880"/>
      <c r="D262" s="165">
        <v>338</v>
      </c>
      <c r="E262" s="165">
        <v>73</v>
      </c>
      <c r="F262" s="165">
        <v>121</v>
      </c>
      <c r="G262" s="166">
        <v>144</v>
      </c>
    </row>
    <row r="263" spans="2:7" ht="12" customHeight="1">
      <c r="B263" s="879" t="s">
        <v>1937</v>
      </c>
      <c r="C263" s="880"/>
      <c r="D263" s="165">
        <v>418</v>
      </c>
      <c r="E263" s="165">
        <v>223</v>
      </c>
      <c r="F263" s="165">
        <v>111</v>
      </c>
      <c r="G263" s="166">
        <v>84</v>
      </c>
    </row>
    <row r="264" spans="2:7" ht="12" customHeight="1">
      <c r="B264" s="879" t="s">
        <v>1638</v>
      </c>
      <c r="C264" s="880"/>
      <c r="D264" s="165">
        <v>475</v>
      </c>
      <c r="E264" s="165">
        <v>347</v>
      </c>
      <c r="F264" s="165">
        <v>101</v>
      </c>
      <c r="G264" s="166">
        <v>27</v>
      </c>
    </row>
    <row r="265" spans="2:7" ht="12" customHeight="1">
      <c r="B265" s="879" t="s">
        <v>1938</v>
      </c>
      <c r="C265" s="880"/>
      <c r="D265" s="165">
        <v>333</v>
      </c>
      <c r="E265" s="165">
        <v>225</v>
      </c>
      <c r="F265" s="165">
        <v>80</v>
      </c>
      <c r="G265" s="166">
        <v>28</v>
      </c>
    </row>
    <row r="266" spans="2:7" ht="12" customHeight="1">
      <c r="B266" s="140"/>
      <c r="C266" s="141"/>
      <c r="D266" s="165"/>
      <c r="E266" s="165"/>
      <c r="F266" s="165"/>
      <c r="G266" s="166"/>
    </row>
    <row r="267" spans="2:7" ht="12" customHeight="1">
      <c r="B267" s="879" t="s">
        <v>1675</v>
      </c>
      <c r="C267" s="880"/>
      <c r="D267" s="165">
        <v>185</v>
      </c>
      <c r="E267" s="165">
        <v>6</v>
      </c>
      <c r="F267" s="165">
        <v>16</v>
      </c>
      <c r="G267" s="166">
        <v>163</v>
      </c>
    </row>
    <row r="268" spans="2:7" ht="12" customHeight="1">
      <c r="B268" s="879" t="s">
        <v>1972</v>
      </c>
      <c r="C268" s="880"/>
      <c r="D268" s="165">
        <v>576</v>
      </c>
      <c r="E268" s="165">
        <v>394</v>
      </c>
      <c r="F268" s="165">
        <v>116</v>
      </c>
      <c r="G268" s="166">
        <v>66</v>
      </c>
    </row>
    <row r="269" spans="2:7" ht="12" customHeight="1">
      <c r="B269" s="879" t="s">
        <v>1939</v>
      </c>
      <c r="C269" s="880"/>
      <c r="D269" s="165">
        <v>1074</v>
      </c>
      <c r="E269" s="165">
        <v>512</v>
      </c>
      <c r="F269" s="165">
        <v>332</v>
      </c>
      <c r="G269" s="166">
        <v>230</v>
      </c>
    </row>
    <row r="270" spans="2:7" ht="12" customHeight="1">
      <c r="B270" s="879" t="s">
        <v>1874</v>
      </c>
      <c r="C270" s="880"/>
      <c r="D270" s="165">
        <v>444</v>
      </c>
      <c r="E270" s="165">
        <v>246</v>
      </c>
      <c r="F270" s="165">
        <v>159</v>
      </c>
      <c r="G270" s="166">
        <v>39</v>
      </c>
    </row>
    <row r="271" spans="2:7" ht="12" customHeight="1">
      <c r="B271" s="879" t="s">
        <v>1940</v>
      </c>
      <c r="C271" s="880"/>
      <c r="D271" s="165">
        <v>214</v>
      </c>
      <c r="E271" s="165">
        <v>182</v>
      </c>
      <c r="F271" s="165">
        <v>28</v>
      </c>
      <c r="G271" s="166">
        <v>4</v>
      </c>
    </row>
    <row r="272" spans="2:7" ht="12" customHeight="1">
      <c r="B272" s="879" t="s">
        <v>1941</v>
      </c>
      <c r="C272" s="880"/>
      <c r="D272" s="165">
        <v>246</v>
      </c>
      <c r="E272" s="165">
        <v>199</v>
      </c>
      <c r="F272" s="165">
        <v>40</v>
      </c>
      <c r="G272" s="166">
        <v>7</v>
      </c>
    </row>
    <row r="273" spans="2:7" ht="12" customHeight="1">
      <c r="B273" s="140"/>
      <c r="C273" s="141"/>
      <c r="D273" s="165"/>
      <c r="E273" s="165"/>
      <c r="F273" s="165"/>
      <c r="G273" s="166"/>
    </row>
    <row r="274" spans="2:7" s="167" customFormat="1" ht="12" customHeight="1">
      <c r="B274" s="881" t="s">
        <v>1683</v>
      </c>
      <c r="C274" s="882"/>
      <c r="D274" s="174">
        <v>9004</v>
      </c>
      <c r="E274" s="174">
        <f>SUM(E276:E302)</f>
        <v>4565</v>
      </c>
      <c r="F274" s="174">
        <f>SUM(F276:F302)</f>
        <v>2632</v>
      </c>
      <c r="G274" s="175">
        <f>SUM(G276:G302)</f>
        <v>1807</v>
      </c>
    </row>
    <row r="275" spans="2:7" ht="12" customHeight="1">
      <c r="B275" s="179"/>
      <c r="C275" s="180"/>
      <c r="D275" s="165"/>
      <c r="E275" s="165"/>
      <c r="F275" s="165"/>
      <c r="G275" s="166"/>
    </row>
    <row r="276" spans="2:7" ht="12" customHeight="1">
      <c r="B276" s="879" t="s">
        <v>1942</v>
      </c>
      <c r="C276" s="880"/>
      <c r="D276" s="170">
        <v>157</v>
      </c>
      <c r="E276" s="170">
        <v>22</v>
      </c>
      <c r="F276" s="170">
        <v>22</v>
      </c>
      <c r="G276" s="171">
        <v>113</v>
      </c>
    </row>
    <row r="277" spans="2:7" ht="12" customHeight="1">
      <c r="B277" s="879" t="s">
        <v>1602</v>
      </c>
      <c r="C277" s="880"/>
      <c r="D277" s="170">
        <v>367</v>
      </c>
      <c r="E277" s="170">
        <v>162</v>
      </c>
      <c r="F277" s="170">
        <v>157</v>
      </c>
      <c r="G277" s="171">
        <v>48</v>
      </c>
    </row>
    <row r="278" spans="2:7" ht="12" customHeight="1">
      <c r="B278" s="879" t="s">
        <v>1685</v>
      </c>
      <c r="C278" s="880"/>
      <c r="D278" s="165">
        <v>369</v>
      </c>
      <c r="E278" s="165">
        <v>226</v>
      </c>
      <c r="F278" s="165">
        <v>72</v>
      </c>
      <c r="G278" s="166">
        <v>71</v>
      </c>
    </row>
    <row r="279" spans="2:7" ht="12" customHeight="1">
      <c r="B279" s="879" t="s">
        <v>1686</v>
      </c>
      <c r="C279" s="880"/>
      <c r="D279" s="165">
        <v>468</v>
      </c>
      <c r="E279" s="165">
        <v>235</v>
      </c>
      <c r="F279" s="165">
        <v>141</v>
      </c>
      <c r="G279" s="166">
        <v>92</v>
      </c>
    </row>
    <row r="280" spans="2:7" ht="12" customHeight="1">
      <c r="B280" s="879" t="s">
        <v>1944</v>
      </c>
      <c r="C280" s="913"/>
      <c r="D280" s="165">
        <v>217</v>
      </c>
      <c r="E280" s="165">
        <v>115</v>
      </c>
      <c r="F280" s="165">
        <v>85</v>
      </c>
      <c r="G280" s="166">
        <v>17</v>
      </c>
    </row>
    <row r="281" spans="2:7" ht="12" customHeight="1">
      <c r="B281" s="140"/>
      <c r="C281" s="172"/>
      <c r="D281" s="165"/>
      <c r="E281" s="165"/>
      <c r="F281" s="165"/>
      <c r="G281" s="166"/>
    </row>
    <row r="282" spans="2:7" ht="12" customHeight="1">
      <c r="B282" s="879" t="s">
        <v>1945</v>
      </c>
      <c r="C282" s="880"/>
      <c r="D282" s="170">
        <v>599</v>
      </c>
      <c r="E282" s="170">
        <v>272</v>
      </c>
      <c r="F282" s="170">
        <v>180</v>
      </c>
      <c r="G282" s="171">
        <v>147</v>
      </c>
    </row>
    <row r="283" spans="2:7" ht="12" customHeight="1">
      <c r="B283" s="879" t="s">
        <v>1946</v>
      </c>
      <c r="C283" s="880"/>
      <c r="D283" s="170">
        <v>469</v>
      </c>
      <c r="E283" s="170">
        <v>246</v>
      </c>
      <c r="F283" s="170">
        <v>176</v>
      </c>
      <c r="G283" s="171">
        <v>47</v>
      </c>
    </row>
    <row r="284" spans="2:7" ht="12" customHeight="1">
      <c r="B284" s="879" t="s">
        <v>1947</v>
      </c>
      <c r="C284" s="880"/>
      <c r="D284" s="165">
        <v>383</v>
      </c>
      <c r="E284" s="165">
        <v>197</v>
      </c>
      <c r="F284" s="165">
        <v>140</v>
      </c>
      <c r="G284" s="166">
        <v>46</v>
      </c>
    </row>
    <row r="285" spans="2:7" ht="12" customHeight="1">
      <c r="B285" s="879" t="s">
        <v>1948</v>
      </c>
      <c r="C285" s="880"/>
      <c r="D285" s="165">
        <v>454</v>
      </c>
      <c r="E285" s="165">
        <v>308</v>
      </c>
      <c r="F285" s="165">
        <v>106</v>
      </c>
      <c r="G285" s="166">
        <v>40</v>
      </c>
    </row>
    <row r="286" spans="2:7" ht="12" customHeight="1">
      <c r="B286" s="879" t="s">
        <v>1949</v>
      </c>
      <c r="C286" s="880"/>
      <c r="D286" s="165">
        <v>329</v>
      </c>
      <c r="E286" s="165">
        <v>176</v>
      </c>
      <c r="F286" s="165">
        <v>103</v>
      </c>
      <c r="G286" s="166">
        <v>50</v>
      </c>
    </row>
    <row r="287" spans="2:7" ht="12" customHeight="1">
      <c r="B287" s="140"/>
      <c r="C287" s="141"/>
      <c r="D287" s="165"/>
      <c r="E287" s="165"/>
      <c r="F287" s="165"/>
      <c r="G287" s="166"/>
    </row>
    <row r="288" spans="2:7" ht="12" customHeight="1">
      <c r="B288" s="879" t="s">
        <v>1950</v>
      </c>
      <c r="C288" s="880"/>
      <c r="D288" s="170">
        <v>437</v>
      </c>
      <c r="E288" s="170">
        <v>283</v>
      </c>
      <c r="F288" s="170">
        <v>112</v>
      </c>
      <c r="G288" s="171">
        <v>42</v>
      </c>
    </row>
    <row r="289" spans="2:7" ht="12" customHeight="1">
      <c r="B289" s="879" t="s">
        <v>1951</v>
      </c>
      <c r="C289" s="880"/>
      <c r="D289" s="170">
        <v>303</v>
      </c>
      <c r="E289" s="170">
        <v>163</v>
      </c>
      <c r="F289" s="170">
        <v>68</v>
      </c>
      <c r="G289" s="171">
        <v>72</v>
      </c>
    </row>
    <row r="290" spans="2:7" ht="12" customHeight="1">
      <c r="B290" s="879" t="s">
        <v>1952</v>
      </c>
      <c r="C290" s="880"/>
      <c r="D290" s="165">
        <v>336</v>
      </c>
      <c r="E290" s="165">
        <v>161</v>
      </c>
      <c r="F290" s="165">
        <v>104</v>
      </c>
      <c r="G290" s="166">
        <v>71</v>
      </c>
    </row>
    <row r="291" spans="2:7" ht="12" customHeight="1">
      <c r="B291" s="879" t="s">
        <v>1953</v>
      </c>
      <c r="C291" s="880"/>
      <c r="D291" s="165">
        <v>268</v>
      </c>
      <c r="E291" s="165">
        <v>115</v>
      </c>
      <c r="F291" s="165">
        <v>69</v>
      </c>
      <c r="G291" s="166">
        <v>84</v>
      </c>
    </row>
    <row r="292" spans="2:7" ht="12" customHeight="1">
      <c r="B292" s="879" t="s">
        <v>1954</v>
      </c>
      <c r="C292" s="880"/>
      <c r="D292" s="165">
        <v>266</v>
      </c>
      <c r="E292" s="165">
        <v>107</v>
      </c>
      <c r="F292" s="165">
        <v>108</v>
      </c>
      <c r="G292" s="166">
        <v>51</v>
      </c>
    </row>
    <row r="293" spans="2:7" ht="12" customHeight="1">
      <c r="B293" s="140"/>
      <c r="C293" s="141"/>
      <c r="D293" s="153"/>
      <c r="G293" s="181"/>
    </row>
    <row r="294" spans="2:7" ht="12" customHeight="1">
      <c r="B294" s="879" t="s">
        <v>1955</v>
      </c>
      <c r="C294" s="880"/>
      <c r="D294" s="165">
        <v>401</v>
      </c>
      <c r="E294" s="165">
        <v>222</v>
      </c>
      <c r="F294" s="165">
        <v>91</v>
      </c>
      <c r="G294" s="166">
        <v>88</v>
      </c>
    </row>
    <row r="295" spans="2:7" ht="12" customHeight="1">
      <c r="B295" s="879" t="s">
        <v>1700</v>
      </c>
      <c r="C295" s="880"/>
      <c r="D295" s="170">
        <v>262</v>
      </c>
      <c r="E295" s="170">
        <v>166</v>
      </c>
      <c r="F295" s="170">
        <v>54</v>
      </c>
      <c r="G295" s="171">
        <v>42</v>
      </c>
    </row>
    <row r="296" spans="2:7" ht="12" customHeight="1">
      <c r="B296" s="879" t="s">
        <v>1956</v>
      </c>
      <c r="C296" s="880"/>
      <c r="D296" s="170">
        <v>446</v>
      </c>
      <c r="E296" s="170">
        <v>252</v>
      </c>
      <c r="F296" s="170">
        <v>120</v>
      </c>
      <c r="G296" s="171">
        <v>74</v>
      </c>
    </row>
    <row r="297" spans="2:7" ht="12" customHeight="1">
      <c r="B297" s="879" t="s">
        <v>1702</v>
      </c>
      <c r="C297" s="880"/>
      <c r="D297" s="165">
        <v>390</v>
      </c>
      <c r="E297" s="165">
        <v>94</v>
      </c>
      <c r="F297" s="165">
        <v>211</v>
      </c>
      <c r="G297" s="166">
        <v>85</v>
      </c>
    </row>
    <row r="298" spans="2:7" ht="12" customHeight="1">
      <c r="B298" s="879" t="s">
        <v>1703</v>
      </c>
      <c r="C298" s="880"/>
      <c r="D298" s="165">
        <v>622</v>
      </c>
      <c r="E298" s="165">
        <v>444</v>
      </c>
      <c r="F298" s="165">
        <v>107</v>
      </c>
      <c r="G298" s="166">
        <v>71</v>
      </c>
    </row>
    <row r="299" spans="2:7" ht="12" customHeight="1">
      <c r="B299" s="140"/>
      <c r="C299" s="141"/>
      <c r="D299" s="165"/>
      <c r="E299" s="165"/>
      <c r="F299" s="165"/>
      <c r="G299" s="166"/>
    </row>
    <row r="300" spans="2:7" ht="12" customHeight="1">
      <c r="B300" s="879" t="s">
        <v>1957</v>
      </c>
      <c r="C300" s="880"/>
      <c r="D300" s="165">
        <v>546</v>
      </c>
      <c r="E300" s="165">
        <v>274</v>
      </c>
      <c r="F300" s="165">
        <v>132</v>
      </c>
      <c r="G300" s="166">
        <v>140</v>
      </c>
    </row>
    <row r="301" spans="2:7" ht="12" customHeight="1">
      <c r="B301" s="879" t="s">
        <v>1382</v>
      </c>
      <c r="C301" s="880"/>
      <c r="D301" s="165">
        <v>507</v>
      </c>
      <c r="E301" s="165">
        <v>259</v>
      </c>
      <c r="F301" s="165">
        <v>144</v>
      </c>
      <c r="G301" s="166">
        <v>158</v>
      </c>
    </row>
    <row r="302" spans="2:7" ht="12" customHeight="1" thickBot="1">
      <c r="B302" s="313" t="s">
        <v>1958</v>
      </c>
      <c r="C302" s="314"/>
      <c r="D302" s="182">
        <v>354</v>
      </c>
      <c r="E302" s="183">
        <v>66</v>
      </c>
      <c r="F302" s="183">
        <v>130</v>
      </c>
      <c r="G302" s="184">
        <v>158</v>
      </c>
    </row>
    <row r="303" spans="2:4" ht="12" customHeight="1">
      <c r="B303" s="157" t="s">
        <v>1959</v>
      </c>
      <c r="D303" s="155"/>
    </row>
    <row r="304" spans="2:4" ht="12" customHeight="1">
      <c r="B304" s="157" t="s">
        <v>1973</v>
      </c>
      <c r="D304" s="155"/>
    </row>
    <row r="305" ht="12" customHeight="1">
      <c r="D305" s="155"/>
    </row>
    <row r="306" ht="15" customHeight="1">
      <c r="D306" s="155"/>
    </row>
    <row r="307" ht="12">
      <c r="D307" s="155"/>
    </row>
    <row r="308" ht="12">
      <c r="D308" s="155"/>
    </row>
    <row r="309" ht="12">
      <c r="D309" s="155"/>
    </row>
    <row r="310" ht="12">
      <c r="D310" s="155"/>
    </row>
    <row r="311" ht="12">
      <c r="D311" s="155"/>
    </row>
    <row r="312" ht="12">
      <c r="D312" s="155"/>
    </row>
    <row r="313" ht="12">
      <c r="D313" s="155"/>
    </row>
    <row r="314" ht="12">
      <c r="D314" s="155"/>
    </row>
    <row r="315" ht="12">
      <c r="D315" s="155"/>
    </row>
    <row r="316" ht="12">
      <c r="D316" s="155"/>
    </row>
    <row r="317" ht="12">
      <c r="D317" s="155"/>
    </row>
    <row r="318" ht="12">
      <c r="D318" s="155"/>
    </row>
    <row r="319" ht="12">
      <c r="D319" s="155"/>
    </row>
    <row r="320" ht="12">
      <c r="D320" s="155"/>
    </row>
    <row r="321" ht="12">
      <c r="D321" s="155"/>
    </row>
    <row r="322" ht="12">
      <c r="D322" s="155"/>
    </row>
    <row r="323" ht="12">
      <c r="D323" s="155"/>
    </row>
    <row r="324" ht="12">
      <c r="D324" s="155"/>
    </row>
    <row r="325" ht="12">
      <c r="D325" s="155"/>
    </row>
    <row r="326" ht="12">
      <c r="D326" s="155"/>
    </row>
    <row r="327" ht="12">
      <c r="D327" s="155"/>
    </row>
    <row r="328" ht="12">
      <c r="D328" s="155"/>
    </row>
    <row r="329" ht="12">
      <c r="D329" s="155"/>
    </row>
    <row r="330" ht="12">
      <c r="D330" s="155"/>
    </row>
    <row r="331" ht="12">
      <c r="D331" s="155"/>
    </row>
    <row r="332" ht="12">
      <c r="D332" s="155"/>
    </row>
    <row r="333" ht="12">
      <c r="D333" s="155"/>
    </row>
    <row r="334" ht="12">
      <c r="D334" s="155"/>
    </row>
    <row r="335" ht="12">
      <c r="D335" s="155"/>
    </row>
    <row r="336" ht="12">
      <c r="D336" s="155"/>
    </row>
    <row r="337" ht="12">
      <c r="D337" s="155"/>
    </row>
    <row r="338" ht="12">
      <c r="D338" s="155"/>
    </row>
    <row r="339" ht="12">
      <c r="D339" s="155"/>
    </row>
    <row r="340" ht="12">
      <c r="D340" s="155"/>
    </row>
    <row r="341" ht="12">
      <c r="D341" s="155"/>
    </row>
    <row r="342" ht="12">
      <c r="D342" s="155"/>
    </row>
    <row r="343" ht="12">
      <c r="D343" s="155"/>
    </row>
    <row r="344" ht="12">
      <c r="D344" s="155"/>
    </row>
    <row r="345" ht="12">
      <c r="D345" s="155"/>
    </row>
    <row r="346" ht="12">
      <c r="D346" s="155"/>
    </row>
    <row r="347" ht="12">
      <c r="D347" s="155"/>
    </row>
    <row r="348" ht="12">
      <c r="D348" s="155"/>
    </row>
  </sheetData>
  <mergeCells count="244">
    <mergeCell ref="B43:C43"/>
    <mergeCell ref="B83:C83"/>
    <mergeCell ref="B4:C6"/>
    <mergeCell ref="D4:D6"/>
    <mergeCell ref="B17:C17"/>
    <mergeCell ref="B25:C25"/>
    <mergeCell ref="B26:C26"/>
    <mergeCell ref="B27:C27"/>
    <mergeCell ref="B21:C21"/>
    <mergeCell ref="B22:C22"/>
    <mergeCell ref="B256:C256"/>
    <mergeCell ref="B263:C263"/>
    <mergeCell ref="B272:C272"/>
    <mergeCell ref="B268:C268"/>
    <mergeCell ref="B271:C271"/>
    <mergeCell ref="B267:C267"/>
    <mergeCell ref="B265:C265"/>
    <mergeCell ref="B257:C257"/>
    <mergeCell ref="B269:C269"/>
    <mergeCell ref="B270:C270"/>
    <mergeCell ref="B255:C255"/>
    <mergeCell ref="B247:C247"/>
    <mergeCell ref="B249:C249"/>
    <mergeCell ref="B244:C244"/>
    <mergeCell ref="B250:C250"/>
    <mergeCell ref="B251:C251"/>
    <mergeCell ref="B253:C253"/>
    <mergeCell ref="B213:C213"/>
    <mergeCell ref="B238:C238"/>
    <mergeCell ref="B245:C245"/>
    <mergeCell ref="B246:C246"/>
    <mergeCell ref="B235:C235"/>
    <mergeCell ref="B237:C237"/>
    <mergeCell ref="B241:C241"/>
    <mergeCell ref="B229:C229"/>
    <mergeCell ref="B231:C231"/>
    <mergeCell ref="B232:C232"/>
    <mergeCell ref="B84:C84"/>
    <mergeCell ref="B145:C145"/>
    <mergeCell ref="B144:C144"/>
    <mergeCell ref="B233:C233"/>
    <mergeCell ref="B155:C155"/>
    <mergeCell ref="B174:C174"/>
    <mergeCell ref="B178:C178"/>
    <mergeCell ref="B175:C175"/>
    <mergeCell ref="B176:C176"/>
    <mergeCell ref="B177:C177"/>
    <mergeCell ref="B143:C143"/>
    <mergeCell ref="B85:C85"/>
    <mergeCell ref="B130:C130"/>
    <mergeCell ref="B132:C132"/>
    <mergeCell ref="B142:C142"/>
    <mergeCell ref="B136:C136"/>
    <mergeCell ref="B128:C128"/>
    <mergeCell ref="B134:C134"/>
    <mergeCell ref="B140:C140"/>
    <mergeCell ref="B133:C133"/>
    <mergeCell ref="B146:C146"/>
    <mergeCell ref="B31:C31"/>
    <mergeCell ref="B32:C32"/>
    <mergeCell ref="B34:C34"/>
    <mergeCell ref="B33:C33"/>
    <mergeCell ref="B137:C137"/>
    <mergeCell ref="B138:C138"/>
    <mergeCell ref="B126:C126"/>
    <mergeCell ref="B131:C131"/>
    <mergeCell ref="B139:C139"/>
    <mergeCell ref="E5:E6"/>
    <mergeCell ref="F5:G5"/>
    <mergeCell ref="E4:G4"/>
    <mergeCell ref="B243:C243"/>
    <mergeCell ref="B19:C19"/>
    <mergeCell ref="B8:C8"/>
    <mergeCell ref="B9:C9"/>
    <mergeCell ref="B11:C11"/>
    <mergeCell ref="B13:C13"/>
    <mergeCell ref="B240:C240"/>
    <mergeCell ref="B20:C20"/>
    <mergeCell ref="B14:C14"/>
    <mergeCell ref="B15:C15"/>
    <mergeCell ref="B12:C12"/>
    <mergeCell ref="B239:C239"/>
    <mergeCell ref="B234:C234"/>
    <mergeCell ref="B225:C225"/>
    <mergeCell ref="B226:C226"/>
    <mergeCell ref="B227:C227"/>
    <mergeCell ref="B228:C228"/>
    <mergeCell ref="B220:C220"/>
    <mergeCell ref="B221:C221"/>
    <mergeCell ref="B222:C222"/>
    <mergeCell ref="B223:C223"/>
    <mergeCell ref="B206:C206"/>
    <mergeCell ref="B219:C219"/>
    <mergeCell ref="B207:C207"/>
    <mergeCell ref="B208:C208"/>
    <mergeCell ref="B209:C209"/>
    <mergeCell ref="B210:C210"/>
    <mergeCell ref="B214:C214"/>
    <mergeCell ref="B215:C215"/>
    <mergeCell ref="B217:C217"/>
    <mergeCell ref="B212:C212"/>
    <mergeCell ref="B200:C200"/>
    <mergeCell ref="B201:C201"/>
    <mergeCell ref="B203:C203"/>
    <mergeCell ref="B204:C204"/>
    <mergeCell ref="B202:C202"/>
    <mergeCell ref="B195:C195"/>
    <mergeCell ref="B196:C196"/>
    <mergeCell ref="B197:C197"/>
    <mergeCell ref="B198:C198"/>
    <mergeCell ref="B184:C184"/>
    <mergeCell ref="B189:C189"/>
    <mergeCell ref="B190:C190"/>
    <mergeCell ref="B194:C194"/>
    <mergeCell ref="B186:C186"/>
    <mergeCell ref="B188:C188"/>
    <mergeCell ref="B187:C187"/>
    <mergeCell ref="B192:C192"/>
    <mergeCell ref="B180:C180"/>
    <mergeCell ref="B181:C181"/>
    <mergeCell ref="B182:C182"/>
    <mergeCell ref="B183:C183"/>
    <mergeCell ref="B169:C169"/>
    <mergeCell ref="B170:C170"/>
    <mergeCell ref="B171:C171"/>
    <mergeCell ref="B172:C172"/>
    <mergeCell ref="B161:C161"/>
    <mergeCell ref="B162:C162"/>
    <mergeCell ref="B164:C164"/>
    <mergeCell ref="B168:C168"/>
    <mergeCell ref="B166:C166"/>
    <mergeCell ref="B156:C156"/>
    <mergeCell ref="B158:C158"/>
    <mergeCell ref="B159:C159"/>
    <mergeCell ref="B160:C160"/>
    <mergeCell ref="B148:C148"/>
    <mergeCell ref="B149:C149"/>
    <mergeCell ref="B153:C153"/>
    <mergeCell ref="B154:C154"/>
    <mergeCell ref="B151:C151"/>
    <mergeCell ref="B121:C121"/>
    <mergeCell ref="B123:C123"/>
    <mergeCell ref="B124:C124"/>
    <mergeCell ref="B125:C125"/>
    <mergeCell ref="B117:C117"/>
    <mergeCell ref="B118:C118"/>
    <mergeCell ref="B119:C119"/>
    <mergeCell ref="B120:C120"/>
    <mergeCell ref="B112:C112"/>
    <mergeCell ref="B113:C113"/>
    <mergeCell ref="B114:C114"/>
    <mergeCell ref="B115:C115"/>
    <mergeCell ref="B107:C107"/>
    <mergeCell ref="B108:C108"/>
    <mergeCell ref="B109:C109"/>
    <mergeCell ref="B111:C111"/>
    <mergeCell ref="B103:C103"/>
    <mergeCell ref="B104:C104"/>
    <mergeCell ref="B105:C105"/>
    <mergeCell ref="B106:C106"/>
    <mergeCell ref="B99:C99"/>
    <mergeCell ref="B100:C100"/>
    <mergeCell ref="B101:C101"/>
    <mergeCell ref="B102:C102"/>
    <mergeCell ref="B92:C92"/>
    <mergeCell ref="B93:C93"/>
    <mergeCell ref="B95:C95"/>
    <mergeCell ref="B97:C97"/>
    <mergeCell ref="B87:C87"/>
    <mergeCell ref="B89:C89"/>
    <mergeCell ref="B90:C90"/>
    <mergeCell ref="B91:C91"/>
    <mergeCell ref="B78:C78"/>
    <mergeCell ref="B79:C79"/>
    <mergeCell ref="B80:C80"/>
    <mergeCell ref="B81:C81"/>
    <mergeCell ref="B74:C74"/>
    <mergeCell ref="B75:C75"/>
    <mergeCell ref="B76:C76"/>
    <mergeCell ref="B77:C77"/>
    <mergeCell ref="B67:C67"/>
    <mergeCell ref="B71:C71"/>
    <mergeCell ref="B72:C72"/>
    <mergeCell ref="B73:C73"/>
    <mergeCell ref="B69:C69"/>
    <mergeCell ref="B56:C56"/>
    <mergeCell ref="B57:C57"/>
    <mergeCell ref="B58:C58"/>
    <mergeCell ref="B86:C86"/>
    <mergeCell ref="B60:C60"/>
    <mergeCell ref="B61:C61"/>
    <mergeCell ref="B62:C62"/>
    <mergeCell ref="B63:C63"/>
    <mergeCell ref="B64:C64"/>
    <mergeCell ref="B66:C66"/>
    <mergeCell ref="B51:C51"/>
    <mergeCell ref="B52:C52"/>
    <mergeCell ref="B54:C54"/>
    <mergeCell ref="B55:C55"/>
    <mergeCell ref="B46:C46"/>
    <mergeCell ref="B48:C48"/>
    <mergeCell ref="B49:C49"/>
    <mergeCell ref="B50:C50"/>
    <mergeCell ref="B47:C47"/>
    <mergeCell ref="B23:C23"/>
    <mergeCell ref="B38:C38"/>
    <mergeCell ref="B44:C44"/>
    <mergeCell ref="B45:C45"/>
    <mergeCell ref="B35:C35"/>
    <mergeCell ref="B37:C37"/>
    <mergeCell ref="B28:C28"/>
    <mergeCell ref="B29:C29"/>
    <mergeCell ref="B40:C40"/>
    <mergeCell ref="B42:C42"/>
    <mergeCell ref="B259:C259"/>
    <mergeCell ref="B261:C261"/>
    <mergeCell ref="B280:C280"/>
    <mergeCell ref="B276:C276"/>
    <mergeCell ref="B274:C274"/>
    <mergeCell ref="B264:C264"/>
    <mergeCell ref="B302:C302"/>
    <mergeCell ref="B283:C283"/>
    <mergeCell ref="B284:C284"/>
    <mergeCell ref="B285:C285"/>
    <mergeCell ref="B286:C286"/>
    <mergeCell ref="B288:C288"/>
    <mergeCell ref="B289:C289"/>
    <mergeCell ref="B290:C290"/>
    <mergeCell ref="B291:C291"/>
    <mergeCell ref="B301:C301"/>
    <mergeCell ref="F3:G3"/>
    <mergeCell ref="B300:C300"/>
    <mergeCell ref="B297:C297"/>
    <mergeCell ref="B292:C292"/>
    <mergeCell ref="B262:C262"/>
    <mergeCell ref="B277:C277"/>
    <mergeCell ref="B278:C278"/>
    <mergeCell ref="B279:C279"/>
    <mergeCell ref="B282:C282"/>
    <mergeCell ref="B258:C258"/>
    <mergeCell ref="B295:C295"/>
    <mergeCell ref="B296:C296"/>
    <mergeCell ref="B298:C298"/>
    <mergeCell ref="B294:C294"/>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2:N308"/>
  <sheetViews>
    <sheetView workbookViewId="0" topLeftCell="A1">
      <selection activeCell="A1" sqref="A1"/>
    </sheetView>
  </sheetViews>
  <sheetFormatPr defaultColWidth="9.00390625" defaultRowHeight="13.5"/>
  <cols>
    <col min="1" max="1" width="2.625" style="185" customWidth="1"/>
    <col min="2" max="2" width="2.625" style="244" customWidth="1"/>
    <col min="3" max="3" width="10.625" style="187" customWidth="1"/>
    <col min="4" max="5" width="9.125" style="185" customWidth="1"/>
    <col min="6" max="7" width="10.75390625" style="185" bestFit="1" customWidth="1"/>
    <col min="8" max="9" width="9.125" style="185" customWidth="1"/>
    <col min="10" max="10" width="9.50390625" style="185" customWidth="1"/>
    <col min="11" max="11" width="9.125" style="185" customWidth="1"/>
    <col min="12" max="12" width="10.75390625" style="185" bestFit="1" customWidth="1"/>
    <col min="13" max="13" width="9.125" style="185" customWidth="1"/>
    <col min="14" max="14" width="10.75390625" style="185" bestFit="1" customWidth="1"/>
    <col min="15" max="18" width="9.125" style="185" customWidth="1"/>
    <col min="19" max="24" width="6.625" style="185" customWidth="1"/>
    <col min="25" max="16384" width="9.00390625" style="185" customWidth="1"/>
  </cols>
  <sheetData>
    <row r="2" spans="2:14" ht="14.25">
      <c r="B2" s="186" t="s">
        <v>1994</v>
      </c>
      <c r="K2" s="932"/>
      <c r="L2" s="932"/>
      <c r="M2" s="188"/>
      <c r="N2" s="188"/>
    </row>
    <row r="3" spans="2:14" ht="14.25">
      <c r="B3" s="186"/>
      <c r="K3" s="188"/>
      <c r="L3" s="188"/>
      <c r="M3" s="188"/>
      <c r="N3" s="188"/>
    </row>
    <row r="4" spans="2:14" ht="15" thickBot="1">
      <c r="B4" s="186"/>
      <c r="K4" s="188"/>
      <c r="L4" s="188"/>
      <c r="M4" s="188"/>
      <c r="N4" s="188"/>
    </row>
    <row r="5" spans="2:14" ht="14.25" customHeight="1">
      <c r="B5" s="939" t="s">
        <v>1977</v>
      </c>
      <c r="C5" s="939"/>
      <c r="D5" s="926" t="s">
        <v>1978</v>
      </c>
      <c r="E5" s="926"/>
      <c r="F5" s="926"/>
      <c r="G5" s="926" t="s">
        <v>1979</v>
      </c>
      <c r="H5" s="926"/>
      <c r="I5" s="926"/>
      <c r="J5" s="926" t="s">
        <v>1980</v>
      </c>
      <c r="K5" s="926"/>
      <c r="L5" s="926" t="s">
        <v>1981</v>
      </c>
      <c r="M5" s="926"/>
      <c r="N5" s="926"/>
    </row>
    <row r="6" spans="2:14" ht="14.25" customHeight="1">
      <c r="B6" s="940"/>
      <c r="C6" s="940"/>
      <c r="D6" s="189" t="s">
        <v>1982</v>
      </c>
      <c r="E6" s="189" t="s">
        <v>1983</v>
      </c>
      <c r="F6" s="189" t="s">
        <v>1984</v>
      </c>
      <c r="G6" s="189" t="s">
        <v>1982</v>
      </c>
      <c r="H6" s="189" t="s">
        <v>1983</v>
      </c>
      <c r="I6" s="189" t="s">
        <v>1984</v>
      </c>
      <c r="J6" s="189" t="s">
        <v>1982</v>
      </c>
      <c r="K6" s="189" t="s">
        <v>1983</v>
      </c>
      <c r="L6" s="189" t="s">
        <v>1982</v>
      </c>
      <c r="M6" s="189" t="s">
        <v>1983</v>
      </c>
      <c r="N6" s="189" t="s">
        <v>1984</v>
      </c>
    </row>
    <row r="7" spans="2:14" ht="12">
      <c r="B7" s="190"/>
      <c r="C7" s="191"/>
      <c r="D7" s="192" t="s">
        <v>1985</v>
      </c>
      <c r="E7" s="192" t="s">
        <v>1985</v>
      </c>
      <c r="F7" s="192" t="s">
        <v>1985</v>
      </c>
      <c r="G7" s="192" t="s">
        <v>1985</v>
      </c>
      <c r="H7" s="192" t="s">
        <v>1985</v>
      </c>
      <c r="I7" s="192" t="s">
        <v>1985</v>
      </c>
      <c r="J7" s="192" t="s">
        <v>1986</v>
      </c>
      <c r="K7" s="192" t="s">
        <v>1986</v>
      </c>
      <c r="L7" s="193" t="s">
        <v>1986</v>
      </c>
      <c r="M7" s="193" t="s">
        <v>1986</v>
      </c>
      <c r="N7" s="194" t="s">
        <v>1986</v>
      </c>
    </row>
    <row r="8" spans="2:14" ht="12">
      <c r="B8" s="927" t="s">
        <v>1987</v>
      </c>
      <c r="C8" s="928"/>
      <c r="D8" s="195">
        <v>97760</v>
      </c>
      <c r="E8" s="195">
        <v>100</v>
      </c>
      <c r="F8" s="195">
        <v>97806</v>
      </c>
      <c r="G8" s="195">
        <v>97650</v>
      </c>
      <c r="H8" s="195">
        <v>100</v>
      </c>
      <c r="I8" s="195">
        <v>97750</v>
      </c>
      <c r="J8" s="196">
        <v>2.33</v>
      </c>
      <c r="K8" s="197">
        <v>0.63</v>
      </c>
      <c r="L8" s="198">
        <v>2275200</v>
      </c>
      <c r="M8" s="198">
        <v>630</v>
      </c>
      <c r="N8" s="199">
        <v>2275830</v>
      </c>
    </row>
    <row r="9" spans="2:14" ht="12">
      <c r="B9" s="927" t="s">
        <v>1988</v>
      </c>
      <c r="C9" s="928"/>
      <c r="D9" s="195">
        <v>97930</v>
      </c>
      <c r="E9" s="195">
        <v>230</v>
      </c>
      <c r="F9" s="195">
        <v>98106</v>
      </c>
      <c r="G9" s="195">
        <v>97880</v>
      </c>
      <c r="H9" s="195">
        <v>230</v>
      </c>
      <c r="I9" s="195">
        <v>98110</v>
      </c>
      <c r="J9" s="196">
        <v>2.421</v>
      </c>
      <c r="K9" s="197">
        <v>0.605</v>
      </c>
      <c r="L9" s="198">
        <v>2369700</v>
      </c>
      <c r="M9" s="198">
        <v>1400</v>
      </c>
      <c r="N9" s="199">
        <v>2371100</v>
      </c>
    </row>
    <row r="10" spans="2:14" ht="12">
      <c r="B10" s="927" t="s">
        <v>1975</v>
      </c>
      <c r="C10" s="928"/>
      <c r="D10" s="195">
        <v>97790</v>
      </c>
      <c r="E10" s="195">
        <v>230</v>
      </c>
      <c r="F10" s="195">
        <v>98020</v>
      </c>
      <c r="G10" s="195">
        <v>97600</v>
      </c>
      <c r="H10" s="195">
        <v>220</v>
      </c>
      <c r="I10" s="195">
        <v>97820</v>
      </c>
      <c r="J10" s="196">
        <v>2.29</v>
      </c>
      <c r="K10" s="197">
        <v>0.309</v>
      </c>
      <c r="L10" s="198">
        <v>2225300</v>
      </c>
      <c r="M10" s="198">
        <v>680</v>
      </c>
      <c r="N10" s="199">
        <v>2225980</v>
      </c>
    </row>
    <row r="11" spans="2:14" ht="12">
      <c r="B11" s="927" t="s">
        <v>1976</v>
      </c>
      <c r="C11" s="928"/>
      <c r="D11" s="195">
        <v>97500</v>
      </c>
      <c r="E11" s="195">
        <v>240</v>
      </c>
      <c r="F11" s="195">
        <v>97740</v>
      </c>
      <c r="G11" s="195">
        <v>97470</v>
      </c>
      <c r="H11" s="195">
        <v>240</v>
      </c>
      <c r="I11" s="195">
        <v>97710</v>
      </c>
      <c r="J11" s="196">
        <v>2.446</v>
      </c>
      <c r="K11" s="197">
        <v>0.984</v>
      </c>
      <c r="L11" s="198">
        <v>2386100</v>
      </c>
      <c r="M11" s="198">
        <v>2400</v>
      </c>
      <c r="N11" s="199">
        <v>2388500</v>
      </c>
    </row>
    <row r="12" spans="2:14" s="200" customFormat="1" ht="11.25">
      <c r="B12" s="929" t="s">
        <v>1989</v>
      </c>
      <c r="C12" s="930"/>
      <c r="D12" s="201">
        <v>97650</v>
      </c>
      <c r="E12" s="201">
        <v>270</v>
      </c>
      <c r="F12" s="201">
        <v>97920</v>
      </c>
      <c r="G12" s="201">
        <v>96870</v>
      </c>
      <c r="H12" s="201">
        <v>270</v>
      </c>
      <c r="I12" s="201">
        <v>97140</v>
      </c>
      <c r="J12" s="202">
        <v>2.338</v>
      </c>
      <c r="K12" s="203">
        <v>0.919</v>
      </c>
      <c r="L12" s="204">
        <v>2264800</v>
      </c>
      <c r="M12" s="204">
        <v>2500</v>
      </c>
      <c r="N12" s="205">
        <v>2267300</v>
      </c>
    </row>
    <row r="13" spans="2:14" ht="12.75" thickBot="1">
      <c r="B13" s="206"/>
      <c r="C13" s="207"/>
      <c r="L13" s="208"/>
      <c r="M13" s="208"/>
      <c r="N13" s="209"/>
    </row>
    <row r="14" spans="1:14" ht="18" customHeight="1">
      <c r="A14" s="210"/>
      <c r="B14" s="936" t="s">
        <v>1320</v>
      </c>
      <c r="C14" s="937"/>
      <c r="D14" s="211" t="s">
        <v>1978</v>
      </c>
      <c r="E14" s="212" t="s">
        <v>1979</v>
      </c>
      <c r="F14" s="212" t="s">
        <v>1980</v>
      </c>
      <c r="G14" s="212" t="s">
        <v>1990</v>
      </c>
      <c r="H14" s="938"/>
      <c r="I14" s="938"/>
      <c r="J14" s="213"/>
      <c r="K14" s="214"/>
      <c r="L14" s="214"/>
      <c r="M14" s="214"/>
      <c r="N14" s="215"/>
    </row>
    <row r="15" spans="2:13" ht="12">
      <c r="B15" s="216"/>
      <c r="C15" s="217"/>
      <c r="D15" s="193" t="s">
        <v>1991</v>
      </c>
      <c r="E15" s="193" t="s">
        <v>1991</v>
      </c>
      <c r="F15" s="193" t="s">
        <v>1986</v>
      </c>
      <c r="G15" s="194" t="s">
        <v>1986</v>
      </c>
      <c r="J15" s="193"/>
      <c r="K15" s="193"/>
      <c r="L15" s="192"/>
      <c r="M15" s="192"/>
    </row>
    <row r="16" spans="1:13" ht="12">
      <c r="A16" s="200"/>
      <c r="B16" s="934" t="s">
        <v>1336</v>
      </c>
      <c r="C16" s="935"/>
      <c r="D16" s="219">
        <v>976500</v>
      </c>
      <c r="E16" s="219">
        <v>968700</v>
      </c>
      <c r="F16" s="220">
        <v>2.388</v>
      </c>
      <c r="G16" s="221">
        <v>2264800</v>
      </c>
      <c r="L16" s="222"/>
      <c r="M16" s="222"/>
    </row>
    <row r="17" spans="2:7" ht="12" customHeight="1">
      <c r="B17" s="223"/>
      <c r="C17" s="224"/>
      <c r="D17" s="225"/>
      <c r="E17" s="225"/>
      <c r="F17" s="226"/>
      <c r="G17" s="227"/>
    </row>
    <row r="18" spans="2:7" ht="13.5" customHeight="1">
      <c r="B18" s="879" t="s">
        <v>1992</v>
      </c>
      <c r="C18" s="931"/>
      <c r="D18" s="225">
        <v>9527</v>
      </c>
      <c r="E18" s="225">
        <v>9518</v>
      </c>
      <c r="F18" s="226">
        <v>2.791</v>
      </c>
      <c r="G18" s="227">
        <v>26563</v>
      </c>
    </row>
    <row r="19" spans="2:7" ht="12">
      <c r="B19" s="879" t="s">
        <v>1316</v>
      </c>
      <c r="C19" s="931"/>
      <c r="D19" s="225">
        <v>7417</v>
      </c>
      <c r="E19" s="225">
        <v>7413</v>
      </c>
      <c r="F19" s="226">
        <v>2.101</v>
      </c>
      <c r="G19" s="227">
        <v>15575</v>
      </c>
    </row>
    <row r="20" spans="2:7" ht="12">
      <c r="B20" s="879" t="s">
        <v>1317</v>
      </c>
      <c r="C20" s="931"/>
      <c r="D20" s="225">
        <v>7448</v>
      </c>
      <c r="E20" s="225">
        <v>7448</v>
      </c>
      <c r="F20" s="226">
        <v>2.254</v>
      </c>
      <c r="G20" s="227">
        <v>16788</v>
      </c>
    </row>
    <row r="21" spans="2:7" ht="12">
      <c r="B21" s="879" t="s">
        <v>1318</v>
      </c>
      <c r="C21" s="931"/>
      <c r="D21" s="225">
        <v>9964</v>
      </c>
      <c r="E21" s="225">
        <v>9964</v>
      </c>
      <c r="F21" s="226">
        <v>2.81</v>
      </c>
      <c r="G21" s="227">
        <v>27994</v>
      </c>
    </row>
    <row r="22" spans="2:7" ht="12">
      <c r="B22" s="879" t="s">
        <v>1319</v>
      </c>
      <c r="C22" s="931"/>
      <c r="D22" s="225">
        <v>19302</v>
      </c>
      <c r="E22" s="225">
        <v>19150</v>
      </c>
      <c r="F22" s="226">
        <v>1.685</v>
      </c>
      <c r="G22" s="228">
        <v>32265</v>
      </c>
    </row>
    <row r="23" spans="1:7" ht="13.5" customHeight="1">
      <c r="A23" s="229"/>
      <c r="B23" s="230"/>
      <c r="C23" s="231"/>
      <c r="D23" s="232"/>
      <c r="E23" s="232"/>
      <c r="F23" s="233"/>
      <c r="G23" s="227"/>
    </row>
    <row r="24" spans="1:7" ht="12">
      <c r="A24" s="229"/>
      <c r="B24" s="881" t="s">
        <v>1346</v>
      </c>
      <c r="C24" s="935"/>
      <c r="D24" s="219">
        <v>44660</v>
      </c>
      <c r="E24" s="219">
        <v>44040</v>
      </c>
      <c r="F24" s="220">
        <v>2.461</v>
      </c>
      <c r="G24" s="221">
        <v>108382</v>
      </c>
    </row>
    <row r="25" spans="1:7" ht="13.5" customHeight="1">
      <c r="A25" s="210"/>
      <c r="B25" s="135"/>
      <c r="C25" s="218"/>
      <c r="D25" s="234"/>
      <c r="E25" s="234"/>
      <c r="F25" s="235"/>
      <c r="G25" s="227"/>
    </row>
    <row r="26" spans="1:7" ht="13.5">
      <c r="A26" s="210"/>
      <c r="B26" s="879" t="s">
        <v>1347</v>
      </c>
      <c r="C26" s="933"/>
      <c r="D26" s="234">
        <v>1600</v>
      </c>
      <c r="E26" s="234">
        <v>1599</v>
      </c>
      <c r="F26" s="235">
        <v>2.398</v>
      </c>
      <c r="G26" s="227">
        <v>3834</v>
      </c>
    </row>
    <row r="27" spans="1:7" ht="13.5">
      <c r="A27" s="210"/>
      <c r="B27" s="879" t="s">
        <v>1348</v>
      </c>
      <c r="C27" s="933"/>
      <c r="D27" s="234">
        <v>3758</v>
      </c>
      <c r="E27" s="234">
        <v>3750</v>
      </c>
      <c r="F27" s="235">
        <v>2.378</v>
      </c>
      <c r="G27" s="227">
        <v>8918</v>
      </c>
    </row>
    <row r="28" spans="1:7" ht="13.5" customHeight="1">
      <c r="A28" s="210"/>
      <c r="B28" s="879" t="s">
        <v>1349</v>
      </c>
      <c r="C28" s="933"/>
      <c r="D28" s="234">
        <v>2182</v>
      </c>
      <c r="E28" s="234">
        <v>2169</v>
      </c>
      <c r="F28" s="235">
        <v>2.345</v>
      </c>
      <c r="G28" s="237">
        <v>5087</v>
      </c>
    </row>
    <row r="29" spans="1:7" ht="13.5" customHeight="1">
      <c r="A29" s="210"/>
      <c r="B29" s="879" t="s">
        <v>1350</v>
      </c>
      <c r="C29" s="933"/>
      <c r="D29" s="234">
        <v>1828</v>
      </c>
      <c r="E29" s="234">
        <v>1785</v>
      </c>
      <c r="F29" s="235">
        <v>2.296</v>
      </c>
      <c r="G29" s="237">
        <v>4098</v>
      </c>
    </row>
    <row r="30" spans="1:7" ht="13.5" customHeight="1">
      <c r="A30" s="210"/>
      <c r="B30" s="879" t="s">
        <v>1351</v>
      </c>
      <c r="C30" s="933"/>
      <c r="D30" s="234">
        <v>3040</v>
      </c>
      <c r="E30" s="234">
        <v>2025</v>
      </c>
      <c r="F30" s="235">
        <v>2.391</v>
      </c>
      <c r="G30" s="237">
        <v>4841</v>
      </c>
    </row>
    <row r="31" spans="1:7" ht="13.5">
      <c r="A31" s="210"/>
      <c r="B31" s="140"/>
      <c r="C31" s="236"/>
      <c r="D31" s="234"/>
      <c r="E31" s="234"/>
      <c r="F31" s="235"/>
      <c r="G31" s="237"/>
    </row>
    <row r="32" spans="1:7" ht="13.5">
      <c r="A32" s="210"/>
      <c r="B32" s="879" t="s">
        <v>1352</v>
      </c>
      <c r="C32" s="933"/>
      <c r="D32" s="234">
        <v>3191</v>
      </c>
      <c r="E32" s="234">
        <v>3090</v>
      </c>
      <c r="F32" s="235">
        <v>2.388</v>
      </c>
      <c r="G32" s="237">
        <v>7380</v>
      </c>
    </row>
    <row r="33" spans="1:7" ht="13.5">
      <c r="A33" s="210"/>
      <c r="B33" s="879" t="s">
        <v>1353</v>
      </c>
      <c r="C33" s="933"/>
      <c r="D33" s="234">
        <v>4214</v>
      </c>
      <c r="E33" s="234">
        <v>4214</v>
      </c>
      <c r="F33" s="235">
        <v>2.673</v>
      </c>
      <c r="G33" s="237">
        <v>11264</v>
      </c>
    </row>
    <row r="34" spans="1:7" ht="13.5">
      <c r="A34" s="210"/>
      <c r="B34" s="879" t="s">
        <v>1354</v>
      </c>
      <c r="C34" s="933"/>
      <c r="D34" s="234">
        <v>5059</v>
      </c>
      <c r="E34" s="234">
        <v>4899</v>
      </c>
      <c r="F34" s="235">
        <v>2.477</v>
      </c>
      <c r="G34" s="237">
        <v>12136</v>
      </c>
    </row>
    <row r="35" spans="1:7" ht="12" customHeight="1">
      <c r="A35" s="210"/>
      <c r="B35" s="879" t="s">
        <v>1355</v>
      </c>
      <c r="C35" s="933"/>
      <c r="D35" s="234">
        <v>3358</v>
      </c>
      <c r="E35" s="234">
        <v>3314</v>
      </c>
      <c r="F35" s="235">
        <v>2.449</v>
      </c>
      <c r="G35" s="237">
        <v>8115</v>
      </c>
    </row>
    <row r="36" spans="1:7" ht="13.5" customHeight="1">
      <c r="A36" s="210"/>
      <c r="B36" s="879" t="s">
        <v>1356</v>
      </c>
      <c r="C36" s="933"/>
      <c r="D36" s="234">
        <v>950</v>
      </c>
      <c r="E36" s="234">
        <v>940</v>
      </c>
      <c r="F36" s="235">
        <v>2.199</v>
      </c>
      <c r="G36" s="237">
        <v>2067</v>
      </c>
    </row>
    <row r="37" spans="1:7" ht="13.5" customHeight="1">
      <c r="A37" s="210"/>
      <c r="B37" s="140"/>
      <c r="C37" s="236"/>
      <c r="D37" s="234"/>
      <c r="E37" s="234"/>
      <c r="F37" s="235"/>
      <c r="G37" s="237"/>
    </row>
    <row r="38" spans="1:7" ht="13.5">
      <c r="A38" s="210"/>
      <c r="B38" s="879" t="s">
        <v>1357</v>
      </c>
      <c r="C38" s="933"/>
      <c r="D38" s="234">
        <v>2872</v>
      </c>
      <c r="E38" s="234">
        <v>2872</v>
      </c>
      <c r="F38" s="235">
        <v>2.741</v>
      </c>
      <c r="G38" s="237">
        <v>7872</v>
      </c>
    </row>
    <row r="39" spans="1:7" ht="13.5" customHeight="1">
      <c r="A39" s="210"/>
      <c r="B39" s="879" t="s">
        <v>1358</v>
      </c>
      <c r="C39" s="933"/>
      <c r="D39" s="234">
        <v>1377</v>
      </c>
      <c r="E39" s="234">
        <v>1377</v>
      </c>
      <c r="F39" s="235">
        <v>2.805</v>
      </c>
      <c r="G39" s="237">
        <v>3862</v>
      </c>
    </row>
    <row r="40" spans="1:7" ht="13.5" customHeight="1">
      <c r="A40" s="210"/>
      <c r="B40" s="879" t="s">
        <v>1359</v>
      </c>
      <c r="C40" s="933"/>
      <c r="D40" s="234">
        <v>1463</v>
      </c>
      <c r="E40" s="234">
        <v>1463</v>
      </c>
      <c r="F40" s="235">
        <v>2.82</v>
      </c>
      <c r="G40" s="237">
        <v>4125</v>
      </c>
    </row>
    <row r="41" spans="1:7" ht="13.5" customHeight="1">
      <c r="A41" s="210"/>
      <c r="B41" s="879" t="s">
        <v>1360</v>
      </c>
      <c r="C41" s="933"/>
      <c r="D41" s="234">
        <v>2872</v>
      </c>
      <c r="E41" s="234">
        <v>2865</v>
      </c>
      <c r="F41" s="235">
        <v>2.485</v>
      </c>
      <c r="G41" s="237">
        <v>7119</v>
      </c>
    </row>
    <row r="42" spans="1:7" ht="13.5">
      <c r="A42" s="210"/>
      <c r="B42" s="879" t="s">
        <v>1361</v>
      </c>
      <c r="C42" s="933"/>
      <c r="D42" s="234">
        <v>2973</v>
      </c>
      <c r="E42" s="234">
        <v>2907</v>
      </c>
      <c r="F42" s="235">
        <v>2.486</v>
      </c>
      <c r="G42" s="237">
        <v>7228</v>
      </c>
    </row>
    <row r="43" spans="1:7" ht="13.5" customHeight="1">
      <c r="A43" s="210"/>
      <c r="B43" s="879" t="s">
        <v>1362</v>
      </c>
      <c r="C43" s="933"/>
      <c r="D43" s="234">
        <v>3950</v>
      </c>
      <c r="E43" s="225">
        <v>3950</v>
      </c>
      <c r="F43" s="226">
        <v>2.626</v>
      </c>
      <c r="G43" s="237">
        <v>10374</v>
      </c>
    </row>
    <row r="44" spans="1:7" ht="13.5">
      <c r="A44" s="210"/>
      <c r="B44" s="879" t="s">
        <v>1363</v>
      </c>
      <c r="C44" s="933"/>
      <c r="D44" s="234">
        <v>973</v>
      </c>
      <c r="E44" s="225">
        <v>821</v>
      </c>
      <c r="F44" s="226">
        <v>1.294</v>
      </c>
      <c r="G44" s="237">
        <v>1062</v>
      </c>
    </row>
    <row r="45" spans="1:7" ht="13.5">
      <c r="A45" s="238"/>
      <c r="B45" s="140"/>
      <c r="C45" s="236"/>
      <c r="D45" s="239"/>
      <c r="E45" s="225"/>
      <c r="F45" s="226"/>
      <c r="G45" s="227"/>
    </row>
    <row r="46" spans="1:7" ht="12">
      <c r="A46" s="229"/>
      <c r="B46" s="881" t="s">
        <v>1368</v>
      </c>
      <c r="C46" s="935"/>
      <c r="D46" s="219">
        <v>61143</v>
      </c>
      <c r="E46" s="219">
        <v>60782</v>
      </c>
      <c r="F46" s="220">
        <v>2.827</v>
      </c>
      <c r="G46" s="221">
        <v>171824</v>
      </c>
    </row>
    <row r="47" spans="1:7" ht="13.5" customHeight="1">
      <c r="A47" s="229"/>
      <c r="B47" s="135"/>
      <c r="C47" s="218"/>
      <c r="D47" s="232"/>
      <c r="E47" s="225"/>
      <c r="F47" s="226"/>
      <c r="G47" s="240"/>
    </row>
    <row r="48" spans="1:7" ht="13.5">
      <c r="A48" s="210"/>
      <c r="B48" s="879" t="s">
        <v>1371</v>
      </c>
      <c r="C48" s="933"/>
      <c r="D48" s="234">
        <v>1449</v>
      </c>
      <c r="E48" s="225">
        <v>1448</v>
      </c>
      <c r="F48" s="226">
        <v>2.885</v>
      </c>
      <c r="G48" s="237">
        <v>4177</v>
      </c>
    </row>
    <row r="49" spans="1:7" ht="13.5">
      <c r="A49" s="210"/>
      <c r="B49" s="879" t="s">
        <v>1372</v>
      </c>
      <c r="C49" s="933"/>
      <c r="D49" s="234">
        <v>2623</v>
      </c>
      <c r="E49" s="225">
        <v>2612</v>
      </c>
      <c r="F49" s="226">
        <v>2.878</v>
      </c>
      <c r="G49" s="237">
        <v>7517</v>
      </c>
    </row>
    <row r="50" spans="1:7" ht="13.5">
      <c r="A50" s="210"/>
      <c r="B50" s="879" t="s">
        <v>1375</v>
      </c>
      <c r="C50" s="933"/>
      <c r="D50" s="234">
        <v>6118</v>
      </c>
      <c r="E50" s="225">
        <v>6118</v>
      </c>
      <c r="F50" s="226">
        <v>2.919</v>
      </c>
      <c r="G50" s="237">
        <v>17858</v>
      </c>
    </row>
    <row r="51" spans="1:7" ht="13.5" customHeight="1">
      <c r="A51" s="210"/>
      <c r="B51" s="879" t="s">
        <v>1377</v>
      </c>
      <c r="C51" s="933"/>
      <c r="D51" s="234">
        <v>1512</v>
      </c>
      <c r="E51" s="225">
        <v>1502</v>
      </c>
      <c r="F51" s="226">
        <v>2.773</v>
      </c>
      <c r="G51" s="237">
        <v>4165</v>
      </c>
    </row>
    <row r="52" spans="1:7" ht="13.5">
      <c r="A52" s="210"/>
      <c r="B52" s="879" t="s">
        <v>1379</v>
      </c>
      <c r="C52" s="933"/>
      <c r="D52" s="234">
        <v>969</v>
      </c>
      <c r="E52" s="225">
        <v>963</v>
      </c>
      <c r="F52" s="226">
        <v>2.712</v>
      </c>
      <c r="G52" s="237">
        <v>2612</v>
      </c>
    </row>
    <row r="53" spans="1:7" ht="13.5">
      <c r="A53" s="210"/>
      <c r="B53" s="140"/>
      <c r="C53" s="236"/>
      <c r="D53" s="234"/>
      <c r="E53" s="225"/>
      <c r="F53" s="226"/>
      <c r="G53" s="237"/>
    </row>
    <row r="54" spans="1:7" ht="13.5">
      <c r="A54" s="210"/>
      <c r="B54" s="879" t="s">
        <v>1381</v>
      </c>
      <c r="C54" s="933"/>
      <c r="D54" s="234">
        <v>876</v>
      </c>
      <c r="E54" s="225">
        <v>785</v>
      </c>
      <c r="F54" s="226">
        <v>2.276</v>
      </c>
      <c r="G54" s="237">
        <v>1787</v>
      </c>
    </row>
    <row r="55" spans="1:7" ht="13.5">
      <c r="A55" s="210"/>
      <c r="B55" s="879" t="s">
        <v>1382</v>
      </c>
      <c r="C55" s="933"/>
      <c r="D55" s="234">
        <v>1437</v>
      </c>
      <c r="E55" s="225">
        <v>1396</v>
      </c>
      <c r="F55" s="226">
        <v>2.315</v>
      </c>
      <c r="G55" s="237">
        <v>3232</v>
      </c>
    </row>
    <row r="56" spans="1:7" ht="13.5">
      <c r="A56" s="210"/>
      <c r="B56" s="879" t="s">
        <v>1383</v>
      </c>
      <c r="C56" s="933"/>
      <c r="D56" s="234">
        <v>2507</v>
      </c>
      <c r="E56" s="225">
        <v>2490</v>
      </c>
      <c r="F56" s="226">
        <v>2.867</v>
      </c>
      <c r="G56" s="237">
        <v>7139</v>
      </c>
    </row>
    <row r="57" spans="1:7" ht="13.5" customHeight="1">
      <c r="A57" s="210"/>
      <c r="B57" s="879" t="s">
        <v>1384</v>
      </c>
      <c r="C57" s="933"/>
      <c r="D57" s="234">
        <v>2396</v>
      </c>
      <c r="E57" s="225">
        <v>2387</v>
      </c>
      <c r="F57" s="226">
        <v>2.928</v>
      </c>
      <c r="G57" s="237">
        <v>6989</v>
      </c>
    </row>
    <row r="58" spans="1:7" ht="13.5">
      <c r="A58" s="210"/>
      <c r="B58" s="879" t="s">
        <v>1386</v>
      </c>
      <c r="C58" s="933"/>
      <c r="D58" s="234">
        <v>5533</v>
      </c>
      <c r="E58" s="225">
        <v>5527</v>
      </c>
      <c r="F58" s="226">
        <v>2.918</v>
      </c>
      <c r="G58" s="237">
        <v>16128</v>
      </c>
    </row>
    <row r="59" spans="1:7" ht="13.5">
      <c r="A59" s="210"/>
      <c r="B59" s="140"/>
      <c r="C59" s="236"/>
      <c r="D59" s="234"/>
      <c r="E59" s="225"/>
      <c r="F59" s="226"/>
      <c r="G59" s="237"/>
    </row>
    <row r="60" spans="1:7" ht="13.5">
      <c r="A60" s="210"/>
      <c r="B60" s="879" t="s">
        <v>1388</v>
      </c>
      <c r="C60" s="933"/>
      <c r="D60" s="234">
        <v>1815</v>
      </c>
      <c r="E60" s="225">
        <v>1813</v>
      </c>
      <c r="F60" s="226">
        <v>2.92</v>
      </c>
      <c r="G60" s="237">
        <v>5294</v>
      </c>
    </row>
    <row r="61" spans="1:7" ht="13.5" customHeight="1">
      <c r="A61" s="210"/>
      <c r="B61" s="879" t="s">
        <v>1389</v>
      </c>
      <c r="C61" s="933"/>
      <c r="D61" s="234">
        <v>2733</v>
      </c>
      <c r="E61" s="225">
        <v>2724</v>
      </c>
      <c r="F61" s="226">
        <v>2.95</v>
      </c>
      <c r="G61" s="237">
        <v>8036</v>
      </c>
    </row>
    <row r="62" spans="1:7" ht="13.5">
      <c r="A62" s="210"/>
      <c r="B62" s="879" t="s">
        <v>1390</v>
      </c>
      <c r="C62" s="933"/>
      <c r="D62" s="234">
        <v>6091</v>
      </c>
      <c r="E62" s="225">
        <v>6091</v>
      </c>
      <c r="F62" s="226">
        <v>2.974</v>
      </c>
      <c r="G62" s="237">
        <v>18115</v>
      </c>
    </row>
    <row r="63" spans="1:7" ht="13.5">
      <c r="A63" s="210"/>
      <c r="B63" s="879" t="s">
        <v>1353</v>
      </c>
      <c r="C63" s="933"/>
      <c r="D63" s="234">
        <v>6548</v>
      </c>
      <c r="E63" s="225">
        <v>6544</v>
      </c>
      <c r="F63" s="226">
        <v>2.937</v>
      </c>
      <c r="G63" s="237">
        <v>19220</v>
      </c>
    </row>
    <row r="64" spans="1:7" ht="13.5">
      <c r="A64" s="210"/>
      <c r="B64" s="879" t="s">
        <v>1391</v>
      </c>
      <c r="C64" s="933"/>
      <c r="D64" s="234">
        <v>5039</v>
      </c>
      <c r="E64" s="225">
        <v>5035</v>
      </c>
      <c r="F64" s="226">
        <v>2.921</v>
      </c>
      <c r="G64" s="237">
        <v>14707</v>
      </c>
    </row>
    <row r="65" spans="1:7" ht="13.5">
      <c r="A65" s="210"/>
      <c r="B65" s="140"/>
      <c r="C65" s="236"/>
      <c r="D65" s="234"/>
      <c r="E65" s="225"/>
      <c r="F65" s="226"/>
      <c r="G65" s="237"/>
    </row>
    <row r="66" spans="1:7" ht="13.5" customHeight="1">
      <c r="A66" s="210"/>
      <c r="B66" s="879" t="s">
        <v>1392</v>
      </c>
      <c r="C66" s="933"/>
      <c r="D66" s="234">
        <v>4024</v>
      </c>
      <c r="E66" s="225">
        <v>4004</v>
      </c>
      <c r="F66" s="226">
        <v>2.871</v>
      </c>
      <c r="G66" s="237">
        <v>11495</v>
      </c>
    </row>
    <row r="67" spans="1:7" ht="13.5" customHeight="1">
      <c r="A67" s="210"/>
      <c r="B67" s="879" t="s">
        <v>1393</v>
      </c>
      <c r="C67" s="933"/>
      <c r="D67" s="234">
        <v>2422</v>
      </c>
      <c r="E67" s="225">
        <v>2422</v>
      </c>
      <c r="F67" s="226">
        <v>2.863</v>
      </c>
      <c r="G67" s="237">
        <v>6935</v>
      </c>
    </row>
    <row r="68" spans="1:7" ht="13.5" customHeight="1">
      <c r="A68" s="210"/>
      <c r="B68" s="879" t="s">
        <v>1394</v>
      </c>
      <c r="C68" s="933"/>
      <c r="D68" s="234">
        <v>1193</v>
      </c>
      <c r="E68" s="225">
        <v>1190</v>
      </c>
      <c r="F68" s="226">
        <v>2.855</v>
      </c>
      <c r="G68" s="237">
        <v>3398</v>
      </c>
    </row>
    <row r="69" spans="1:7" ht="12" customHeight="1">
      <c r="A69" s="210"/>
      <c r="B69" s="879" t="s">
        <v>1395</v>
      </c>
      <c r="C69" s="933"/>
      <c r="D69" s="234">
        <v>1011</v>
      </c>
      <c r="E69" s="225">
        <v>1000</v>
      </c>
      <c r="F69" s="226">
        <v>1.677</v>
      </c>
      <c r="G69" s="237">
        <v>1677</v>
      </c>
    </row>
    <row r="70" spans="1:7" ht="13.5" customHeight="1">
      <c r="A70" s="210"/>
      <c r="B70" s="879" t="s">
        <v>1396</v>
      </c>
      <c r="C70" s="933"/>
      <c r="D70" s="234">
        <v>1196</v>
      </c>
      <c r="E70" s="225">
        <v>1095</v>
      </c>
      <c r="F70" s="226">
        <v>1.573</v>
      </c>
      <c r="G70" s="237">
        <v>1722</v>
      </c>
    </row>
    <row r="71" spans="1:7" ht="13.5">
      <c r="A71" s="210"/>
      <c r="B71" s="879" t="s">
        <v>1397</v>
      </c>
      <c r="C71" s="933"/>
      <c r="D71" s="234">
        <v>1731</v>
      </c>
      <c r="E71" s="225">
        <v>1726</v>
      </c>
      <c r="F71" s="226">
        <v>2.691</v>
      </c>
      <c r="G71" s="237">
        <v>4645</v>
      </c>
    </row>
    <row r="72" spans="1:7" ht="13.5">
      <c r="A72" s="210"/>
      <c r="B72" s="879" t="s">
        <v>1398</v>
      </c>
      <c r="C72" s="933"/>
      <c r="D72" s="234">
        <v>1920</v>
      </c>
      <c r="E72" s="225">
        <v>1910</v>
      </c>
      <c r="F72" s="226">
        <v>2.605</v>
      </c>
      <c r="G72" s="237">
        <v>4976</v>
      </c>
    </row>
    <row r="73" spans="1:7" ht="13.5" customHeight="1">
      <c r="A73" s="238"/>
      <c r="B73" s="140"/>
      <c r="C73" s="236"/>
      <c r="D73" s="239"/>
      <c r="E73" s="225"/>
      <c r="F73" s="226"/>
      <c r="G73" s="241"/>
    </row>
    <row r="74" spans="1:7" ht="13.5" customHeight="1">
      <c r="A74" s="229"/>
      <c r="B74" s="881" t="s">
        <v>1400</v>
      </c>
      <c r="C74" s="882"/>
      <c r="D74" s="219">
        <v>70001</v>
      </c>
      <c r="E74" s="219">
        <v>68635</v>
      </c>
      <c r="F74" s="220">
        <v>2.604</v>
      </c>
      <c r="G74" s="221">
        <v>178738</v>
      </c>
    </row>
    <row r="75" spans="1:7" ht="12">
      <c r="A75" s="229"/>
      <c r="B75" s="135"/>
      <c r="C75" s="136"/>
      <c r="D75" s="232"/>
      <c r="E75" s="225"/>
      <c r="F75" s="226"/>
      <c r="G75" s="240"/>
    </row>
    <row r="76" spans="1:7" ht="13.5">
      <c r="A76" s="210"/>
      <c r="B76" s="879" t="s">
        <v>1401</v>
      </c>
      <c r="C76" s="933"/>
      <c r="D76" s="234">
        <v>7169</v>
      </c>
      <c r="E76" s="225">
        <v>7164</v>
      </c>
      <c r="F76" s="226">
        <v>2.904</v>
      </c>
      <c r="G76" s="237">
        <v>20804</v>
      </c>
    </row>
    <row r="77" spans="1:7" ht="13.5" customHeight="1">
      <c r="A77" s="210"/>
      <c r="B77" s="879" t="s">
        <v>1402</v>
      </c>
      <c r="C77" s="933"/>
      <c r="D77" s="234">
        <v>4082</v>
      </c>
      <c r="E77" s="225">
        <v>4075</v>
      </c>
      <c r="F77" s="226">
        <v>2.853</v>
      </c>
      <c r="G77" s="237">
        <v>11626</v>
      </c>
    </row>
    <row r="78" spans="1:7" ht="12" customHeight="1">
      <c r="A78" s="210"/>
      <c r="B78" s="879" t="s">
        <v>1403</v>
      </c>
      <c r="C78" s="933"/>
      <c r="D78" s="234">
        <v>4604</v>
      </c>
      <c r="E78" s="225">
        <v>4597</v>
      </c>
      <c r="F78" s="226">
        <v>2.725</v>
      </c>
      <c r="G78" s="237">
        <v>12527</v>
      </c>
    </row>
    <row r="79" spans="1:7" ht="13.5" customHeight="1">
      <c r="A79" s="210"/>
      <c r="B79" s="879" t="s">
        <v>1404</v>
      </c>
      <c r="C79" s="922"/>
      <c r="D79" s="234">
        <v>3891</v>
      </c>
      <c r="E79" s="234">
        <v>3885</v>
      </c>
      <c r="F79" s="235">
        <v>2.731</v>
      </c>
      <c r="G79" s="237">
        <v>10610</v>
      </c>
    </row>
    <row r="80" spans="1:14" ht="13.5" customHeight="1">
      <c r="A80" s="210"/>
      <c r="B80" s="879" t="s">
        <v>1405</v>
      </c>
      <c r="C80" s="922"/>
      <c r="D80" s="243">
        <v>2310</v>
      </c>
      <c r="E80" s="234">
        <v>2306</v>
      </c>
      <c r="F80" s="235">
        <v>2.693</v>
      </c>
      <c r="G80" s="237">
        <v>6210</v>
      </c>
      <c r="H80" s="244"/>
      <c r="I80" s="244"/>
      <c r="J80" s="244"/>
      <c r="K80" s="244"/>
      <c r="L80" s="244"/>
      <c r="M80" s="244"/>
      <c r="N80" s="244"/>
    </row>
    <row r="81" spans="1:14" ht="12">
      <c r="A81" s="210"/>
      <c r="B81" s="245"/>
      <c r="C81" s="246"/>
      <c r="D81" s="243"/>
      <c r="E81" s="234"/>
      <c r="F81" s="235"/>
      <c r="G81" s="237"/>
      <c r="H81" s="244"/>
      <c r="I81" s="244"/>
      <c r="J81" s="244"/>
      <c r="K81" s="244"/>
      <c r="L81" s="244"/>
      <c r="M81" s="244"/>
      <c r="N81" s="244"/>
    </row>
    <row r="82" spans="1:14" ht="13.5">
      <c r="A82" s="210"/>
      <c r="B82" s="879" t="s">
        <v>1406</v>
      </c>
      <c r="C82" s="922"/>
      <c r="D82" s="243">
        <v>2721</v>
      </c>
      <c r="E82" s="234">
        <v>2697</v>
      </c>
      <c r="F82" s="235">
        <v>2.638</v>
      </c>
      <c r="G82" s="237">
        <v>7115</v>
      </c>
      <c r="H82" s="244"/>
      <c r="I82" s="244"/>
      <c r="J82" s="244"/>
      <c r="K82" s="244"/>
      <c r="L82" s="244"/>
      <c r="M82" s="244"/>
      <c r="N82" s="244"/>
    </row>
    <row r="83" spans="1:13" ht="13.5" customHeight="1">
      <c r="A83" s="210"/>
      <c r="B83" s="879" t="s">
        <v>1407</v>
      </c>
      <c r="C83" s="922"/>
      <c r="D83" s="234">
        <v>3487</v>
      </c>
      <c r="E83" s="234">
        <v>3448</v>
      </c>
      <c r="F83" s="235">
        <v>2.432</v>
      </c>
      <c r="G83" s="237">
        <v>8386</v>
      </c>
      <c r="L83" s="244"/>
      <c r="M83" s="244"/>
    </row>
    <row r="84" spans="1:7" ht="13.5">
      <c r="A84" s="210"/>
      <c r="B84" s="879" t="s">
        <v>1408</v>
      </c>
      <c r="C84" s="922"/>
      <c r="D84" s="234">
        <v>3409</v>
      </c>
      <c r="E84" s="234">
        <v>3364</v>
      </c>
      <c r="F84" s="235">
        <v>2.25</v>
      </c>
      <c r="G84" s="237">
        <v>7569</v>
      </c>
    </row>
    <row r="85" spans="1:7" ht="13.5">
      <c r="A85" s="210"/>
      <c r="B85" s="879" t="s">
        <v>1409</v>
      </c>
      <c r="C85" s="922"/>
      <c r="D85" s="234">
        <v>3659</v>
      </c>
      <c r="E85" s="234">
        <v>3627</v>
      </c>
      <c r="F85" s="235">
        <v>2.606</v>
      </c>
      <c r="G85" s="237">
        <v>9452</v>
      </c>
    </row>
    <row r="86" spans="1:7" ht="13.5">
      <c r="A86" s="210"/>
      <c r="B86" s="879" t="s">
        <v>1410</v>
      </c>
      <c r="C86" s="922"/>
      <c r="D86" s="234">
        <v>2105</v>
      </c>
      <c r="E86" s="234">
        <v>1976</v>
      </c>
      <c r="F86" s="235">
        <v>1.126</v>
      </c>
      <c r="G86" s="237">
        <v>2225</v>
      </c>
    </row>
    <row r="87" spans="1:7" ht="13.5" customHeight="1">
      <c r="A87" s="210"/>
      <c r="B87" s="245"/>
      <c r="C87" s="246"/>
      <c r="D87" s="234"/>
      <c r="E87" s="234"/>
      <c r="F87" s="235"/>
      <c r="G87" s="237"/>
    </row>
    <row r="88" spans="1:13" ht="13.5">
      <c r="A88" s="247"/>
      <c r="B88" s="879" t="s">
        <v>1411</v>
      </c>
      <c r="C88" s="922"/>
      <c r="D88" s="234">
        <v>1309</v>
      </c>
      <c r="E88" s="234">
        <v>983</v>
      </c>
      <c r="F88" s="235">
        <v>0.728</v>
      </c>
      <c r="G88" s="237">
        <v>716</v>
      </c>
      <c r="J88" s="248"/>
      <c r="K88" s="249"/>
      <c r="L88" s="244"/>
      <c r="M88" s="244"/>
    </row>
    <row r="89" spans="1:13" ht="13.5" customHeight="1">
      <c r="A89" s="247"/>
      <c r="B89" s="879" t="s">
        <v>1412</v>
      </c>
      <c r="C89" s="922"/>
      <c r="D89" s="234">
        <v>643</v>
      </c>
      <c r="E89" s="234">
        <v>532</v>
      </c>
      <c r="F89" s="235">
        <v>0.782</v>
      </c>
      <c r="G89" s="237">
        <v>416</v>
      </c>
      <c r="J89" s="247"/>
      <c r="K89" s="247"/>
      <c r="L89" s="247"/>
      <c r="M89" s="247"/>
    </row>
    <row r="90" spans="2:7" ht="13.5">
      <c r="B90" s="879" t="s">
        <v>1413</v>
      </c>
      <c r="C90" s="922"/>
      <c r="D90" s="225">
        <v>2429</v>
      </c>
      <c r="E90" s="225">
        <v>2318</v>
      </c>
      <c r="F90" s="226">
        <v>2.228</v>
      </c>
      <c r="G90" s="227">
        <v>5165</v>
      </c>
    </row>
    <row r="91" spans="2:7" ht="13.5">
      <c r="B91" s="879" t="s">
        <v>1414</v>
      </c>
      <c r="C91" s="922"/>
      <c r="D91" s="225">
        <v>3281</v>
      </c>
      <c r="E91" s="225">
        <v>3049</v>
      </c>
      <c r="F91" s="226">
        <v>2.268</v>
      </c>
      <c r="G91" s="227">
        <v>6915</v>
      </c>
    </row>
    <row r="92" spans="2:7" ht="13.5">
      <c r="B92" s="879" t="s">
        <v>1415</v>
      </c>
      <c r="C92" s="922"/>
      <c r="D92" s="225">
        <v>3352</v>
      </c>
      <c r="E92" s="225">
        <v>3129</v>
      </c>
      <c r="F92" s="226">
        <v>2.385</v>
      </c>
      <c r="G92" s="227">
        <v>7463</v>
      </c>
    </row>
    <row r="93" spans="2:7" ht="13.5">
      <c r="B93" s="140"/>
      <c r="C93" s="242"/>
      <c r="D93" s="225"/>
      <c r="E93" s="225"/>
      <c r="F93" s="226"/>
      <c r="G93" s="227"/>
    </row>
    <row r="94" spans="2:7" ht="13.5">
      <c r="B94" s="879" t="s">
        <v>1416</v>
      </c>
      <c r="C94" s="922"/>
      <c r="D94" s="225">
        <v>1587</v>
      </c>
      <c r="E94" s="225">
        <v>1579</v>
      </c>
      <c r="F94" s="226">
        <v>2.815</v>
      </c>
      <c r="G94" s="227">
        <v>4445</v>
      </c>
    </row>
    <row r="95" spans="2:7" ht="13.5">
      <c r="B95" s="879" t="s">
        <v>1417</v>
      </c>
      <c r="C95" s="922"/>
      <c r="D95" s="225">
        <v>3711</v>
      </c>
      <c r="E95" s="225">
        <v>3701</v>
      </c>
      <c r="F95" s="226">
        <v>2.828</v>
      </c>
      <c r="G95" s="227">
        <v>10446</v>
      </c>
    </row>
    <row r="96" spans="2:7" ht="13.5">
      <c r="B96" s="879" t="s">
        <v>1418</v>
      </c>
      <c r="C96" s="922"/>
      <c r="D96" s="225">
        <v>3341</v>
      </c>
      <c r="E96" s="225">
        <v>3337</v>
      </c>
      <c r="F96" s="226">
        <v>2.804</v>
      </c>
      <c r="G96" s="227">
        <v>9357</v>
      </c>
    </row>
    <row r="97" spans="2:7" ht="13.5">
      <c r="B97" s="879" t="s">
        <v>1419</v>
      </c>
      <c r="C97" s="922"/>
      <c r="D97" s="225">
        <v>3812</v>
      </c>
      <c r="E97" s="225">
        <v>3806</v>
      </c>
      <c r="F97" s="226">
        <v>2.794</v>
      </c>
      <c r="G97" s="227">
        <v>10634</v>
      </c>
    </row>
    <row r="98" spans="2:7" ht="13.5">
      <c r="B98" s="879" t="s">
        <v>1420</v>
      </c>
      <c r="C98" s="922"/>
      <c r="D98" s="225">
        <v>6512</v>
      </c>
      <c r="E98" s="225">
        <v>6486</v>
      </c>
      <c r="F98" s="226">
        <v>2.957</v>
      </c>
      <c r="G98" s="227">
        <v>19179</v>
      </c>
    </row>
    <row r="99" spans="2:7" ht="12">
      <c r="B99" s="245"/>
      <c r="C99" s="141"/>
      <c r="D99" s="225"/>
      <c r="E99" s="225"/>
      <c r="F99" s="226"/>
      <c r="G99" s="227"/>
    </row>
    <row r="100" spans="2:7" ht="13.5">
      <c r="B100" s="879" t="s">
        <v>1421</v>
      </c>
      <c r="C100" s="922"/>
      <c r="D100" s="225">
        <v>2587</v>
      </c>
      <c r="E100" s="225">
        <v>2576</v>
      </c>
      <c r="F100" s="226">
        <v>2.895</v>
      </c>
      <c r="G100" s="227">
        <v>7458</v>
      </c>
    </row>
    <row r="101" spans="2:7" ht="12">
      <c r="B101" s="245"/>
      <c r="C101" s="141"/>
      <c r="D101" s="225"/>
      <c r="E101" s="225"/>
      <c r="F101" s="226"/>
      <c r="G101" s="227"/>
    </row>
    <row r="102" spans="2:7" ht="12">
      <c r="B102" s="881" t="s">
        <v>1422</v>
      </c>
      <c r="C102" s="882"/>
      <c r="D102" s="219">
        <v>86681</v>
      </c>
      <c r="E102" s="219">
        <v>86119</v>
      </c>
      <c r="F102" s="220">
        <v>2.441</v>
      </c>
      <c r="G102" s="221">
        <v>210198</v>
      </c>
    </row>
    <row r="103" spans="2:7" ht="12">
      <c r="B103" s="135"/>
      <c r="C103" s="136"/>
      <c r="D103" s="225"/>
      <c r="E103" s="225"/>
      <c r="F103" s="226"/>
      <c r="G103" s="227"/>
    </row>
    <row r="104" spans="2:7" ht="13.5">
      <c r="B104" s="879" t="s">
        <v>1423</v>
      </c>
      <c r="C104" s="922"/>
      <c r="D104" s="225">
        <v>4414</v>
      </c>
      <c r="E104" s="225">
        <v>4414</v>
      </c>
      <c r="F104" s="226">
        <v>2.925</v>
      </c>
      <c r="G104" s="227">
        <v>12911</v>
      </c>
    </row>
    <row r="105" spans="2:7" ht="13.5">
      <c r="B105" s="879" t="s">
        <v>1424</v>
      </c>
      <c r="C105" s="922"/>
      <c r="D105" s="225">
        <v>5045</v>
      </c>
      <c r="E105" s="225">
        <v>5035</v>
      </c>
      <c r="F105" s="226">
        <v>2.676</v>
      </c>
      <c r="G105" s="227">
        <v>13474</v>
      </c>
    </row>
    <row r="106" spans="2:7" ht="13.5">
      <c r="B106" s="879" t="s">
        <v>1425</v>
      </c>
      <c r="C106" s="922"/>
      <c r="D106" s="225">
        <v>1688</v>
      </c>
      <c r="E106" s="225">
        <v>1680</v>
      </c>
      <c r="F106" s="226">
        <v>2.668</v>
      </c>
      <c r="G106" s="227">
        <v>4482</v>
      </c>
    </row>
    <row r="107" spans="2:7" ht="13.5">
      <c r="B107" s="879" t="s">
        <v>1426</v>
      </c>
      <c r="C107" s="922"/>
      <c r="D107" s="225">
        <v>4283</v>
      </c>
      <c r="E107" s="225">
        <v>4248</v>
      </c>
      <c r="F107" s="226">
        <v>2.662</v>
      </c>
      <c r="G107" s="227">
        <v>11308</v>
      </c>
    </row>
    <row r="108" spans="2:7" ht="13.5">
      <c r="B108" s="879" t="s">
        <v>1427</v>
      </c>
      <c r="C108" s="922"/>
      <c r="D108" s="225">
        <v>3873</v>
      </c>
      <c r="E108" s="225">
        <v>3870</v>
      </c>
      <c r="F108" s="226">
        <v>2.895</v>
      </c>
      <c r="G108" s="227">
        <v>11204</v>
      </c>
    </row>
    <row r="109" spans="2:7" ht="13.5">
      <c r="B109" s="140"/>
      <c r="C109" s="242"/>
      <c r="D109" s="225"/>
      <c r="E109" s="225"/>
      <c r="F109" s="226"/>
      <c r="G109" s="227"/>
    </row>
    <row r="110" spans="2:7" ht="13.5">
      <c r="B110" s="879" t="s">
        <v>1428</v>
      </c>
      <c r="C110" s="922"/>
      <c r="D110" s="225">
        <v>1970</v>
      </c>
      <c r="E110" s="225">
        <v>1953</v>
      </c>
      <c r="F110" s="226">
        <v>2.375</v>
      </c>
      <c r="G110" s="227">
        <v>4638</v>
      </c>
    </row>
    <row r="111" spans="2:7" ht="13.5">
      <c r="B111" s="879" t="s">
        <v>1429</v>
      </c>
      <c r="C111" s="922"/>
      <c r="D111" s="225">
        <v>1106</v>
      </c>
      <c r="E111" s="225">
        <v>1080</v>
      </c>
      <c r="F111" s="226">
        <v>2.348</v>
      </c>
      <c r="G111" s="227">
        <v>2536</v>
      </c>
    </row>
    <row r="112" spans="2:7" ht="13.5">
      <c r="B112" s="879" t="s">
        <v>1430</v>
      </c>
      <c r="C112" s="922"/>
      <c r="D112" s="225">
        <v>2135</v>
      </c>
      <c r="E112" s="225">
        <v>2132</v>
      </c>
      <c r="F112" s="226">
        <v>2.583</v>
      </c>
      <c r="G112" s="227">
        <v>5507</v>
      </c>
    </row>
    <row r="113" spans="2:7" ht="13.5">
      <c r="B113" s="879" t="s">
        <v>1431</v>
      </c>
      <c r="C113" s="922"/>
      <c r="D113" s="225">
        <v>340</v>
      </c>
      <c r="E113" s="225">
        <v>330</v>
      </c>
      <c r="F113" s="226">
        <v>2.17</v>
      </c>
      <c r="G113" s="227">
        <v>716</v>
      </c>
    </row>
    <row r="114" spans="2:7" ht="13.5">
      <c r="B114" s="879" t="s">
        <v>1432</v>
      </c>
      <c r="C114" s="922"/>
      <c r="D114" s="225">
        <v>2337</v>
      </c>
      <c r="E114" s="225">
        <v>2322</v>
      </c>
      <c r="F114" s="226">
        <v>2.897</v>
      </c>
      <c r="G114" s="227">
        <v>6727</v>
      </c>
    </row>
    <row r="115" spans="2:7" ht="13.5">
      <c r="B115" s="140"/>
      <c r="C115" s="242"/>
      <c r="D115" s="225"/>
      <c r="E115" s="225"/>
      <c r="F115" s="226"/>
      <c r="G115" s="227"/>
    </row>
    <row r="116" spans="2:7" ht="13.5">
      <c r="B116" s="879" t="s">
        <v>1433</v>
      </c>
      <c r="C116" s="922"/>
      <c r="D116" s="225">
        <v>2836</v>
      </c>
      <c r="E116" s="225">
        <v>2836</v>
      </c>
      <c r="F116" s="226">
        <v>2.935</v>
      </c>
      <c r="G116" s="227">
        <v>8324</v>
      </c>
    </row>
    <row r="117" spans="2:7" ht="13.5">
      <c r="B117" s="879" t="s">
        <v>1434</v>
      </c>
      <c r="C117" s="922"/>
      <c r="D117" s="225">
        <v>4348</v>
      </c>
      <c r="E117" s="225">
        <v>4348</v>
      </c>
      <c r="F117" s="226">
        <v>2.96</v>
      </c>
      <c r="G117" s="227">
        <v>12870</v>
      </c>
    </row>
    <row r="118" spans="2:7" ht="13.5">
      <c r="B118" s="879" t="s">
        <v>1435</v>
      </c>
      <c r="C118" s="922"/>
      <c r="D118" s="225">
        <v>2295</v>
      </c>
      <c r="E118" s="225">
        <v>2295</v>
      </c>
      <c r="F118" s="226">
        <v>2.804</v>
      </c>
      <c r="G118" s="227">
        <v>6435</v>
      </c>
    </row>
    <row r="119" spans="2:7" ht="13.5">
      <c r="B119" s="879" t="s">
        <v>1436</v>
      </c>
      <c r="C119" s="922"/>
      <c r="D119" s="225">
        <v>2574</v>
      </c>
      <c r="E119" s="225">
        <v>2560</v>
      </c>
      <c r="F119" s="226">
        <v>2.69</v>
      </c>
      <c r="G119" s="227">
        <v>6886</v>
      </c>
    </row>
    <row r="120" spans="2:7" ht="13.5">
      <c r="B120" s="879" t="s">
        <v>1437</v>
      </c>
      <c r="C120" s="922"/>
      <c r="D120" s="225">
        <v>3945</v>
      </c>
      <c r="E120" s="225">
        <v>3945</v>
      </c>
      <c r="F120" s="226">
        <v>2.687</v>
      </c>
      <c r="G120" s="227">
        <v>10600</v>
      </c>
    </row>
    <row r="121" spans="2:7" ht="13.5">
      <c r="B121" s="140"/>
      <c r="C121" s="242"/>
      <c r="D121" s="225"/>
      <c r="E121" s="225"/>
      <c r="F121" s="226"/>
      <c r="G121" s="227"/>
    </row>
    <row r="122" spans="2:7" ht="13.5">
      <c r="B122" s="879" t="s">
        <v>1438</v>
      </c>
      <c r="C122" s="922"/>
      <c r="D122" s="225">
        <v>3712</v>
      </c>
      <c r="E122" s="225">
        <v>3675</v>
      </c>
      <c r="F122" s="226">
        <v>2.204</v>
      </c>
      <c r="G122" s="227">
        <v>8100</v>
      </c>
    </row>
    <row r="123" spans="2:7" ht="13.5">
      <c r="B123" s="879" t="s">
        <v>1439</v>
      </c>
      <c r="C123" s="922"/>
      <c r="D123" s="225">
        <v>3751</v>
      </c>
      <c r="E123" s="225">
        <v>3710</v>
      </c>
      <c r="F123" s="226">
        <v>2.358</v>
      </c>
      <c r="G123" s="227">
        <v>8748</v>
      </c>
    </row>
    <row r="124" spans="2:7" ht="13.5">
      <c r="B124" s="879" t="s">
        <v>1440</v>
      </c>
      <c r="C124" s="922"/>
      <c r="D124" s="225">
        <v>1998</v>
      </c>
      <c r="E124" s="225">
        <v>1980</v>
      </c>
      <c r="F124" s="226">
        <v>2.194</v>
      </c>
      <c r="G124" s="227">
        <v>4344</v>
      </c>
    </row>
    <row r="125" spans="2:7" ht="13.5">
      <c r="B125" s="879" t="s">
        <v>1441</v>
      </c>
      <c r="C125" s="922"/>
      <c r="D125" s="225">
        <v>5768</v>
      </c>
      <c r="E125" s="225">
        <v>5706</v>
      </c>
      <c r="F125" s="226">
        <v>2.172</v>
      </c>
      <c r="G125" s="227">
        <v>11823</v>
      </c>
    </row>
    <row r="126" spans="2:7" ht="13.5">
      <c r="B126" s="879" t="s">
        <v>1442</v>
      </c>
      <c r="C126" s="922"/>
      <c r="D126" s="225">
        <v>5539</v>
      </c>
      <c r="E126" s="225">
        <v>5487</v>
      </c>
      <c r="F126" s="226">
        <v>2.06</v>
      </c>
      <c r="G126" s="227">
        <v>11303</v>
      </c>
    </row>
    <row r="127" spans="2:7" ht="13.5">
      <c r="B127" s="140"/>
      <c r="C127" s="242"/>
      <c r="D127" s="225"/>
      <c r="E127" s="225"/>
      <c r="F127" s="226"/>
      <c r="G127" s="227"/>
    </row>
    <row r="128" spans="2:7" ht="13.5">
      <c r="B128" s="879" t="s">
        <v>1443</v>
      </c>
      <c r="C128" s="922"/>
      <c r="D128" s="225">
        <v>5494</v>
      </c>
      <c r="E128" s="225">
        <v>5440</v>
      </c>
      <c r="F128" s="226">
        <v>2.099</v>
      </c>
      <c r="G128" s="227">
        <v>11419</v>
      </c>
    </row>
    <row r="129" spans="2:7" ht="13.5">
      <c r="B129" s="879" t="s">
        <v>1444</v>
      </c>
      <c r="C129" s="922"/>
      <c r="D129" s="225">
        <v>6899</v>
      </c>
      <c r="E129" s="225">
        <v>6837</v>
      </c>
      <c r="F129" s="226">
        <v>2.299</v>
      </c>
      <c r="G129" s="227">
        <v>15718</v>
      </c>
    </row>
    <row r="130" spans="2:7" ht="13.5">
      <c r="B130" s="879" t="s">
        <v>1445</v>
      </c>
      <c r="C130" s="922"/>
      <c r="D130" s="225">
        <v>4239</v>
      </c>
      <c r="E130" s="225">
        <v>4203</v>
      </c>
      <c r="F130" s="226">
        <v>1.979</v>
      </c>
      <c r="G130" s="227">
        <v>8318</v>
      </c>
    </row>
    <row r="131" spans="2:7" ht="13.5">
      <c r="B131" s="879" t="s">
        <v>1446</v>
      </c>
      <c r="C131" s="922"/>
      <c r="D131" s="225">
        <v>6092</v>
      </c>
      <c r="E131" s="225">
        <v>6033</v>
      </c>
      <c r="F131" s="226">
        <v>1.957</v>
      </c>
      <c r="G131" s="227">
        <v>11807</v>
      </c>
    </row>
    <row r="132" spans="2:7" ht="12">
      <c r="B132" s="245"/>
      <c r="C132" s="141"/>
      <c r="D132" s="225"/>
      <c r="E132" s="225"/>
      <c r="F132" s="226"/>
      <c r="G132" s="227"/>
    </row>
    <row r="133" spans="2:7" ht="12">
      <c r="B133" s="881" t="s">
        <v>1448</v>
      </c>
      <c r="C133" s="882"/>
      <c r="D133" s="219">
        <v>83006</v>
      </c>
      <c r="E133" s="219">
        <v>80411</v>
      </c>
      <c r="F133" s="220">
        <v>1.599</v>
      </c>
      <c r="G133" s="221">
        <v>128576</v>
      </c>
    </row>
    <row r="134" spans="2:7" ht="12">
      <c r="B134" s="135"/>
      <c r="C134" s="136"/>
      <c r="D134" s="225"/>
      <c r="E134" s="225"/>
      <c r="F134" s="226"/>
      <c r="G134" s="227"/>
    </row>
    <row r="135" spans="2:7" ht="13.5">
      <c r="B135" s="879" t="s">
        <v>1449</v>
      </c>
      <c r="C135" s="922"/>
      <c r="D135" s="225">
        <v>6594</v>
      </c>
      <c r="E135" s="225">
        <v>6537</v>
      </c>
      <c r="F135" s="226">
        <v>1.694</v>
      </c>
      <c r="G135" s="227">
        <v>11074</v>
      </c>
    </row>
    <row r="136" spans="2:7" ht="13.5">
      <c r="B136" s="879" t="s">
        <v>1450</v>
      </c>
      <c r="C136" s="922"/>
      <c r="D136" s="225">
        <v>2081</v>
      </c>
      <c r="E136" s="225">
        <v>1952</v>
      </c>
      <c r="F136" s="226">
        <v>1.649</v>
      </c>
      <c r="G136" s="227">
        <v>3219</v>
      </c>
    </row>
    <row r="137" spans="2:7" ht="13.5">
      <c r="B137" s="879" t="s">
        <v>1451</v>
      </c>
      <c r="C137" s="922"/>
      <c r="D137" s="225">
        <v>6843</v>
      </c>
      <c r="E137" s="225">
        <v>6541</v>
      </c>
      <c r="F137" s="226">
        <v>1.569</v>
      </c>
      <c r="G137" s="227">
        <v>10263</v>
      </c>
    </row>
    <row r="138" spans="2:7" ht="13.5">
      <c r="B138" s="879" t="s">
        <v>1452</v>
      </c>
      <c r="C138" s="922"/>
      <c r="D138" s="225">
        <v>4533</v>
      </c>
      <c r="E138" s="225">
        <v>4474</v>
      </c>
      <c r="F138" s="226">
        <v>1.744</v>
      </c>
      <c r="G138" s="227">
        <v>7803</v>
      </c>
    </row>
    <row r="139" spans="2:7" ht="13.5">
      <c r="B139" s="879" t="s">
        <v>1453</v>
      </c>
      <c r="C139" s="922"/>
      <c r="D139" s="225">
        <v>2736</v>
      </c>
      <c r="E139" s="225">
        <v>2669</v>
      </c>
      <c r="F139" s="226">
        <v>1.703</v>
      </c>
      <c r="G139" s="227">
        <v>4545</v>
      </c>
    </row>
    <row r="140" spans="2:7" ht="13.5">
      <c r="B140" s="140"/>
      <c r="C140" s="242"/>
      <c r="D140" s="225"/>
      <c r="E140" s="225"/>
      <c r="F140" s="226"/>
      <c r="G140" s="227"/>
    </row>
    <row r="141" spans="2:7" ht="13.5">
      <c r="B141" s="879" t="s">
        <v>1454</v>
      </c>
      <c r="C141" s="922"/>
      <c r="D141" s="225">
        <v>2422</v>
      </c>
      <c r="E141" s="225">
        <v>2306</v>
      </c>
      <c r="F141" s="226">
        <v>1.585</v>
      </c>
      <c r="G141" s="227">
        <v>3655</v>
      </c>
    </row>
    <row r="142" spans="2:7" ht="13.5">
      <c r="B142" s="879" t="s">
        <v>1455</v>
      </c>
      <c r="C142" s="922"/>
      <c r="D142" s="225">
        <v>5467</v>
      </c>
      <c r="E142" s="225">
        <v>5207</v>
      </c>
      <c r="F142" s="226">
        <v>1.736</v>
      </c>
      <c r="G142" s="227">
        <v>9039</v>
      </c>
    </row>
    <row r="143" spans="2:7" ht="13.5">
      <c r="B143" s="879" t="s">
        <v>1456</v>
      </c>
      <c r="C143" s="922"/>
      <c r="D143" s="225">
        <v>4868</v>
      </c>
      <c r="E143" s="225">
        <v>4704</v>
      </c>
      <c r="F143" s="226">
        <v>1.616</v>
      </c>
      <c r="G143" s="227">
        <v>7602</v>
      </c>
    </row>
    <row r="144" spans="2:7" ht="13.5">
      <c r="B144" s="879" t="s">
        <v>1458</v>
      </c>
      <c r="C144" s="922"/>
      <c r="D144" s="225">
        <v>2626</v>
      </c>
      <c r="E144" s="225">
        <v>2577</v>
      </c>
      <c r="F144" s="226">
        <v>1.557</v>
      </c>
      <c r="G144" s="227">
        <v>4012</v>
      </c>
    </row>
    <row r="145" spans="2:7" ht="13.5">
      <c r="B145" s="879" t="s">
        <v>1459</v>
      </c>
      <c r="C145" s="922"/>
      <c r="D145" s="225">
        <v>2505</v>
      </c>
      <c r="E145" s="225">
        <v>2393</v>
      </c>
      <c r="F145" s="226">
        <v>1.616</v>
      </c>
      <c r="G145" s="227">
        <v>3867</v>
      </c>
    </row>
    <row r="146" spans="2:7" ht="12">
      <c r="B146" s="245"/>
      <c r="C146" s="141"/>
      <c r="D146" s="225"/>
      <c r="E146" s="225"/>
      <c r="F146" s="226"/>
      <c r="G146" s="227"/>
    </row>
    <row r="147" spans="2:7" ht="13.5">
      <c r="B147" s="140"/>
      <c r="C147" s="242"/>
      <c r="D147" s="225"/>
      <c r="E147" s="225"/>
      <c r="F147" s="226"/>
      <c r="G147" s="227"/>
    </row>
    <row r="148" spans="2:7" ht="13.5">
      <c r="B148" s="879" t="s">
        <v>1461</v>
      </c>
      <c r="C148" s="922"/>
      <c r="D148" s="225">
        <v>5024</v>
      </c>
      <c r="E148" s="225">
        <v>4734</v>
      </c>
      <c r="F148" s="226">
        <v>1.689</v>
      </c>
      <c r="G148" s="227">
        <v>7996</v>
      </c>
    </row>
    <row r="149" spans="2:7" ht="13.5">
      <c r="B149" s="879" t="s">
        <v>1462</v>
      </c>
      <c r="C149" s="922"/>
      <c r="D149" s="225">
        <v>4563</v>
      </c>
      <c r="E149" s="225">
        <v>4309</v>
      </c>
      <c r="F149" s="226">
        <v>1.644</v>
      </c>
      <c r="G149" s="227">
        <v>7084</v>
      </c>
    </row>
    <row r="150" spans="2:7" ht="13.5">
      <c r="B150" s="879" t="s">
        <v>1463</v>
      </c>
      <c r="C150" s="922"/>
      <c r="D150" s="225">
        <v>2248</v>
      </c>
      <c r="E150" s="225">
        <v>2177</v>
      </c>
      <c r="F150" s="226">
        <v>1.422</v>
      </c>
      <c r="G150" s="227">
        <v>3096</v>
      </c>
    </row>
    <row r="151" spans="2:7" ht="13.5">
      <c r="B151" s="879" t="s">
        <v>1464</v>
      </c>
      <c r="C151" s="922"/>
      <c r="D151" s="225">
        <v>11631</v>
      </c>
      <c r="E151" s="225">
        <v>11335</v>
      </c>
      <c r="F151" s="226">
        <v>1.568</v>
      </c>
      <c r="G151" s="227">
        <v>17773</v>
      </c>
    </row>
    <row r="152" spans="2:7" ht="13.5">
      <c r="B152" s="879" t="s">
        <v>1466</v>
      </c>
      <c r="C152" s="922"/>
      <c r="D152" s="225">
        <v>5664</v>
      </c>
      <c r="E152" s="225">
        <v>5608</v>
      </c>
      <c r="F152" s="226">
        <v>1.544</v>
      </c>
      <c r="G152" s="227">
        <v>8659</v>
      </c>
    </row>
    <row r="153" spans="2:7" ht="13.5">
      <c r="B153" s="879" t="s">
        <v>1467</v>
      </c>
      <c r="C153" s="922"/>
      <c r="D153" s="225">
        <v>6280</v>
      </c>
      <c r="E153" s="225">
        <v>6136</v>
      </c>
      <c r="F153" s="226">
        <v>1.495</v>
      </c>
      <c r="G153" s="227">
        <v>9173</v>
      </c>
    </row>
    <row r="154" spans="2:7" ht="13.5">
      <c r="B154" s="879" t="s">
        <v>1468</v>
      </c>
      <c r="C154" s="922"/>
      <c r="D154" s="225">
        <v>6921</v>
      </c>
      <c r="E154" s="225">
        <v>6752</v>
      </c>
      <c r="F154" s="226">
        <v>1.439</v>
      </c>
      <c r="G154" s="227">
        <v>9716</v>
      </c>
    </row>
    <row r="155" spans="2:7" ht="12">
      <c r="B155" s="245"/>
      <c r="C155" s="141"/>
      <c r="D155" s="225"/>
      <c r="E155" s="225"/>
      <c r="F155" s="226"/>
      <c r="G155" s="227"/>
    </row>
    <row r="156" spans="2:7" ht="12">
      <c r="B156" s="881" t="s">
        <v>1469</v>
      </c>
      <c r="C156" s="925"/>
      <c r="D156" s="219">
        <v>37691</v>
      </c>
      <c r="E156" s="219">
        <v>37481</v>
      </c>
      <c r="F156" s="220">
        <v>1.911</v>
      </c>
      <c r="G156" s="221">
        <v>72765</v>
      </c>
    </row>
    <row r="157" spans="2:7" ht="12">
      <c r="B157" s="135"/>
      <c r="C157" s="250"/>
      <c r="D157" s="225"/>
      <c r="E157" s="225"/>
      <c r="F157" s="226"/>
      <c r="G157" s="227"/>
    </row>
    <row r="158" spans="2:7" ht="13.5">
      <c r="B158" s="879" t="s">
        <v>1470</v>
      </c>
      <c r="C158" s="922"/>
      <c r="D158" s="225">
        <v>2212</v>
      </c>
      <c r="E158" s="225">
        <v>2202</v>
      </c>
      <c r="F158" s="226">
        <v>1.671</v>
      </c>
      <c r="G158" s="227">
        <v>3680</v>
      </c>
    </row>
    <row r="159" spans="2:7" ht="13.5">
      <c r="B159" s="879" t="s">
        <v>1471</v>
      </c>
      <c r="C159" s="922"/>
      <c r="D159" s="225">
        <v>1996</v>
      </c>
      <c r="E159" s="225">
        <v>1978</v>
      </c>
      <c r="F159" s="226">
        <v>1.614</v>
      </c>
      <c r="G159" s="227">
        <v>3192</v>
      </c>
    </row>
    <row r="160" spans="2:7" ht="13.5">
      <c r="B160" s="879" t="s">
        <v>1472</v>
      </c>
      <c r="C160" s="922"/>
      <c r="D160" s="225">
        <v>2084</v>
      </c>
      <c r="E160" s="225">
        <v>2051</v>
      </c>
      <c r="F160" s="226">
        <v>1.442</v>
      </c>
      <c r="G160" s="227">
        <v>2958</v>
      </c>
    </row>
    <row r="161" spans="2:7" ht="13.5">
      <c r="B161" s="879" t="s">
        <v>1474</v>
      </c>
      <c r="C161" s="922"/>
      <c r="D161" s="225">
        <v>3769</v>
      </c>
      <c r="E161" s="225">
        <v>3724</v>
      </c>
      <c r="F161" s="226">
        <v>1.581</v>
      </c>
      <c r="G161" s="227">
        <v>5888</v>
      </c>
    </row>
    <row r="162" spans="2:7" ht="13.5">
      <c r="B162" s="879" t="s">
        <v>1475</v>
      </c>
      <c r="C162" s="922"/>
      <c r="D162" s="225">
        <v>6479</v>
      </c>
      <c r="E162" s="225">
        <v>6459</v>
      </c>
      <c r="F162" s="226">
        <v>2.002</v>
      </c>
      <c r="G162" s="227">
        <v>12931</v>
      </c>
    </row>
    <row r="163" spans="2:7" ht="12">
      <c r="B163" s="245"/>
      <c r="C163" s="251"/>
      <c r="D163" s="225"/>
      <c r="E163" s="225"/>
      <c r="F163" s="226"/>
      <c r="G163" s="227"/>
    </row>
    <row r="164" spans="2:7" ht="13.5">
      <c r="B164" s="879" t="s">
        <v>1476</v>
      </c>
      <c r="C164" s="922"/>
      <c r="D164" s="225">
        <v>3005</v>
      </c>
      <c r="E164" s="225">
        <v>2922</v>
      </c>
      <c r="F164" s="226">
        <v>1.224</v>
      </c>
      <c r="G164" s="227">
        <v>3577</v>
      </c>
    </row>
    <row r="165" spans="2:7" ht="13.5">
      <c r="B165" s="879" t="s">
        <v>1477</v>
      </c>
      <c r="C165" s="922"/>
      <c r="D165" s="225">
        <v>4371</v>
      </c>
      <c r="E165" s="225">
        <v>4371</v>
      </c>
      <c r="F165" s="226">
        <v>2.177</v>
      </c>
      <c r="G165" s="227">
        <v>9516</v>
      </c>
    </row>
    <row r="166" spans="2:7" ht="13.5">
      <c r="B166" s="879" t="s">
        <v>1478</v>
      </c>
      <c r="C166" s="922"/>
      <c r="D166" s="225">
        <v>3575</v>
      </c>
      <c r="E166" s="225">
        <v>3575</v>
      </c>
      <c r="F166" s="226">
        <v>2.248</v>
      </c>
      <c r="G166" s="227">
        <v>8037</v>
      </c>
    </row>
    <row r="167" spans="2:7" ht="13.5">
      <c r="B167" s="879" t="s">
        <v>1592</v>
      </c>
      <c r="C167" s="922"/>
      <c r="D167" s="225">
        <v>3073</v>
      </c>
      <c r="E167" s="225">
        <v>3073</v>
      </c>
      <c r="F167" s="226">
        <v>2.26</v>
      </c>
      <c r="G167" s="227">
        <v>6945</v>
      </c>
    </row>
    <row r="168" spans="2:7" ht="13.5">
      <c r="B168" s="879" t="s">
        <v>1593</v>
      </c>
      <c r="C168" s="922"/>
      <c r="D168" s="225">
        <v>7127</v>
      </c>
      <c r="E168" s="225">
        <v>7126</v>
      </c>
      <c r="F168" s="226">
        <v>2.251</v>
      </c>
      <c r="G168" s="227">
        <v>16041</v>
      </c>
    </row>
    <row r="169" spans="2:7" ht="12">
      <c r="B169" s="245"/>
      <c r="C169" s="141"/>
      <c r="D169" s="225"/>
      <c r="E169" s="225"/>
      <c r="F169" s="226"/>
      <c r="G169" s="227"/>
    </row>
    <row r="170" spans="2:7" ht="12">
      <c r="B170" s="881" t="s">
        <v>1596</v>
      </c>
      <c r="C170" s="925"/>
      <c r="D170" s="219">
        <v>95224</v>
      </c>
      <c r="E170" s="219">
        <v>94923</v>
      </c>
      <c r="F170" s="220">
        <v>2.356</v>
      </c>
      <c r="G170" s="221">
        <v>223609</v>
      </c>
    </row>
    <row r="171" spans="2:7" ht="12">
      <c r="B171" s="135"/>
      <c r="C171" s="250"/>
      <c r="D171" s="225"/>
      <c r="E171" s="225"/>
      <c r="F171" s="226"/>
      <c r="G171" s="227"/>
    </row>
    <row r="172" spans="2:7" ht="13.5">
      <c r="B172" s="879" t="s">
        <v>1597</v>
      </c>
      <c r="C172" s="922"/>
      <c r="D172" s="225">
        <v>4498</v>
      </c>
      <c r="E172" s="225">
        <v>4498</v>
      </c>
      <c r="F172" s="226">
        <v>2.53</v>
      </c>
      <c r="G172" s="227">
        <v>11380</v>
      </c>
    </row>
    <row r="173" spans="2:7" ht="13.5">
      <c r="B173" s="879" t="s">
        <v>1598</v>
      </c>
      <c r="C173" s="922"/>
      <c r="D173" s="225">
        <v>1150</v>
      </c>
      <c r="E173" s="225">
        <v>1136</v>
      </c>
      <c r="F173" s="226">
        <v>1.504</v>
      </c>
      <c r="G173" s="227">
        <v>1709</v>
      </c>
    </row>
    <row r="174" spans="2:7" ht="13.5">
      <c r="B174" s="879" t="s">
        <v>1599</v>
      </c>
      <c r="C174" s="922"/>
      <c r="D174" s="225">
        <v>7511</v>
      </c>
      <c r="E174" s="225">
        <v>7510</v>
      </c>
      <c r="F174" s="226">
        <v>2.406</v>
      </c>
      <c r="G174" s="227">
        <v>18071</v>
      </c>
    </row>
    <row r="175" spans="2:7" ht="13.5">
      <c r="B175" s="879" t="s">
        <v>1600</v>
      </c>
      <c r="C175" s="922"/>
      <c r="D175" s="225">
        <v>4701</v>
      </c>
      <c r="E175" s="225">
        <v>4699</v>
      </c>
      <c r="F175" s="226">
        <v>2.339</v>
      </c>
      <c r="G175" s="227">
        <v>10991</v>
      </c>
    </row>
    <row r="176" spans="2:7" ht="13.5">
      <c r="B176" s="879" t="s">
        <v>1601</v>
      </c>
      <c r="C176" s="922"/>
      <c r="D176" s="225">
        <v>5346</v>
      </c>
      <c r="E176" s="225">
        <v>5300</v>
      </c>
      <c r="F176" s="226">
        <v>2.024</v>
      </c>
      <c r="G176" s="227">
        <v>10729</v>
      </c>
    </row>
    <row r="177" spans="2:7" ht="13.5">
      <c r="B177" s="140"/>
      <c r="C177" s="242"/>
      <c r="D177" s="225"/>
      <c r="E177" s="225"/>
      <c r="F177" s="226"/>
      <c r="G177" s="227"/>
    </row>
    <row r="178" spans="2:7" ht="13.5">
      <c r="B178" s="879" t="s">
        <v>1602</v>
      </c>
      <c r="C178" s="922"/>
      <c r="D178" s="225">
        <v>6746</v>
      </c>
      <c r="E178" s="225">
        <v>6731</v>
      </c>
      <c r="F178" s="226">
        <v>2.169</v>
      </c>
      <c r="G178" s="227">
        <v>14598</v>
      </c>
    </row>
    <row r="179" spans="2:7" ht="13.5">
      <c r="B179" s="879" t="s">
        <v>1603</v>
      </c>
      <c r="C179" s="922"/>
      <c r="D179" s="225">
        <v>7168</v>
      </c>
      <c r="E179" s="225">
        <v>7168</v>
      </c>
      <c r="F179" s="226">
        <v>2.453</v>
      </c>
      <c r="G179" s="227">
        <v>17583</v>
      </c>
    </row>
    <row r="180" spans="2:7" ht="13.5">
      <c r="B180" s="879" t="s">
        <v>1604</v>
      </c>
      <c r="C180" s="922"/>
      <c r="D180" s="225">
        <v>6575</v>
      </c>
      <c r="E180" s="225">
        <v>6573</v>
      </c>
      <c r="F180" s="226">
        <v>2.681</v>
      </c>
      <c r="G180" s="227">
        <v>17621</v>
      </c>
    </row>
    <row r="181" spans="2:7" ht="13.5">
      <c r="B181" s="879" t="s">
        <v>1605</v>
      </c>
      <c r="C181" s="922"/>
      <c r="D181" s="225">
        <v>5911</v>
      </c>
      <c r="E181" s="225">
        <v>5907</v>
      </c>
      <c r="F181" s="226">
        <v>2.085</v>
      </c>
      <c r="G181" s="227">
        <v>12319</v>
      </c>
    </row>
    <row r="182" spans="2:7" ht="13.5">
      <c r="B182" s="879" t="s">
        <v>1606</v>
      </c>
      <c r="C182" s="922"/>
      <c r="D182" s="225">
        <v>3202</v>
      </c>
      <c r="E182" s="225">
        <v>3190</v>
      </c>
      <c r="F182" s="226">
        <v>1.82</v>
      </c>
      <c r="G182" s="227">
        <v>5805</v>
      </c>
    </row>
    <row r="183" spans="2:7" ht="13.5">
      <c r="B183" s="140"/>
      <c r="C183" s="242"/>
      <c r="D183" s="225"/>
      <c r="E183" s="225"/>
      <c r="F183" s="226"/>
      <c r="G183" s="227"/>
    </row>
    <row r="184" spans="2:7" ht="13.5">
      <c r="B184" s="879" t="s">
        <v>1607</v>
      </c>
      <c r="C184" s="922"/>
      <c r="D184" s="225">
        <v>1737</v>
      </c>
      <c r="E184" s="225">
        <v>1634</v>
      </c>
      <c r="F184" s="226">
        <v>1.161</v>
      </c>
      <c r="G184" s="227">
        <v>1897</v>
      </c>
    </row>
    <row r="185" spans="2:7" ht="13.5">
      <c r="B185" s="879" t="s">
        <v>1608</v>
      </c>
      <c r="C185" s="922"/>
      <c r="D185" s="225">
        <v>699</v>
      </c>
      <c r="E185" s="225">
        <v>699</v>
      </c>
      <c r="F185" s="226">
        <v>2.22</v>
      </c>
      <c r="G185" s="227">
        <v>1552</v>
      </c>
    </row>
    <row r="186" spans="2:7" ht="13.5">
      <c r="B186" s="879" t="s">
        <v>1609</v>
      </c>
      <c r="C186" s="922"/>
      <c r="D186" s="225">
        <v>1887</v>
      </c>
      <c r="E186" s="225">
        <v>1887</v>
      </c>
      <c r="F186" s="226">
        <v>2.706</v>
      </c>
      <c r="G186" s="227">
        <v>5106</v>
      </c>
    </row>
    <row r="187" spans="2:7" ht="13.5">
      <c r="B187" s="879" t="s">
        <v>1610</v>
      </c>
      <c r="C187" s="922"/>
      <c r="D187" s="225">
        <v>1824</v>
      </c>
      <c r="E187" s="225">
        <v>1754</v>
      </c>
      <c r="F187" s="226">
        <v>2.4</v>
      </c>
      <c r="G187" s="227">
        <v>4210</v>
      </c>
    </row>
    <row r="188" spans="2:7" ht="13.5">
      <c r="B188" s="879" t="s">
        <v>1611</v>
      </c>
      <c r="C188" s="922"/>
      <c r="D188" s="225">
        <v>2396</v>
      </c>
      <c r="E188" s="225">
        <v>2371</v>
      </c>
      <c r="F188" s="226">
        <v>2.391</v>
      </c>
      <c r="G188" s="227">
        <v>5669</v>
      </c>
    </row>
    <row r="189" spans="2:7" ht="13.5">
      <c r="B189" s="140"/>
      <c r="C189" s="242"/>
      <c r="D189" s="225"/>
      <c r="E189" s="225"/>
      <c r="F189" s="226"/>
      <c r="G189" s="227"/>
    </row>
    <row r="190" spans="2:7" ht="13.5">
      <c r="B190" s="879" t="s">
        <v>1612</v>
      </c>
      <c r="C190" s="922"/>
      <c r="D190" s="225">
        <v>5311</v>
      </c>
      <c r="E190" s="225">
        <v>5311</v>
      </c>
      <c r="F190" s="226">
        <v>2.498</v>
      </c>
      <c r="G190" s="227">
        <v>13267</v>
      </c>
    </row>
    <row r="191" spans="2:7" ht="13.5">
      <c r="B191" s="879" t="s">
        <v>1613</v>
      </c>
      <c r="C191" s="922"/>
      <c r="D191" s="225">
        <v>5504</v>
      </c>
      <c r="E191" s="225">
        <v>5504</v>
      </c>
      <c r="F191" s="226">
        <v>2.527</v>
      </c>
      <c r="G191" s="227">
        <v>13909</v>
      </c>
    </row>
    <row r="192" spans="2:7" ht="13.5">
      <c r="B192" s="879" t="s">
        <v>1614</v>
      </c>
      <c r="C192" s="922"/>
      <c r="D192" s="225">
        <v>4891</v>
      </c>
      <c r="E192" s="225">
        <v>4889</v>
      </c>
      <c r="F192" s="226">
        <v>2.601</v>
      </c>
      <c r="G192" s="227">
        <v>12717</v>
      </c>
    </row>
    <row r="193" spans="2:7" ht="13.5">
      <c r="B193" s="879" t="s">
        <v>1615</v>
      </c>
      <c r="C193" s="922"/>
      <c r="D193" s="225">
        <v>9727</v>
      </c>
      <c r="E193" s="225">
        <v>9727</v>
      </c>
      <c r="F193" s="226">
        <v>2.47</v>
      </c>
      <c r="G193" s="227">
        <v>24026</v>
      </c>
    </row>
    <row r="194" spans="2:7" ht="13.5">
      <c r="B194" s="879" t="s">
        <v>1616</v>
      </c>
      <c r="C194" s="922"/>
      <c r="D194" s="225">
        <v>8440</v>
      </c>
      <c r="E194" s="225">
        <v>8435</v>
      </c>
      <c r="F194" s="226">
        <v>2.424</v>
      </c>
      <c r="G194" s="227">
        <v>20450</v>
      </c>
    </row>
    <row r="195" spans="2:7" ht="12">
      <c r="B195" s="245"/>
      <c r="C195" s="141"/>
      <c r="D195" s="225"/>
      <c r="E195" s="225"/>
      <c r="F195" s="226"/>
      <c r="G195" s="227"/>
    </row>
    <row r="196" spans="2:7" ht="12">
      <c r="B196" s="881" t="s">
        <v>1617</v>
      </c>
      <c r="C196" s="925"/>
      <c r="D196" s="219">
        <v>70537</v>
      </c>
      <c r="E196" s="219">
        <v>69936</v>
      </c>
      <c r="F196" s="220">
        <v>2.029</v>
      </c>
      <c r="G196" s="221">
        <v>141875</v>
      </c>
    </row>
    <row r="197" spans="2:7" ht="12">
      <c r="B197" s="135"/>
      <c r="C197" s="250"/>
      <c r="D197" s="225"/>
      <c r="E197" s="225"/>
      <c r="F197" s="226"/>
      <c r="G197" s="227"/>
    </row>
    <row r="198" spans="2:7" ht="13.5">
      <c r="B198" s="879" t="s">
        <v>1618</v>
      </c>
      <c r="C198" s="922"/>
      <c r="D198" s="225">
        <v>2478</v>
      </c>
      <c r="E198" s="225">
        <v>2475</v>
      </c>
      <c r="F198" s="226">
        <v>2.143</v>
      </c>
      <c r="G198" s="227">
        <v>5304</v>
      </c>
    </row>
    <row r="199" spans="2:7" ht="13.5">
      <c r="B199" s="879" t="s">
        <v>1619</v>
      </c>
      <c r="C199" s="922"/>
      <c r="D199" s="225">
        <v>3758</v>
      </c>
      <c r="E199" s="225">
        <v>3753</v>
      </c>
      <c r="F199" s="226">
        <v>2.221</v>
      </c>
      <c r="G199" s="227">
        <v>8335</v>
      </c>
    </row>
    <row r="200" spans="2:7" ht="13.5">
      <c r="B200" s="879" t="s">
        <v>1621</v>
      </c>
      <c r="C200" s="922"/>
      <c r="D200" s="225">
        <v>6918</v>
      </c>
      <c r="E200" s="225">
        <v>6915</v>
      </c>
      <c r="F200" s="226">
        <v>2.07</v>
      </c>
      <c r="G200" s="227">
        <v>14314</v>
      </c>
    </row>
    <row r="201" spans="2:7" ht="13.5">
      <c r="B201" s="879" t="s">
        <v>1622</v>
      </c>
      <c r="C201" s="922"/>
      <c r="D201" s="225">
        <v>3943</v>
      </c>
      <c r="E201" s="225">
        <v>3930</v>
      </c>
      <c r="F201" s="226">
        <v>2.134</v>
      </c>
      <c r="G201" s="227">
        <v>8387</v>
      </c>
    </row>
    <row r="202" spans="2:7" ht="13.5">
      <c r="B202" s="879" t="s">
        <v>1623</v>
      </c>
      <c r="C202" s="922"/>
      <c r="D202" s="225">
        <v>2550</v>
      </c>
      <c r="E202" s="225">
        <v>2539</v>
      </c>
      <c r="F202" s="226">
        <v>1.952</v>
      </c>
      <c r="G202" s="227">
        <v>4956</v>
      </c>
    </row>
    <row r="203" spans="2:7" ht="13.5">
      <c r="B203" s="140"/>
      <c r="C203" s="242"/>
      <c r="D203" s="225"/>
      <c r="E203" s="225"/>
      <c r="F203" s="226"/>
      <c r="G203" s="227"/>
    </row>
    <row r="204" spans="2:7" ht="13.5">
      <c r="B204" s="879" t="s">
        <v>1624</v>
      </c>
      <c r="C204" s="922"/>
      <c r="D204" s="225">
        <v>1652</v>
      </c>
      <c r="E204" s="225">
        <v>1636</v>
      </c>
      <c r="F204" s="226">
        <v>2.218</v>
      </c>
      <c r="G204" s="227">
        <v>3629</v>
      </c>
    </row>
    <row r="205" spans="2:7" ht="13.5">
      <c r="B205" s="879" t="s">
        <v>1625</v>
      </c>
      <c r="C205" s="922"/>
      <c r="D205" s="225">
        <v>645</v>
      </c>
      <c r="E205" s="225">
        <v>644</v>
      </c>
      <c r="F205" s="226">
        <v>2.419</v>
      </c>
      <c r="G205" s="227">
        <v>1558</v>
      </c>
    </row>
    <row r="206" spans="2:7" ht="13.5">
      <c r="B206" s="879" t="s">
        <v>1626</v>
      </c>
      <c r="C206" s="922"/>
      <c r="D206" s="225">
        <v>1447</v>
      </c>
      <c r="E206" s="225">
        <v>1385</v>
      </c>
      <c r="F206" s="226">
        <v>2.066</v>
      </c>
      <c r="G206" s="227">
        <v>2861</v>
      </c>
    </row>
    <row r="207" spans="2:7" ht="13.5">
      <c r="B207" s="879" t="s">
        <v>1627</v>
      </c>
      <c r="C207" s="922"/>
      <c r="D207" s="225">
        <v>2883</v>
      </c>
      <c r="E207" s="225">
        <v>2881</v>
      </c>
      <c r="F207" s="226">
        <v>2.439</v>
      </c>
      <c r="G207" s="227">
        <v>7027</v>
      </c>
    </row>
    <row r="208" spans="2:7" ht="13.5">
      <c r="B208" s="879" t="s">
        <v>1628</v>
      </c>
      <c r="C208" s="922"/>
      <c r="D208" s="225">
        <v>5327</v>
      </c>
      <c r="E208" s="225">
        <v>5325</v>
      </c>
      <c r="F208" s="226">
        <v>1.962</v>
      </c>
      <c r="G208" s="227">
        <v>10448</v>
      </c>
    </row>
    <row r="209" spans="2:7" ht="13.5">
      <c r="B209" s="140"/>
      <c r="C209" s="242"/>
      <c r="D209" s="225"/>
      <c r="E209" s="225"/>
      <c r="F209" s="226"/>
      <c r="G209" s="227"/>
    </row>
    <row r="210" spans="2:7" ht="13.5">
      <c r="B210" s="879" t="s">
        <v>1629</v>
      </c>
      <c r="C210" s="922"/>
      <c r="D210" s="225">
        <v>1652</v>
      </c>
      <c r="E210" s="225">
        <v>1644</v>
      </c>
      <c r="F210" s="226">
        <v>1.923</v>
      </c>
      <c r="G210" s="227">
        <v>3161</v>
      </c>
    </row>
    <row r="211" spans="2:7" ht="13.5">
      <c r="B211" s="879" t="s">
        <v>1392</v>
      </c>
      <c r="C211" s="922"/>
      <c r="D211" s="225">
        <v>6462</v>
      </c>
      <c r="E211" s="225">
        <v>6462</v>
      </c>
      <c r="F211" s="226">
        <v>2.589</v>
      </c>
      <c r="G211" s="227">
        <v>16730</v>
      </c>
    </row>
    <row r="212" spans="2:7" ht="13.5">
      <c r="B212" s="879" t="s">
        <v>1630</v>
      </c>
      <c r="C212" s="922"/>
      <c r="D212" s="225">
        <v>9576</v>
      </c>
      <c r="E212" s="225">
        <v>9390</v>
      </c>
      <c r="F212" s="226">
        <v>2.453</v>
      </c>
      <c r="G212" s="227">
        <v>23034</v>
      </c>
    </row>
    <row r="213" spans="2:7" ht="13.5">
      <c r="B213" s="879" t="s">
        <v>1631</v>
      </c>
      <c r="C213" s="922"/>
      <c r="D213" s="225">
        <v>4036</v>
      </c>
      <c r="E213" s="225">
        <v>4029</v>
      </c>
      <c r="F213" s="226">
        <v>2.475</v>
      </c>
      <c r="G213" s="227">
        <v>9972</v>
      </c>
    </row>
    <row r="214" spans="2:7" ht="13.5">
      <c r="B214" s="879" t="s">
        <v>1632</v>
      </c>
      <c r="C214" s="922"/>
      <c r="D214" s="225">
        <v>3760</v>
      </c>
      <c r="E214" s="225">
        <v>3627</v>
      </c>
      <c r="F214" s="226">
        <v>1.922</v>
      </c>
      <c r="G214" s="227">
        <v>6971</v>
      </c>
    </row>
    <row r="215" spans="2:7" ht="13.5">
      <c r="B215" s="140"/>
      <c r="C215" s="242"/>
      <c r="D215" s="225"/>
      <c r="E215" s="225"/>
      <c r="F215" s="226"/>
      <c r="G215" s="227"/>
    </row>
    <row r="216" spans="2:7" ht="13.5">
      <c r="B216" s="879" t="s">
        <v>1633</v>
      </c>
      <c r="C216" s="922"/>
      <c r="D216" s="225">
        <v>2595</v>
      </c>
      <c r="E216" s="225">
        <v>2565</v>
      </c>
      <c r="F216" s="226">
        <v>1.097</v>
      </c>
      <c r="G216" s="227">
        <v>2813</v>
      </c>
    </row>
    <row r="217" spans="2:7" ht="13.5">
      <c r="B217" s="879" t="s">
        <v>1634</v>
      </c>
      <c r="C217" s="922"/>
      <c r="D217" s="225">
        <v>5898</v>
      </c>
      <c r="E217" s="225">
        <v>5845</v>
      </c>
      <c r="F217" s="226">
        <v>1.25</v>
      </c>
      <c r="G217" s="227">
        <v>7305</v>
      </c>
    </row>
    <row r="218" spans="2:7" ht="13.5">
      <c r="B218" s="879" t="s">
        <v>1635</v>
      </c>
      <c r="C218" s="922"/>
      <c r="D218" s="225">
        <v>1931</v>
      </c>
      <c r="E218" s="225">
        <v>1900</v>
      </c>
      <c r="F218" s="226">
        <v>1.03</v>
      </c>
      <c r="G218" s="227">
        <v>1957</v>
      </c>
    </row>
    <row r="219" spans="2:7" ht="13.5">
      <c r="B219" s="879" t="s">
        <v>1636</v>
      </c>
      <c r="C219" s="922"/>
      <c r="D219" s="225">
        <v>3026</v>
      </c>
      <c r="E219" s="225">
        <v>2991</v>
      </c>
      <c r="F219" s="226">
        <v>1.041</v>
      </c>
      <c r="G219" s="227">
        <v>3113</v>
      </c>
    </row>
    <row r="220" spans="2:7" ht="12">
      <c r="B220" s="245"/>
      <c r="C220" s="141"/>
      <c r="D220" s="225"/>
      <c r="E220" s="225"/>
      <c r="F220" s="226"/>
      <c r="G220" s="227"/>
    </row>
    <row r="221" spans="2:7" ht="12">
      <c r="B221" s="881" t="s">
        <v>1637</v>
      </c>
      <c r="C221" s="925"/>
      <c r="D221" s="219">
        <v>183490</v>
      </c>
      <c r="E221" s="219">
        <v>182997</v>
      </c>
      <c r="F221" s="220">
        <v>2.377</v>
      </c>
      <c r="G221" s="221">
        <v>434904</v>
      </c>
    </row>
    <row r="222" spans="2:7" ht="12">
      <c r="B222" s="135"/>
      <c r="C222" s="250"/>
      <c r="D222" s="225"/>
      <c r="E222" s="225"/>
      <c r="F222" s="226"/>
      <c r="G222" s="227"/>
    </row>
    <row r="223" spans="2:7" ht="13.5">
      <c r="B223" s="879" t="s">
        <v>1638</v>
      </c>
      <c r="C223" s="922"/>
      <c r="D223" s="225">
        <v>1982</v>
      </c>
      <c r="E223" s="225">
        <v>1951</v>
      </c>
      <c r="F223" s="226">
        <v>0.987</v>
      </c>
      <c r="G223" s="227">
        <v>1926</v>
      </c>
    </row>
    <row r="224" spans="2:7" ht="13.5">
      <c r="B224" s="879" t="s">
        <v>1639</v>
      </c>
      <c r="C224" s="922"/>
      <c r="D224" s="225">
        <v>4362</v>
      </c>
      <c r="E224" s="225">
        <v>4351</v>
      </c>
      <c r="F224" s="226">
        <v>1.671</v>
      </c>
      <c r="G224" s="227">
        <v>7271</v>
      </c>
    </row>
    <row r="225" spans="2:7" ht="13.5">
      <c r="B225" s="879" t="s">
        <v>1640</v>
      </c>
      <c r="C225" s="922"/>
      <c r="D225" s="225">
        <v>9378</v>
      </c>
      <c r="E225" s="225">
        <v>9373</v>
      </c>
      <c r="F225" s="226">
        <v>2.24</v>
      </c>
      <c r="G225" s="227">
        <v>20996</v>
      </c>
    </row>
    <row r="226" spans="2:7" ht="13.5">
      <c r="B226" s="879" t="s">
        <v>1641</v>
      </c>
      <c r="C226" s="922"/>
      <c r="D226" s="225">
        <v>5880</v>
      </c>
      <c r="E226" s="225">
        <v>5875</v>
      </c>
      <c r="F226" s="226">
        <v>2.262</v>
      </c>
      <c r="G226" s="227">
        <v>13289</v>
      </c>
    </row>
    <row r="227" spans="2:7" ht="12">
      <c r="B227" s="245"/>
      <c r="C227" s="246"/>
      <c r="D227" s="225"/>
      <c r="E227" s="225"/>
      <c r="F227" s="226"/>
      <c r="G227" s="227"/>
    </row>
    <row r="228" spans="2:7" ht="12">
      <c r="B228" s="923" t="s">
        <v>1919</v>
      </c>
      <c r="C228" s="924"/>
      <c r="D228" s="225">
        <v>5647</v>
      </c>
      <c r="E228" s="225">
        <v>5639</v>
      </c>
      <c r="F228" s="226">
        <v>2.39</v>
      </c>
      <c r="G228" s="227">
        <v>13477</v>
      </c>
    </row>
    <row r="229" spans="2:7" ht="12">
      <c r="B229" s="923" t="s">
        <v>1350</v>
      </c>
      <c r="C229" s="924"/>
      <c r="D229" s="225">
        <v>3512</v>
      </c>
      <c r="E229" s="225">
        <v>3473</v>
      </c>
      <c r="F229" s="226">
        <v>1.676</v>
      </c>
      <c r="G229" s="227">
        <v>5821</v>
      </c>
    </row>
    <row r="230" spans="2:7" ht="12">
      <c r="B230" s="923" t="s">
        <v>1643</v>
      </c>
      <c r="C230" s="924"/>
      <c r="D230" s="225">
        <v>8049</v>
      </c>
      <c r="E230" s="225">
        <v>7974</v>
      </c>
      <c r="F230" s="226">
        <v>2.091</v>
      </c>
      <c r="G230" s="227">
        <v>16674</v>
      </c>
    </row>
    <row r="231" spans="2:7" ht="13.5">
      <c r="B231" s="879" t="s">
        <v>1644</v>
      </c>
      <c r="C231" s="922"/>
      <c r="D231" s="225">
        <v>10382</v>
      </c>
      <c r="E231" s="225">
        <v>10317</v>
      </c>
      <c r="F231" s="226">
        <v>2.217</v>
      </c>
      <c r="G231" s="227">
        <v>22873</v>
      </c>
    </row>
    <row r="232" spans="2:7" ht="13.5">
      <c r="B232" s="879" t="s">
        <v>1645</v>
      </c>
      <c r="C232" s="922"/>
      <c r="D232" s="225">
        <v>12391</v>
      </c>
      <c r="E232" s="225">
        <v>12258</v>
      </c>
      <c r="F232" s="226">
        <v>2.14</v>
      </c>
      <c r="G232" s="227">
        <v>26232</v>
      </c>
    </row>
    <row r="233" spans="2:7" ht="13.5">
      <c r="B233" s="140"/>
      <c r="C233" s="242"/>
      <c r="D233" s="225"/>
      <c r="E233" s="225"/>
      <c r="F233" s="226"/>
      <c r="G233" s="227"/>
    </row>
    <row r="234" spans="2:7" ht="13.5">
      <c r="B234" s="879" t="s">
        <v>1646</v>
      </c>
      <c r="C234" s="922"/>
      <c r="D234" s="225">
        <v>9580</v>
      </c>
      <c r="E234" s="225">
        <v>9580</v>
      </c>
      <c r="F234" s="226">
        <v>2.352</v>
      </c>
      <c r="G234" s="227">
        <v>22532</v>
      </c>
    </row>
    <row r="235" spans="2:7" ht="13.5">
      <c r="B235" s="879" t="s">
        <v>1647</v>
      </c>
      <c r="C235" s="922"/>
      <c r="D235" s="225">
        <v>9878</v>
      </c>
      <c r="E235" s="225">
        <v>9878</v>
      </c>
      <c r="F235" s="226">
        <v>2.465</v>
      </c>
      <c r="G235" s="227">
        <v>24349</v>
      </c>
    </row>
    <row r="236" spans="2:7" ht="13.5">
      <c r="B236" s="879" t="s">
        <v>1648</v>
      </c>
      <c r="C236" s="922"/>
      <c r="D236" s="225">
        <v>5440</v>
      </c>
      <c r="E236" s="225">
        <v>5440</v>
      </c>
      <c r="F236" s="226">
        <v>2.544</v>
      </c>
      <c r="G236" s="227">
        <v>13839</v>
      </c>
    </row>
    <row r="237" spans="2:7" ht="12">
      <c r="B237" s="879" t="s">
        <v>1649</v>
      </c>
      <c r="C237" s="880"/>
      <c r="D237" s="225">
        <v>4789</v>
      </c>
      <c r="E237" s="225">
        <v>4789</v>
      </c>
      <c r="F237" s="226">
        <v>2.605</v>
      </c>
      <c r="G237" s="227">
        <v>12475</v>
      </c>
    </row>
    <row r="238" spans="2:7" ht="12">
      <c r="B238" s="879" t="s">
        <v>1650</v>
      </c>
      <c r="C238" s="880"/>
      <c r="D238" s="225">
        <v>3761</v>
      </c>
      <c r="E238" s="225">
        <v>3761</v>
      </c>
      <c r="F238" s="226">
        <v>2.459</v>
      </c>
      <c r="G238" s="227">
        <v>9248</v>
      </c>
    </row>
    <row r="239" spans="2:7" ht="13.5">
      <c r="B239" s="140"/>
      <c r="C239" s="242"/>
      <c r="D239" s="225"/>
      <c r="E239" s="225"/>
      <c r="F239" s="226"/>
      <c r="G239" s="227"/>
    </row>
    <row r="240" spans="2:7" ht="12">
      <c r="B240" s="879" t="s">
        <v>1651</v>
      </c>
      <c r="C240" s="880"/>
      <c r="D240" s="225">
        <v>9288</v>
      </c>
      <c r="E240" s="225">
        <v>9288</v>
      </c>
      <c r="F240" s="226">
        <v>2.522</v>
      </c>
      <c r="G240" s="227">
        <v>23424</v>
      </c>
    </row>
    <row r="241" spans="2:7" ht="12">
      <c r="B241" s="879" t="s">
        <v>1652</v>
      </c>
      <c r="C241" s="880"/>
      <c r="D241" s="225">
        <v>8923</v>
      </c>
      <c r="E241" s="225">
        <v>8923</v>
      </c>
      <c r="F241" s="226">
        <v>2.423</v>
      </c>
      <c r="G241" s="227">
        <v>21620</v>
      </c>
    </row>
    <row r="242" spans="2:7" ht="12">
      <c r="B242" s="879" t="s">
        <v>1653</v>
      </c>
      <c r="C242" s="880"/>
      <c r="D242" s="225">
        <v>1330</v>
      </c>
      <c r="E242" s="225">
        <v>1313</v>
      </c>
      <c r="F242" s="226">
        <v>1.534</v>
      </c>
      <c r="G242" s="227">
        <v>2014</v>
      </c>
    </row>
    <row r="243" spans="2:7" ht="12">
      <c r="B243" s="879" t="s">
        <v>1654</v>
      </c>
      <c r="C243" s="880"/>
      <c r="D243" s="225">
        <v>4540</v>
      </c>
      <c r="E243" s="225">
        <v>4472</v>
      </c>
      <c r="F243" s="226">
        <v>1.857</v>
      </c>
      <c r="G243" s="227">
        <v>8305</v>
      </c>
    </row>
    <row r="244" spans="2:7" ht="12">
      <c r="B244" s="879" t="s">
        <v>1655</v>
      </c>
      <c r="C244" s="880"/>
      <c r="D244" s="225">
        <v>149</v>
      </c>
      <c r="E244" s="225">
        <v>149</v>
      </c>
      <c r="F244" s="226">
        <v>1.792</v>
      </c>
      <c r="G244" s="227">
        <v>267</v>
      </c>
    </row>
    <row r="245" spans="2:7" ht="12">
      <c r="B245" s="245"/>
      <c r="C245" s="251"/>
      <c r="D245" s="225"/>
      <c r="E245" s="225"/>
      <c r="F245" s="226"/>
      <c r="G245" s="227"/>
    </row>
    <row r="246" spans="2:7" ht="12">
      <c r="B246" s="879" t="s">
        <v>1656</v>
      </c>
      <c r="C246" s="880"/>
      <c r="D246" s="225">
        <v>9684</v>
      </c>
      <c r="E246" s="225">
        <v>9649</v>
      </c>
      <c r="F246" s="226">
        <v>2.416</v>
      </c>
      <c r="G246" s="227">
        <v>23312</v>
      </c>
    </row>
    <row r="247" spans="2:7" ht="12">
      <c r="B247" s="879" t="s">
        <v>1657</v>
      </c>
      <c r="C247" s="880"/>
      <c r="D247" s="225">
        <v>8043</v>
      </c>
      <c r="E247" s="225">
        <v>8043</v>
      </c>
      <c r="F247" s="226">
        <v>2.615</v>
      </c>
      <c r="G247" s="227">
        <v>21032</v>
      </c>
    </row>
    <row r="248" spans="2:7" ht="12">
      <c r="B248" s="879" t="s">
        <v>1658</v>
      </c>
      <c r="C248" s="880"/>
      <c r="D248" s="225">
        <v>8094</v>
      </c>
      <c r="E248" s="225">
        <v>8094</v>
      </c>
      <c r="F248" s="226">
        <v>2.604</v>
      </c>
      <c r="G248" s="227">
        <v>21077</v>
      </c>
    </row>
    <row r="249" spans="2:7" ht="12">
      <c r="B249" s="879" t="s">
        <v>1659</v>
      </c>
      <c r="C249" s="880"/>
      <c r="D249" s="225">
        <v>4622</v>
      </c>
      <c r="E249" s="225">
        <v>4622</v>
      </c>
      <c r="F249" s="226">
        <v>2.61</v>
      </c>
      <c r="G249" s="227">
        <v>12063</v>
      </c>
    </row>
    <row r="250" spans="2:7" ht="12">
      <c r="B250" s="879" t="s">
        <v>1660</v>
      </c>
      <c r="C250" s="880"/>
      <c r="D250" s="225">
        <v>4504</v>
      </c>
      <c r="E250" s="225">
        <v>4504</v>
      </c>
      <c r="F250" s="226">
        <v>2.778</v>
      </c>
      <c r="G250" s="227">
        <v>12512</v>
      </c>
    </row>
    <row r="251" spans="2:7" ht="12">
      <c r="B251" s="245"/>
      <c r="C251" s="251"/>
      <c r="D251" s="225"/>
      <c r="E251" s="225"/>
      <c r="F251" s="226"/>
      <c r="G251" s="227"/>
    </row>
    <row r="252" spans="2:7" ht="12">
      <c r="B252" s="879" t="s">
        <v>1661</v>
      </c>
      <c r="C252" s="880"/>
      <c r="D252" s="225">
        <v>9904</v>
      </c>
      <c r="E252" s="225">
        <v>9904</v>
      </c>
      <c r="F252" s="226">
        <v>2.717</v>
      </c>
      <c r="G252" s="227">
        <v>26909</v>
      </c>
    </row>
    <row r="253" spans="2:7" ht="12">
      <c r="B253" s="879" t="s">
        <v>1662</v>
      </c>
      <c r="C253" s="880"/>
      <c r="D253" s="225">
        <v>7325</v>
      </c>
      <c r="E253" s="225">
        <v>7325</v>
      </c>
      <c r="F253" s="226">
        <v>2.719</v>
      </c>
      <c r="G253" s="227">
        <v>19917</v>
      </c>
    </row>
    <row r="254" spans="2:7" ht="12">
      <c r="B254" s="879" t="s">
        <v>1663</v>
      </c>
      <c r="C254" s="880"/>
      <c r="D254" s="225">
        <v>5668</v>
      </c>
      <c r="E254" s="225">
        <v>5668</v>
      </c>
      <c r="F254" s="226">
        <v>2.695</v>
      </c>
      <c r="G254" s="227">
        <v>15275</v>
      </c>
    </row>
    <row r="255" spans="2:7" ht="12">
      <c r="B255" s="879" t="s">
        <v>1664</v>
      </c>
      <c r="C255" s="880"/>
      <c r="D255" s="225">
        <v>6385</v>
      </c>
      <c r="E255" s="225">
        <v>6385</v>
      </c>
      <c r="F255" s="226">
        <v>2.533</v>
      </c>
      <c r="G255" s="227">
        <v>16175</v>
      </c>
    </row>
    <row r="256" spans="2:7" ht="12">
      <c r="B256" s="245"/>
      <c r="C256" s="251"/>
      <c r="D256" s="225"/>
      <c r="E256" s="225"/>
      <c r="F256" s="226"/>
      <c r="G256" s="227"/>
    </row>
    <row r="257" spans="2:7" ht="12">
      <c r="B257" s="881" t="s">
        <v>1665</v>
      </c>
      <c r="C257" s="882"/>
      <c r="D257" s="219">
        <v>76192</v>
      </c>
      <c r="E257" s="219">
        <v>75976</v>
      </c>
      <c r="F257" s="220">
        <v>1.941</v>
      </c>
      <c r="G257" s="221">
        <v>161385</v>
      </c>
    </row>
    <row r="258" spans="2:7" ht="12">
      <c r="B258" s="135"/>
      <c r="C258" s="250"/>
      <c r="D258" s="225"/>
      <c r="E258" s="225"/>
      <c r="F258" s="226"/>
      <c r="G258" s="227"/>
    </row>
    <row r="259" spans="2:7" ht="12">
      <c r="B259" s="879" t="s">
        <v>1666</v>
      </c>
      <c r="C259" s="880"/>
      <c r="D259" s="225">
        <v>1480</v>
      </c>
      <c r="E259" s="225">
        <v>1480</v>
      </c>
      <c r="F259" s="226">
        <v>2.05</v>
      </c>
      <c r="G259" s="227">
        <v>3034</v>
      </c>
    </row>
    <row r="260" spans="2:7" ht="12">
      <c r="B260" s="879" t="s">
        <v>1667</v>
      </c>
      <c r="C260" s="880"/>
      <c r="D260" s="225">
        <v>2454</v>
      </c>
      <c r="E260" s="225">
        <v>2454</v>
      </c>
      <c r="F260" s="226">
        <v>1.888</v>
      </c>
      <c r="G260" s="227">
        <v>4633</v>
      </c>
    </row>
    <row r="261" spans="2:7" ht="12">
      <c r="B261" s="879" t="s">
        <v>1668</v>
      </c>
      <c r="C261" s="880"/>
      <c r="D261" s="225">
        <v>2479</v>
      </c>
      <c r="E261" s="225">
        <v>2433</v>
      </c>
      <c r="F261" s="226">
        <v>1.3</v>
      </c>
      <c r="G261" s="227">
        <v>3163</v>
      </c>
    </row>
    <row r="262" spans="2:7" ht="12">
      <c r="B262" s="879" t="s">
        <v>1669</v>
      </c>
      <c r="C262" s="880"/>
      <c r="D262" s="225">
        <v>3651</v>
      </c>
      <c r="E262" s="225">
        <v>3529</v>
      </c>
      <c r="F262" s="226">
        <v>0.98</v>
      </c>
      <c r="G262" s="227">
        <v>3458</v>
      </c>
    </row>
    <row r="263" spans="2:7" ht="12">
      <c r="B263" s="879" t="s">
        <v>1670</v>
      </c>
      <c r="C263" s="880"/>
      <c r="D263" s="225">
        <v>1064</v>
      </c>
      <c r="E263" s="225">
        <v>1059</v>
      </c>
      <c r="F263" s="226">
        <v>1.445</v>
      </c>
      <c r="G263" s="227">
        <v>1530</v>
      </c>
    </row>
    <row r="264" spans="2:7" ht="13.5">
      <c r="B264" s="140"/>
      <c r="C264" s="242"/>
      <c r="D264" s="225"/>
      <c r="E264" s="225"/>
      <c r="F264" s="226"/>
      <c r="G264" s="227"/>
    </row>
    <row r="265" spans="2:7" ht="12">
      <c r="B265" s="879" t="s">
        <v>1671</v>
      </c>
      <c r="C265" s="880"/>
      <c r="D265" s="225">
        <v>1646</v>
      </c>
      <c r="E265" s="225">
        <v>1640</v>
      </c>
      <c r="F265" s="226">
        <v>1.247</v>
      </c>
      <c r="G265" s="227">
        <v>2045</v>
      </c>
    </row>
    <row r="266" spans="2:7" ht="12">
      <c r="B266" s="879" t="s">
        <v>1672</v>
      </c>
      <c r="C266" s="880"/>
      <c r="D266" s="225">
        <v>1862</v>
      </c>
      <c r="E266" s="225">
        <v>1862</v>
      </c>
      <c r="F266" s="226">
        <v>1.855</v>
      </c>
      <c r="G266" s="227">
        <v>3454</v>
      </c>
    </row>
    <row r="267" spans="2:7" ht="12">
      <c r="B267" s="879" t="s">
        <v>1602</v>
      </c>
      <c r="C267" s="880"/>
      <c r="D267" s="225">
        <v>5311</v>
      </c>
      <c r="E267" s="225">
        <v>5311</v>
      </c>
      <c r="F267" s="226">
        <v>2.325</v>
      </c>
      <c r="G267" s="227">
        <v>12348</v>
      </c>
    </row>
    <row r="268" spans="2:7" ht="12">
      <c r="B268" s="879" t="s">
        <v>1673</v>
      </c>
      <c r="C268" s="880"/>
      <c r="D268" s="225">
        <v>11900</v>
      </c>
      <c r="E268" s="225">
        <v>11895</v>
      </c>
      <c r="F268" s="226">
        <v>2.231</v>
      </c>
      <c r="G268" s="227">
        <v>26538</v>
      </c>
    </row>
    <row r="269" spans="2:7" ht="12">
      <c r="B269" s="879" t="s">
        <v>1674</v>
      </c>
      <c r="C269" s="880"/>
      <c r="D269" s="225">
        <v>7486</v>
      </c>
      <c r="E269" s="225">
        <v>7486</v>
      </c>
      <c r="F269" s="226">
        <v>2.275</v>
      </c>
      <c r="G269" s="227">
        <v>17031</v>
      </c>
    </row>
    <row r="270" spans="2:7" ht="13.5">
      <c r="B270" s="140"/>
      <c r="C270" s="242"/>
      <c r="D270" s="225"/>
      <c r="E270" s="225"/>
      <c r="F270" s="226"/>
      <c r="G270" s="227"/>
    </row>
    <row r="271" spans="2:7" ht="12">
      <c r="B271" s="879" t="s">
        <v>1675</v>
      </c>
      <c r="C271" s="880"/>
      <c r="D271" s="225">
        <v>240</v>
      </c>
      <c r="E271" s="225">
        <v>240</v>
      </c>
      <c r="F271" s="226">
        <v>1.85</v>
      </c>
      <c r="G271" s="227">
        <v>444</v>
      </c>
    </row>
    <row r="272" spans="2:7" ht="12">
      <c r="B272" s="879" t="s">
        <v>1424</v>
      </c>
      <c r="C272" s="880"/>
      <c r="D272" s="225">
        <v>8693</v>
      </c>
      <c r="E272" s="225">
        <v>8685</v>
      </c>
      <c r="F272" s="226">
        <v>2.262</v>
      </c>
      <c r="G272" s="227">
        <v>19645</v>
      </c>
    </row>
    <row r="273" spans="2:7" ht="12">
      <c r="B273" s="879" t="s">
        <v>1676</v>
      </c>
      <c r="C273" s="880"/>
      <c r="D273" s="225">
        <v>7681</v>
      </c>
      <c r="E273" s="225">
        <v>7665</v>
      </c>
      <c r="F273" s="226">
        <v>2.125</v>
      </c>
      <c r="G273" s="227">
        <v>16288</v>
      </c>
    </row>
    <row r="274" spans="2:7" ht="12">
      <c r="B274" s="879" t="s">
        <v>1428</v>
      </c>
      <c r="C274" s="880"/>
      <c r="D274" s="225">
        <v>7061</v>
      </c>
      <c r="E274" s="225">
        <v>7061</v>
      </c>
      <c r="F274" s="226">
        <v>2.418</v>
      </c>
      <c r="G274" s="227">
        <v>17073</v>
      </c>
    </row>
    <row r="275" spans="2:7" ht="12">
      <c r="B275" s="879" t="s">
        <v>1663</v>
      </c>
      <c r="C275" s="880"/>
      <c r="D275" s="225">
        <v>6029</v>
      </c>
      <c r="E275" s="225">
        <v>6029</v>
      </c>
      <c r="F275" s="226">
        <v>2.425</v>
      </c>
      <c r="G275" s="227">
        <v>14620</v>
      </c>
    </row>
    <row r="276" spans="2:7" ht="12">
      <c r="B276" s="879" t="s">
        <v>1677</v>
      </c>
      <c r="C276" s="880"/>
      <c r="D276" s="225">
        <v>7155</v>
      </c>
      <c r="E276" s="225">
        <v>7147</v>
      </c>
      <c r="F276" s="226">
        <v>2.25</v>
      </c>
      <c r="G276" s="227">
        <v>16081</v>
      </c>
    </row>
    <row r="277" spans="2:7" ht="12">
      <c r="B277" s="245"/>
      <c r="C277" s="141"/>
      <c r="D277" s="225"/>
      <c r="E277" s="225"/>
      <c r="F277" s="226"/>
      <c r="G277" s="227"/>
    </row>
    <row r="278" spans="2:7" ht="12">
      <c r="B278" s="881" t="s">
        <v>1683</v>
      </c>
      <c r="C278" s="882"/>
      <c r="D278" s="219">
        <v>114217</v>
      </c>
      <c r="E278" s="219">
        <v>113906</v>
      </c>
      <c r="F278" s="220">
        <v>2.742</v>
      </c>
      <c r="G278" s="221">
        <v>312359</v>
      </c>
    </row>
    <row r="279" spans="2:7" ht="12">
      <c r="B279" s="135"/>
      <c r="C279" s="250"/>
      <c r="D279" s="225"/>
      <c r="E279" s="225"/>
      <c r="F279" s="226"/>
      <c r="G279" s="227"/>
    </row>
    <row r="280" spans="2:7" ht="12">
      <c r="B280" s="879" t="s">
        <v>1684</v>
      </c>
      <c r="C280" s="880"/>
      <c r="D280" s="225">
        <v>444</v>
      </c>
      <c r="E280" s="225">
        <v>444</v>
      </c>
      <c r="F280" s="226">
        <v>2.608</v>
      </c>
      <c r="G280" s="227">
        <v>1158</v>
      </c>
    </row>
    <row r="281" spans="2:7" ht="12">
      <c r="B281" s="879" t="s">
        <v>1602</v>
      </c>
      <c r="C281" s="880"/>
      <c r="D281" s="225">
        <v>3980</v>
      </c>
      <c r="E281" s="225">
        <v>3980</v>
      </c>
      <c r="F281" s="226">
        <v>2.602</v>
      </c>
      <c r="G281" s="227">
        <v>10355</v>
      </c>
    </row>
    <row r="282" spans="2:7" ht="12">
      <c r="B282" s="879" t="s">
        <v>1685</v>
      </c>
      <c r="C282" s="880"/>
      <c r="D282" s="225">
        <v>4693</v>
      </c>
      <c r="E282" s="225">
        <v>4693</v>
      </c>
      <c r="F282" s="226">
        <v>2.605</v>
      </c>
      <c r="G282" s="227">
        <v>12227</v>
      </c>
    </row>
    <row r="283" spans="2:7" ht="12">
      <c r="B283" s="879" t="s">
        <v>1686</v>
      </c>
      <c r="C283" s="880"/>
      <c r="D283" s="225">
        <v>4190</v>
      </c>
      <c r="E283" s="225">
        <v>4165</v>
      </c>
      <c r="F283" s="226">
        <v>2.498</v>
      </c>
      <c r="G283" s="227">
        <v>10406</v>
      </c>
    </row>
    <row r="284" spans="2:7" ht="12">
      <c r="B284" s="879" t="s">
        <v>1687</v>
      </c>
      <c r="C284" s="880"/>
      <c r="D284" s="225">
        <v>2120</v>
      </c>
      <c r="E284" s="225">
        <v>2114</v>
      </c>
      <c r="F284" s="226">
        <v>2.476</v>
      </c>
      <c r="G284" s="227">
        <v>5234</v>
      </c>
    </row>
    <row r="285" spans="2:7" ht="13.5">
      <c r="B285" s="140"/>
      <c r="C285" s="242"/>
      <c r="D285" s="225"/>
      <c r="E285" s="225"/>
      <c r="F285" s="226"/>
      <c r="G285" s="227"/>
    </row>
    <row r="286" spans="2:7" ht="12">
      <c r="B286" s="879" t="s">
        <v>1688</v>
      </c>
      <c r="C286" s="880"/>
      <c r="D286" s="225">
        <v>8694</v>
      </c>
      <c r="E286" s="225">
        <v>8686</v>
      </c>
      <c r="F286" s="226">
        <v>2.673</v>
      </c>
      <c r="G286" s="227">
        <v>23214</v>
      </c>
    </row>
    <row r="287" spans="2:7" ht="12">
      <c r="B287" s="879" t="s">
        <v>1689</v>
      </c>
      <c r="C287" s="880"/>
      <c r="D287" s="225">
        <v>6972</v>
      </c>
      <c r="E287" s="225">
        <v>6970</v>
      </c>
      <c r="F287" s="226">
        <v>2.753</v>
      </c>
      <c r="G287" s="227">
        <v>19187</v>
      </c>
    </row>
    <row r="288" spans="2:7" ht="12">
      <c r="B288" s="879" t="s">
        <v>1690</v>
      </c>
      <c r="C288" s="880"/>
      <c r="D288" s="225">
        <v>7527</v>
      </c>
      <c r="E288" s="225">
        <v>7527</v>
      </c>
      <c r="F288" s="226">
        <v>2.79</v>
      </c>
      <c r="G288" s="227">
        <v>21003</v>
      </c>
    </row>
    <row r="289" spans="2:7" ht="12">
      <c r="B289" s="879" t="s">
        <v>1692</v>
      </c>
      <c r="C289" s="880"/>
      <c r="D289" s="225">
        <v>10180</v>
      </c>
      <c r="E289" s="225">
        <v>10180</v>
      </c>
      <c r="F289" s="226">
        <v>2.812</v>
      </c>
      <c r="G289" s="227">
        <v>28626</v>
      </c>
    </row>
    <row r="290" spans="2:7" ht="12">
      <c r="B290" s="879" t="s">
        <v>1693</v>
      </c>
      <c r="C290" s="880"/>
      <c r="D290" s="225">
        <v>6353</v>
      </c>
      <c r="E290" s="225">
        <v>6353</v>
      </c>
      <c r="F290" s="226">
        <v>2.79</v>
      </c>
      <c r="G290" s="227">
        <v>17723</v>
      </c>
    </row>
    <row r="291" spans="2:7" ht="13.5">
      <c r="B291" s="140"/>
      <c r="C291" s="242"/>
      <c r="D291" s="225"/>
      <c r="E291" s="225"/>
      <c r="F291" s="226"/>
      <c r="G291" s="227"/>
    </row>
    <row r="292" spans="2:7" ht="12">
      <c r="B292" s="879" t="s">
        <v>1694</v>
      </c>
      <c r="C292" s="880"/>
      <c r="D292" s="225">
        <v>7967</v>
      </c>
      <c r="E292" s="225">
        <v>7967</v>
      </c>
      <c r="F292" s="226">
        <v>3.137</v>
      </c>
      <c r="G292" s="227">
        <v>24990</v>
      </c>
    </row>
    <row r="293" spans="2:7" ht="12">
      <c r="B293" s="879" t="s">
        <v>1695</v>
      </c>
      <c r="C293" s="880"/>
      <c r="D293" s="225">
        <v>3820</v>
      </c>
      <c r="E293" s="225">
        <v>3819</v>
      </c>
      <c r="F293" s="226">
        <v>2.85</v>
      </c>
      <c r="G293" s="227">
        <v>10883</v>
      </c>
    </row>
    <row r="294" spans="2:7" ht="12">
      <c r="B294" s="879" t="s">
        <v>1696</v>
      </c>
      <c r="C294" s="880"/>
      <c r="D294" s="225">
        <v>3712</v>
      </c>
      <c r="E294" s="225">
        <v>3710</v>
      </c>
      <c r="F294" s="226">
        <v>2.724</v>
      </c>
      <c r="G294" s="227">
        <v>10107</v>
      </c>
    </row>
    <row r="295" spans="2:7" ht="12">
      <c r="B295" s="879" t="s">
        <v>1697</v>
      </c>
      <c r="C295" s="880"/>
      <c r="D295" s="225">
        <v>1920</v>
      </c>
      <c r="E295" s="225">
        <v>1796</v>
      </c>
      <c r="F295" s="226">
        <v>2.105</v>
      </c>
      <c r="G295" s="227">
        <v>3780</v>
      </c>
    </row>
    <row r="296" spans="2:7" ht="12">
      <c r="B296" s="879" t="s">
        <v>1698</v>
      </c>
      <c r="C296" s="880"/>
      <c r="D296" s="225">
        <v>3084</v>
      </c>
      <c r="E296" s="225">
        <v>2962</v>
      </c>
      <c r="F296" s="226">
        <v>2.32</v>
      </c>
      <c r="G296" s="227">
        <v>6873</v>
      </c>
    </row>
    <row r="297" spans="2:7" ht="13.5">
      <c r="B297" s="140"/>
      <c r="C297" s="242"/>
      <c r="D297" s="225"/>
      <c r="E297" s="225"/>
      <c r="F297" s="226"/>
      <c r="G297" s="227"/>
    </row>
    <row r="298" spans="2:7" ht="12">
      <c r="B298" s="879" t="s">
        <v>1699</v>
      </c>
      <c r="C298" s="880"/>
      <c r="D298" s="225">
        <v>5088</v>
      </c>
      <c r="E298" s="225">
        <v>5088</v>
      </c>
      <c r="F298" s="226">
        <v>2.718</v>
      </c>
      <c r="G298" s="227">
        <v>13831</v>
      </c>
    </row>
    <row r="299" spans="2:7" ht="12">
      <c r="B299" s="879" t="s">
        <v>1700</v>
      </c>
      <c r="C299" s="880"/>
      <c r="D299" s="225">
        <v>4575</v>
      </c>
      <c r="E299" s="225">
        <v>4575</v>
      </c>
      <c r="F299" s="226">
        <v>3</v>
      </c>
      <c r="G299" s="227">
        <v>13724</v>
      </c>
    </row>
    <row r="300" spans="2:7" ht="12">
      <c r="B300" s="879" t="s">
        <v>1701</v>
      </c>
      <c r="C300" s="880"/>
      <c r="D300" s="225">
        <v>6061</v>
      </c>
      <c r="E300" s="225">
        <v>6061</v>
      </c>
      <c r="F300" s="226">
        <v>3.036</v>
      </c>
      <c r="G300" s="227">
        <v>18402</v>
      </c>
    </row>
    <row r="301" spans="2:7" ht="12">
      <c r="B301" s="879" t="s">
        <v>1702</v>
      </c>
      <c r="C301" s="880"/>
      <c r="D301" s="225">
        <v>1521</v>
      </c>
      <c r="E301" s="225">
        <v>1521</v>
      </c>
      <c r="F301" s="226">
        <v>2.955</v>
      </c>
      <c r="G301" s="227">
        <v>4495</v>
      </c>
    </row>
    <row r="302" spans="2:7" ht="12">
      <c r="B302" s="879" t="s">
        <v>1703</v>
      </c>
      <c r="C302" s="880"/>
      <c r="D302" s="225">
        <v>7954</v>
      </c>
      <c r="E302" s="225">
        <v>7940</v>
      </c>
      <c r="F302" s="226">
        <v>2.547</v>
      </c>
      <c r="G302" s="227">
        <v>20224</v>
      </c>
    </row>
    <row r="303" spans="2:7" ht="13.5">
      <c r="B303" s="140"/>
      <c r="C303" s="242"/>
      <c r="D303" s="225"/>
      <c r="E303" s="225"/>
      <c r="F303" s="226"/>
      <c r="G303" s="227"/>
    </row>
    <row r="304" spans="2:7" ht="12">
      <c r="B304" s="879" t="s">
        <v>1704</v>
      </c>
      <c r="C304" s="880"/>
      <c r="D304" s="225">
        <v>6529</v>
      </c>
      <c r="E304" s="225">
        <v>6525</v>
      </c>
      <c r="F304" s="226">
        <v>2.673</v>
      </c>
      <c r="G304" s="227">
        <v>17442</v>
      </c>
    </row>
    <row r="305" spans="2:7" ht="12">
      <c r="B305" s="879" t="s">
        <v>1382</v>
      </c>
      <c r="C305" s="880"/>
      <c r="D305" s="225">
        <v>5815</v>
      </c>
      <c r="E305" s="225">
        <v>5813</v>
      </c>
      <c r="F305" s="226">
        <v>2.728</v>
      </c>
      <c r="G305" s="227">
        <v>15858</v>
      </c>
    </row>
    <row r="306" spans="2:7" ht="12">
      <c r="B306" s="879" t="s">
        <v>1705</v>
      </c>
      <c r="C306" s="880"/>
      <c r="D306" s="225">
        <v>1018</v>
      </c>
      <c r="E306" s="225">
        <v>1017</v>
      </c>
      <c r="F306" s="226">
        <v>2.573</v>
      </c>
      <c r="G306" s="227">
        <v>2617</v>
      </c>
    </row>
    <row r="307" spans="2:7" ht="12.75" thickBot="1">
      <c r="B307" s="252"/>
      <c r="C307" s="253"/>
      <c r="D307" s="254"/>
      <c r="E307" s="254"/>
      <c r="F307" s="255"/>
      <c r="G307" s="256"/>
    </row>
    <row r="308" ht="12">
      <c r="B308" s="244" t="s">
        <v>1993</v>
      </c>
    </row>
  </sheetData>
  <mergeCells count="247">
    <mergeCell ref="B156:C156"/>
    <mergeCell ref="B158:C158"/>
    <mergeCell ref="B153:C153"/>
    <mergeCell ref="B79:C79"/>
    <mergeCell ref="B154:C154"/>
    <mergeCell ref="B85:C85"/>
    <mergeCell ref="B83:C83"/>
    <mergeCell ref="B151:C151"/>
    <mergeCell ref="B152:C152"/>
    <mergeCell ref="B145:C145"/>
    <mergeCell ref="B149:C149"/>
    <mergeCell ref="B150:C150"/>
    <mergeCell ref="B143:C143"/>
    <mergeCell ref="B77:C77"/>
    <mergeCell ref="B148:C148"/>
    <mergeCell ref="B141:C141"/>
    <mergeCell ref="B144:C144"/>
    <mergeCell ref="B142:C142"/>
    <mergeCell ref="B139:C139"/>
    <mergeCell ref="B126:C126"/>
    <mergeCell ref="B136:C136"/>
    <mergeCell ref="B70:C70"/>
    <mergeCell ref="B138:C138"/>
    <mergeCell ref="B137:C137"/>
    <mergeCell ref="B135:C135"/>
    <mergeCell ref="B133:C133"/>
    <mergeCell ref="B131:C131"/>
    <mergeCell ref="B129:C129"/>
    <mergeCell ref="B130:C130"/>
    <mergeCell ref="B125:C125"/>
    <mergeCell ref="B60:C60"/>
    <mergeCell ref="B63:C63"/>
    <mergeCell ref="B58:C58"/>
    <mergeCell ref="B116:C116"/>
    <mergeCell ref="B64:C64"/>
    <mergeCell ref="B67:C67"/>
    <mergeCell ref="B71:C71"/>
    <mergeCell ref="B68:C68"/>
    <mergeCell ref="B69:C69"/>
    <mergeCell ref="B128:C128"/>
    <mergeCell ref="B61:C61"/>
    <mergeCell ref="B123:C123"/>
    <mergeCell ref="B124:C124"/>
    <mergeCell ref="B119:C119"/>
    <mergeCell ref="B120:C120"/>
    <mergeCell ref="B122:C122"/>
    <mergeCell ref="B118:C118"/>
    <mergeCell ref="B117:C117"/>
    <mergeCell ref="B112:C112"/>
    <mergeCell ref="B51:C51"/>
    <mergeCell ref="B113:C113"/>
    <mergeCell ref="B114:C114"/>
    <mergeCell ref="B110:C110"/>
    <mergeCell ref="B111:C111"/>
    <mergeCell ref="B54:C54"/>
    <mergeCell ref="B55:C55"/>
    <mergeCell ref="B62:C62"/>
    <mergeCell ref="B66:C66"/>
    <mergeCell ref="B57:C57"/>
    <mergeCell ref="B42:C42"/>
    <mergeCell ref="B106:C106"/>
    <mergeCell ref="B107:C107"/>
    <mergeCell ref="B108:C108"/>
    <mergeCell ref="B102:C102"/>
    <mergeCell ref="B104:C104"/>
    <mergeCell ref="B46:C46"/>
    <mergeCell ref="B43:C43"/>
    <mergeCell ref="B49:C49"/>
    <mergeCell ref="B56:C56"/>
    <mergeCell ref="B38:C38"/>
    <mergeCell ref="B40:C40"/>
    <mergeCell ref="B105:C105"/>
    <mergeCell ref="B33:C33"/>
    <mergeCell ref="B98:C98"/>
    <mergeCell ref="B44:C44"/>
    <mergeCell ref="B48:C48"/>
    <mergeCell ref="B41:C41"/>
    <mergeCell ref="B39:C39"/>
    <mergeCell ref="B34:C34"/>
    <mergeCell ref="B35:C35"/>
    <mergeCell ref="B100:C100"/>
    <mergeCell ref="B28:C28"/>
    <mergeCell ref="B29:C29"/>
    <mergeCell ref="B95:C95"/>
    <mergeCell ref="B84:C84"/>
    <mergeCell ref="B78:C78"/>
    <mergeCell ref="B76:C76"/>
    <mergeCell ref="B52:C52"/>
    <mergeCell ref="B50:C50"/>
    <mergeCell ref="B32:C32"/>
    <mergeCell ref="B96:C96"/>
    <mergeCell ref="B97:C97"/>
    <mergeCell ref="B26:C26"/>
    <mergeCell ref="B27:C27"/>
    <mergeCell ref="B94:C94"/>
    <mergeCell ref="B92:C92"/>
    <mergeCell ref="B91:C91"/>
    <mergeCell ref="B89:C89"/>
    <mergeCell ref="B90:C90"/>
    <mergeCell ref="B30:C30"/>
    <mergeCell ref="B88:C88"/>
    <mergeCell ref="B19:C19"/>
    <mergeCell ref="B22:C22"/>
    <mergeCell ref="B86:C86"/>
    <mergeCell ref="B80:C80"/>
    <mergeCell ref="B82:C82"/>
    <mergeCell ref="B72:C72"/>
    <mergeCell ref="B74:C74"/>
    <mergeCell ref="B24:C24"/>
    <mergeCell ref="K2:L2"/>
    <mergeCell ref="J5:K5"/>
    <mergeCell ref="L5:N5"/>
    <mergeCell ref="B36:C36"/>
    <mergeCell ref="B16:C16"/>
    <mergeCell ref="B18:C18"/>
    <mergeCell ref="B14:C14"/>
    <mergeCell ref="H14:I14"/>
    <mergeCell ref="B5:C6"/>
    <mergeCell ref="B8:C8"/>
    <mergeCell ref="D5:F5"/>
    <mergeCell ref="G5:I5"/>
    <mergeCell ref="B159:C159"/>
    <mergeCell ref="B160:C160"/>
    <mergeCell ref="B9:C9"/>
    <mergeCell ref="B10:C10"/>
    <mergeCell ref="B11:C11"/>
    <mergeCell ref="B12:C12"/>
    <mergeCell ref="B21:C21"/>
    <mergeCell ref="B20:C20"/>
    <mergeCell ref="B161:C161"/>
    <mergeCell ref="B162:C162"/>
    <mergeCell ref="B164:C164"/>
    <mergeCell ref="B165:C165"/>
    <mergeCell ref="B166:C166"/>
    <mergeCell ref="B167:C167"/>
    <mergeCell ref="B168:C168"/>
    <mergeCell ref="B170:C170"/>
    <mergeCell ref="B172:C172"/>
    <mergeCell ref="B173:C173"/>
    <mergeCell ref="B174:C174"/>
    <mergeCell ref="B175:C175"/>
    <mergeCell ref="B176:C176"/>
    <mergeCell ref="B178:C178"/>
    <mergeCell ref="B179:C179"/>
    <mergeCell ref="B180:C180"/>
    <mergeCell ref="B181:C181"/>
    <mergeCell ref="B182:C182"/>
    <mergeCell ref="B184:C184"/>
    <mergeCell ref="B185:C185"/>
    <mergeCell ref="B186:C186"/>
    <mergeCell ref="B187:C187"/>
    <mergeCell ref="B188:C188"/>
    <mergeCell ref="B190:C190"/>
    <mergeCell ref="B191:C191"/>
    <mergeCell ref="B192:C192"/>
    <mergeCell ref="B193:C193"/>
    <mergeCell ref="B194:C194"/>
    <mergeCell ref="B196:C196"/>
    <mergeCell ref="B198:C198"/>
    <mergeCell ref="B199:C199"/>
    <mergeCell ref="B200:C200"/>
    <mergeCell ref="B201:C201"/>
    <mergeCell ref="B202:C202"/>
    <mergeCell ref="B204:C204"/>
    <mergeCell ref="B205:C205"/>
    <mergeCell ref="B206:C206"/>
    <mergeCell ref="B207:C207"/>
    <mergeCell ref="B208:C208"/>
    <mergeCell ref="B210:C210"/>
    <mergeCell ref="B211:C211"/>
    <mergeCell ref="B212:C212"/>
    <mergeCell ref="B213:C213"/>
    <mergeCell ref="B214:C214"/>
    <mergeCell ref="B216:C216"/>
    <mergeCell ref="B217:C217"/>
    <mergeCell ref="B218:C218"/>
    <mergeCell ref="B219:C219"/>
    <mergeCell ref="B221:C221"/>
    <mergeCell ref="B223:C223"/>
    <mergeCell ref="B224:C224"/>
    <mergeCell ref="B225:C225"/>
    <mergeCell ref="B226:C226"/>
    <mergeCell ref="B228:C228"/>
    <mergeCell ref="B229:C229"/>
    <mergeCell ref="B230:C230"/>
    <mergeCell ref="B231:C231"/>
    <mergeCell ref="B232:C232"/>
    <mergeCell ref="B234:C234"/>
    <mergeCell ref="B235:C235"/>
    <mergeCell ref="B236:C236"/>
    <mergeCell ref="B237:C237"/>
    <mergeCell ref="B238:C238"/>
    <mergeCell ref="B240:C240"/>
    <mergeCell ref="B241:C241"/>
    <mergeCell ref="B242:C242"/>
    <mergeCell ref="B243:C243"/>
    <mergeCell ref="B244:C244"/>
    <mergeCell ref="B246:C246"/>
    <mergeCell ref="B247:C247"/>
    <mergeCell ref="B248:C248"/>
    <mergeCell ref="B249:C249"/>
    <mergeCell ref="B250:C250"/>
    <mergeCell ref="B252:C252"/>
    <mergeCell ref="B253:C253"/>
    <mergeCell ref="B254:C254"/>
    <mergeCell ref="B255:C255"/>
    <mergeCell ref="B257:C257"/>
    <mergeCell ref="B259:C259"/>
    <mergeCell ref="B260:C260"/>
    <mergeCell ref="B261:C261"/>
    <mergeCell ref="B262:C262"/>
    <mergeCell ref="B263:C263"/>
    <mergeCell ref="B265:C265"/>
    <mergeCell ref="B266:C266"/>
    <mergeCell ref="B267:C267"/>
    <mergeCell ref="B268:C268"/>
    <mergeCell ref="B269:C269"/>
    <mergeCell ref="B271:C271"/>
    <mergeCell ref="B272:C272"/>
    <mergeCell ref="B273:C273"/>
    <mergeCell ref="B274:C274"/>
    <mergeCell ref="B275:C275"/>
    <mergeCell ref="B276:C276"/>
    <mergeCell ref="B278:C278"/>
    <mergeCell ref="B280:C280"/>
    <mergeCell ref="B281:C281"/>
    <mergeCell ref="B282:C282"/>
    <mergeCell ref="B283:C283"/>
    <mergeCell ref="B284:C284"/>
    <mergeCell ref="B286:C286"/>
    <mergeCell ref="B287:C287"/>
    <mergeCell ref="B288:C288"/>
    <mergeCell ref="B289:C289"/>
    <mergeCell ref="B290:C290"/>
    <mergeCell ref="B292:C292"/>
    <mergeCell ref="B293:C293"/>
    <mergeCell ref="B294:C294"/>
    <mergeCell ref="B295:C295"/>
    <mergeCell ref="B296:C296"/>
    <mergeCell ref="B298:C298"/>
    <mergeCell ref="B299:C299"/>
    <mergeCell ref="B305:C305"/>
    <mergeCell ref="B306:C306"/>
    <mergeCell ref="B300:C300"/>
    <mergeCell ref="B301:C301"/>
    <mergeCell ref="B302:C302"/>
    <mergeCell ref="B304:C304"/>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B2:M292"/>
  <sheetViews>
    <sheetView workbookViewId="0" topLeftCell="A1">
      <selection activeCell="A1" sqref="A1"/>
    </sheetView>
  </sheetViews>
  <sheetFormatPr defaultColWidth="9.00390625" defaultRowHeight="13.5"/>
  <cols>
    <col min="1" max="1" width="2.625" style="257" customWidth="1"/>
    <col min="2" max="2" width="2.625" style="261" customWidth="1"/>
    <col min="3" max="3" width="10.625" style="259" customWidth="1"/>
    <col min="4" max="4" width="10.625" style="262" customWidth="1"/>
    <col min="5" max="10" width="9.875" style="257" bestFit="1" customWidth="1"/>
    <col min="11" max="12" width="10.75390625" style="257" bestFit="1" customWidth="1"/>
    <col min="13" max="13" width="14.25390625" style="257" bestFit="1" customWidth="1"/>
    <col min="14" max="16384" width="9.00390625" style="257" customWidth="1"/>
  </cols>
  <sheetData>
    <row r="2" spans="2:4" ht="14.25">
      <c r="B2" s="258" t="s">
        <v>1253</v>
      </c>
      <c r="D2" s="260"/>
    </row>
    <row r="3" ht="12">
      <c r="M3" s="261"/>
    </row>
    <row r="4" spans="3:13" ht="12.75" thickBot="1">
      <c r="C4" s="261"/>
      <c r="D4" s="261"/>
      <c r="E4" s="261"/>
      <c r="F4" s="261"/>
      <c r="G4" s="261"/>
      <c r="H4" s="261"/>
      <c r="I4" s="261"/>
      <c r="J4" s="261"/>
      <c r="K4" s="261"/>
      <c r="L4" s="261"/>
      <c r="M4" s="263" t="s">
        <v>1156</v>
      </c>
    </row>
    <row r="5" spans="2:13" s="264" customFormat="1" ht="25.5" customHeight="1">
      <c r="B5" s="941" t="s">
        <v>1320</v>
      </c>
      <c r="C5" s="941"/>
      <c r="D5" s="265" t="s">
        <v>1157</v>
      </c>
      <c r="E5" s="265" t="s">
        <v>1158</v>
      </c>
      <c r="F5" s="265" t="s">
        <v>1159</v>
      </c>
      <c r="G5" s="265" t="s">
        <v>1160</v>
      </c>
      <c r="H5" s="265" t="s">
        <v>1161</v>
      </c>
      <c r="I5" s="266" t="s">
        <v>1162</v>
      </c>
      <c r="J5" s="265" t="s">
        <v>1163</v>
      </c>
      <c r="K5" s="265" t="s">
        <v>1164</v>
      </c>
      <c r="L5" s="265" t="s">
        <v>1984</v>
      </c>
      <c r="M5" s="266" t="s">
        <v>1165</v>
      </c>
    </row>
    <row r="6" spans="2:13" ht="12">
      <c r="B6" s="267"/>
      <c r="C6" s="268"/>
      <c r="D6" s="269" t="s">
        <v>1166</v>
      </c>
      <c r="E6" s="270" t="s">
        <v>1166</v>
      </c>
      <c r="F6" s="270" t="s">
        <v>1166</v>
      </c>
      <c r="G6" s="270" t="s">
        <v>1166</v>
      </c>
      <c r="H6" s="270" t="s">
        <v>1166</v>
      </c>
      <c r="I6" s="270" t="s">
        <v>1166</v>
      </c>
      <c r="J6" s="270" t="s">
        <v>1166</v>
      </c>
      <c r="K6" s="270" t="s">
        <v>1166</v>
      </c>
      <c r="L6" s="270" t="s">
        <v>1166</v>
      </c>
      <c r="M6" s="271" t="s">
        <v>1166</v>
      </c>
    </row>
    <row r="7" spans="2:13" s="272" customFormat="1" ht="12" customHeight="1">
      <c r="B7" s="873" t="s">
        <v>1336</v>
      </c>
      <c r="C7" s="874"/>
      <c r="D7" s="273">
        <f>SUM(D9:D14,D32,D55,D77,D102,D120,D131,D152,D172,D201,D218)</f>
        <v>3463.8000000000006</v>
      </c>
      <c r="E7" s="273">
        <f>SUM(E9:E14,E32,E55,E77,E102,E120,E131,E152,E172,E201,E218)</f>
        <v>69910.4</v>
      </c>
      <c r="F7" s="273">
        <f>SUM(F9:F14,F32,F55,F77,F102,F120,F131,F152,F172,F201,F218)</f>
        <v>29149.699999999997</v>
      </c>
      <c r="G7" s="273">
        <v>3517.7</v>
      </c>
      <c r="H7" s="273">
        <f>SUM(H9:H14,H32,H55,H77,H102,H120,H131,H152,H172,H201,H218)</f>
        <v>409.5</v>
      </c>
      <c r="I7" s="273">
        <f>SUM(I9:I14,I32,I55,I77,I102,I120,I131,I152,I172,I201,I218)</f>
        <v>6605.1</v>
      </c>
      <c r="J7" s="273">
        <f>SUM(J9:J14,J32,J55,J77,J102,J120,J131,J152,J172,J201,J218)</f>
        <v>16276.7</v>
      </c>
      <c r="K7" s="273">
        <v>185585.2</v>
      </c>
      <c r="L7" s="273">
        <f>SUM(L9:L14,L32,L55,L77,L102,L120,L131,L152,L172,L201,L218)</f>
        <v>314917.49999999994</v>
      </c>
      <c r="M7" s="274">
        <v>339323.7</v>
      </c>
    </row>
    <row r="8" spans="2:13" ht="9.75" customHeight="1">
      <c r="B8" s="128"/>
      <c r="C8" s="129"/>
      <c r="D8" s="275"/>
      <c r="E8" s="275"/>
      <c r="F8" s="275"/>
      <c r="G8" s="275"/>
      <c r="H8" s="275"/>
      <c r="I8" s="275"/>
      <c r="J8" s="275"/>
      <c r="K8" s="275"/>
      <c r="L8" s="275"/>
      <c r="M8" s="276"/>
    </row>
    <row r="9" spans="2:13" ht="12" customHeight="1">
      <c r="B9" s="883" t="s">
        <v>1830</v>
      </c>
      <c r="C9" s="942"/>
      <c r="D9" s="277">
        <v>0</v>
      </c>
      <c r="E9" s="275">
        <v>0</v>
      </c>
      <c r="F9" s="275">
        <v>0</v>
      </c>
      <c r="G9" s="275">
        <v>4.6</v>
      </c>
      <c r="H9" s="275">
        <v>0</v>
      </c>
      <c r="I9" s="275">
        <v>0</v>
      </c>
      <c r="J9" s="275">
        <v>0</v>
      </c>
      <c r="K9" s="275">
        <v>410</v>
      </c>
      <c r="L9" s="275">
        <f>SUM(D9:K9)</f>
        <v>414.6</v>
      </c>
      <c r="M9" s="276">
        <v>6</v>
      </c>
    </row>
    <row r="10" spans="2:13" ht="12" customHeight="1">
      <c r="B10" s="883" t="s">
        <v>1831</v>
      </c>
      <c r="C10" s="942"/>
      <c r="D10" s="277">
        <v>4.5</v>
      </c>
      <c r="E10" s="275">
        <v>13.8</v>
      </c>
      <c r="F10" s="275">
        <v>0</v>
      </c>
      <c r="G10" s="275">
        <v>8</v>
      </c>
      <c r="H10" s="275">
        <v>0</v>
      </c>
      <c r="I10" s="275">
        <v>0</v>
      </c>
      <c r="J10" s="275">
        <v>0.6</v>
      </c>
      <c r="K10" s="275">
        <v>461.2</v>
      </c>
      <c r="L10" s="275">
        <f>SUM(D10:K10)</f>
        <v>488.09999999999997</v>
      </c>
      <c r="M10" s="276">
        <v>0</v>
      </c>
    </row>
    <row r="11" spans="2:13" ht="12" customHeight="1">
      <c r="B11" s="883" t="s">
        <v>1832</v>
      </c>
      <c r="C11" s="942"/>
      <c r="D11" s="277">
        <v>0</v>
      </c>
      <c r="E11" s="275">
        <v>0</v>
      </c>
      <c r="F11" s="275">
        <v>0</v>
      </c>
      <c r="G11" s="275">
        <v>0</v>
      </c>
      <c r="H11" s="275">
        <v>0</v>
      </c>
      <c r="I11" s="275">
        <v>0</v>
      </c>
      <c r="J11" s="275">
        <v>0</v>
      </c>
      <c r="K11" s="275">
        <v>0</v>
      </c>
      <c r="L11" s="275">
        <f>SUM(D11:K11)</f>
        <v>0</v>
      </c>
      <c r="M11" s="276">
        <v>0.5</v>
      </c>
    </row>
    <row r="12" spans="2:13" ht="12" customHeight="1">
      <c r="B12" s="883" t="s">
        <v>1833</v>
      </c>
      <c r="C12" s="942"/>
      <c r="D12" s="277">
        <v>0</v>
      </c>
      <c r="E12" s="275">
        <v>183.4</v>
      </c>
      <c r="F12" s="275">
        <v>0</v>
      </c>
      <c r="G12" s="275">
        <v>0</v>
      </c>
      <c r="H12" s="275">
        <v>0</v>
      </c>
      <c r="I12" s="275">
        <v>0</v>
      </c>
      <c r="J12" s="275">
        <v>0</v>
      </c>
      <c r="K12" s="275">
        <v>88.1</v>
      </c>
      <c r="L12" s="275">
        <f>SUM(D12:K12)</f>
        <v>271.5</v>
      </c>
      <c r="M12" s="276">
        <v>61.3</v>
      </c>
    </row>
    <row r="13" spans="2:13" ht="12" customHeight="1">
      <c r="B13" s="883" t="s">
        <v>1834</v>
      </c>
      <c r="C13" s="942"/>
      <c r="D13" s="277">
        <v>0</v>
      </c>
      <c r="E13" s="275">
        <v>11</v>
      </c>
      <c r="F13" s="275">
        <v>659.8</v>
      </c>
      <c r="G13" s="275">
        <v>1.3</v>
      </c>
      <c r="H13" s="275">
        <v>0</v>
      </c>
      <c r="I13" s="275">
        <v>0</v>
      </c>
      <c r="J13" s="275">
        <v>0</v>
      </c>
      <c r="K13" s="275">
        <v>1555.2</v>
      </c>
      <c r="L13" s="275">
        <v>2327.3</v>
      </c>
      <c r="M13" s="276">
        <v>3242</v>
      </c>
    </row>
    <row r="14" spans="2:13" s="278" customFormat="1" ht="12" customHeight="1">
      <c r="B14" s="881" t="s">
        <v>1346</v>
      </c>
      <c r="C14" s="882"/>
      <c r="D14" s="279">
        <f aca="true" t="shared" si="0" ref="D14:K14">SUM(D15:D31)</f>
        <v>515</v>
      </c>
      <c r="E14" s="273">
        <f t="shared" si="0"/>
        <v>1693.9999999999998</v>
      </c>
      <c r="F14" s="273">
        <f t="shared" si="0"/>
        <v>1491.2</v>
      </c>
      <c r="G14" s="273">
        <f t="shared" si="0"/>
        <v>50.5</v>
      </c>
      <c r="H14" s="273">
        <f t="shared" si="0"/>
        <v>0</v>
      </c>
      <c r="I14" s="273">
        <f t="shared" si="0"/>
        <v>101.4</v>
      </c>
      <c r="J14" s="273">
        <f t="shared" si="0"/>
        <v>610.3</v>
      </c>
      <c r="K14" s="273">
        <f t="shared" si="0"/>
        <v>14233.3</v>
      </c>
      <c r="L14" s="273">
        <f>SUM(D14:K14)</f>
        <v>18695.699999999997</v>
      </c>
      <c r="M14" s="274">
        <v>9503.4</v>
      </c>
    </row>
    <row r="15" spans="2:13" s="278" customFormat="1" ht="12" customHeight="1">
      <c r="B15" s="879" t="s">
        <v>1167</v>
      </c>
      <c r="C15" s="880"/>
      <c r="D15" s="280">
        <v>0</v>
      </c>
      <c r="E15" s="277">
        <v>7</v>
      </c>
      <c r="F15" s="277">
        <v>27.2</v>
      </c>
      <c r="G15" s="277">
        <v>3.4</v>
      </c>
      <c r="H15" s="277">
        <v>0</v>
      </c>
      <c r="I15" s="277">
        <v>0</v>
      </c>
      <c r="J15" s="277">
        <v>3</v>
      </c>
      <c r="K15" s="277">
        <v>274.9</v>
      </c>
      <c r="L15" s="277">
        <f>SUM(D15:K15)</f>
        <v>315.5</v>
      </c>
      <c r="M15" s="281">
        <v>334.5</v>
      </c>
    </row>
    <row r="16" spans="2:13" s="278" customFormat="1" ht="12" customHeight="1">
      <c r="B16" s="879" t="s">
        <v>1348</v>
      </c>
      <c r="C16" s="880"/>
      <c r="D16" s="280">
        <v>0</v>
      </c>
      <c r="E16" s="277">
        <v>452.1</v>
      </c>
      <c r="F16" s="277">
        <v>0</v>
      </c>
      <c r="G16" s="277">
        <v>12.8</v>
      </c>
      <c r="H16" s="277">
        <v>0</v>
      </c>
      <c r="I16" s="277">
        <v>0</v>
      </c>
      <c r="J16" s="277">
        <v>0</v>
      </c>
      <c r="K16" s="277">
        <v>1454.4</v>
      </c>
      <c r="L16" s="277">
        <f>SUM(D16:K16)</f>
        <v>1919.3000000000002</v>
      </c>
      <c r="M16" s="281">
        <v>141.8</v>
      </c>
    </row>
    <row r="17" spans="2:13" s="278" customFormat="1" ht="12" customHeight="1">
      <c r="B17" s="879" t="s">
        <v>1349</v>
      </c>
      <c r="C17" s="880"/>
      <c r="D17" s="280">
        <v>0</v>
      </c>
      <c r="E17" s="277">
        <v>239.7</v>
      </c>
      <c r="F17" s="277">
        <v>7</v>
      </c>
      <c r="G17" s="277">
        <v>0</v>
      </c>
      <c r="H17" s="277">
        <v>0</v>
      </c>
      <c r="I17" s="277">
        <v>54</v>
      </c>
      <c r="J17" s="277">
        <v>0</v>
      </c>
      <c r="K17" s="277">
        <v>2083.7</v>
      </c>
      <c r="L17" s="277">
        <f>SUM(D17:K17)</f>
        <v>2384.3999999999996</v>
      </c>
      <c r="M17" s="281">
        <v>0</v>
      </c>
    </row>
    <row r="18" spans="2:13" s="278" customFormat="1" ht="12" customHeight="1">
      <c r="B18" s="879" t="s">
        <v>1350</v>
      </c>
      <c r="C18" s="880"/>
      <c r="D18" s="280">
        <v>0</v>
      </c>
      <c r="E18" s="277">
        <v>57</v>
      </c>
      <c r="F18" s="277">
        <v>776</v>
      </c>
      <c r="G18" s="277">
        <v>0</v>
      </c>
      <c r="H18" s="277">
        <v>0</v>
      </c>
      <c r="I18" s="277">
        <v>0</v>
      </c>
      <c r="J18" s="277">
        <v>84</v>
      </c>
      <c r="K18" s="277">
        <v>1145</v>
      </c>
      <c r="L18" s="277">
        <f>SUM(D18:K18)</f>
        <v>2062</v>
      </c>
      <c r="M18" s="281">
        <v>2268.3</v>
      </c>
    </row>
    <row r="19" spans="2:13" s="278" customFormat="1" ht="12" customHeight="1">
      <c r="B19" s="879" t="s">
        <v>1838</v>
      </c>
      <c r="C19" s="880"/>
      <c r="D19" s="280">
        <v>0</v>
      </c>
      <c r="E19" s="277">
        <v>25</v>
      </c>
      <c r="F19" s="277">
        <v>0</v>
      </c>
      <c r="G19" s="277">
        <v>0</v>
      </c>
      <c r="H19" s="277">
        <v>0</v>
      </c>
      <c r="I19" s="277">
        <v>7.4</v>
      </c>
      <c r="J19" s="277">
        <v>0</v>
      </c>
      <c r="K19" s="277">
        <v>1154.2</v>
      </c>
      <c r="L19" s="277">
        <v>1186.7</v>
      </c>
      <c r="M19" s="281">
        <v>0</v>
      </c>
    </row>
    <row r="20" spans="2:13" s="278" customFormat="1" ht="12" customHeight="1">
      <c r="B20" s="879" t="s">
        <v>1352</v>
      </c>
      <c r="C20" s="880"/>
      <c r="D20" s="280">
        <v>0</v>
      </c>
      <c r="E20" s="277">
        <v>180</v>
      </c>
      <c r="F20" s="277">
        <v>60</v>
      </c>
      <c r="G20" s="277">
        <v>0</v>
      </c>
      <c r="H20" s="277">
        <v>0</v>
      </c>
      <c r="I20" s="277">
        <v>0</v>
      </c>
      <c r="J20" s="277">
        <v>135</v>
      </c>
      <c r="K20" s="277">
        <v>1228</v>
      </c>
      <c r="L20" s="277">
        <f aca="true" t="shared" si="1" ref="L20:L51">SUM(D20:K20)</f>
        <v>1603</v>
      </c>
      <c r="M20" s="281">
        <v>1473.8</v>
      </c>
    </row>
    <row r="21" spans="2:13" s="278" customFormat="1" ht="12" customHeight="1">
      <c r="B21" s="879" t="s">
        <v>1353</v>
      </c>
      <c r="C21" s="880"/>
      <c r="D21" s="280">
        <v>0</v>
      </c>
      <c r="E21" s="277">
        <v>0</v>
      </c>
      <c r="F21" s="277">
        <v>0</v>
      </c>
      <c r="G21" s="277">
        <v>0</v>
      </c>
      <c r="H21" s="277">
        <v>0</v>
      </c>
      <c r="I21" s="277">
        <v>0</v>
      </c>
      <c r="J21" s="277">
        <v>0</v>
      </c>
      <c r="K21" s="277">
        <v>165</v>
      </c>
      <c r="L21" s="277">
        <f t="shared" si="1"/>
        <v>165</v>
      </c>
      <c r="M21" s="281">
        <v>0</v>
      </c>
    </row>
    <row r="22" spans="2:13" s="264" customFormat="1" ht="12" customHeight="1">
      <c r="B22" s="879" t="s">
        <v>1354</v>
      </c>
      <c r="C22" s="880"/>
      <c r="D22" s="280">
        <v>0</v>
      </c>
      <c r="E22" s="277">
        <v>2.5</v>
      </c>
      <c r="F22" s="277">
        <v>80</v>
      </c>
      <c r="G22" s="277">
        <v>5.5</v>
      </c>
      <c r="H22" s="277">
        <v>0</v>
      </c>
      <c r="I22" s="277">
        <v>0</v>
      </c>
      <c r="J22" s="277">
        <v>45</v>
      </c>
      <c r="K22" s="277">
        <v>1286.3</v>
      </c>
      <c r="L22" s="277">
        <f t="shared" si="1"/>
        <v>1419.3</v>
      </c>
      <c r="M22" s="281">
        <v>565.6</v>
      </c>
    </row>
    <row r="23" spans="2:13" s="264" customFormat="1" ht="12" customHeight="1">
      <c r="B23" s="879" t="s">
        <v>1355</v>
      </c>
      <c r="C23" s="880"/>
      <c r="D23" s="280">
        <v>0</v>
      </c>
      <c r="E23" s="277">
        <v>16.8</v>
      </c>
      <c r="F23" s="277">
        <v>0</v>
      </c>
      <c r="G23" s="277">
        <v>26.8</v>
      </c>
      <c r="H23" s="277">
        <v>0</v>
      </c>
      <c r="I23" s="277">
        <v>0</v>
      </c>
      <c r="J23" s="277">
        <v>15.2</v>
      </c>
      <c r="K23" s="277">
        <v>455</v>
      </c>
      <c r="L23" s="277">
        <f t="shared" si="1"/>
        <v>513.8</v>
      </c>
      <c r="M23" s="281">
        <v>831.5</v>
      </c>
    </row>
    <row r="24" spans="2:13" s="264" customFormat="1" ht="12" customHeight="1">
      <c r="B24" s="879" t="s">
        <v>1356</v>
      </c>
      <c r="C24" s="880"/>
      <c r="D24" s="280">
        <v>477</v>
      </c>
      <c r="E24" s="277">
        <v>390</v>
      </c>
      <c r="F24" s="277">
        <v>451</v>
      </c>
      <c r="G24" s="277">
        <v>0</v>
      </c>
      <c r="H24" s="277">
        <v>0</v>
      </c>
      <c r="I24" s="277">
        <v>0</v>
      </c>
      <c r="J24" s="277">
        <v>133</v>
      </c>
      <c r="K24" s="277">
        <v>1891</v>
      </c>
      <c r="L24" s="277">
        <f t="shared" si="1"/>
        <v>3342</v>
      </c>
      <c r="M24" s="281">
        <v>3171</v>
      </c>
    </row>
    <row r="25" spans="2:13" s="264" customFormat="1" ht="12" customHeight="1">
      <c r="B25" s="879" t="s">
        <v>1357</v>
      </c>
      <c r="C25" s="880"/>
      <c r="D25" s="280">
        <v>0</v>
      </c>
      <c r="E25" s="277">
        <v>0</v>
      </c>
      <c r="F25" s="277">
        <v>0</v>
      </c>
      <c r="G25" s="277">
        <v>0</v>
      </c>
      <c r="H25" s="277">
        <v>0</v>
      </c>
      <c r="I25" s="277">
        <v>0</v>
      </c>
      <c r="J25" s="277">
        <v>0</v>
      </c>
      <c r="K25" s="277">
        <v>0</v>
      </c>
      <c r="L25" s="277">
        <f t="shared" si="1"/>
        <v>0</v>
      </c>
      <c r="M25" s="281">
        <v>0</v>
      </c>
    </row>
    <row r="26" spans="2:13" s="264" customFormat="1" ht="12" customHeight="1">
      <c r="B26" s="879" t="s">
        <v>1358</v>
      </c>
      <c r="C26" s="880"/>
      <c r="D26" s="280">
        <v>0</v>
      </c>
      <c r="E26" s="277">
        <v>0</v>
      </c>
      <c r="F26" s="277">
        <v>0</v>
      </c>
      <c r="G26" s="277">
        <v>0</v>
      </c>
      <c r="H26" s="277">
        <v>0</v>
      </c>
      <c r="I26" s="277">
        <v>0</v>
      </c>
      <c r="J26" s="277">
        <v>0</v>
      </c>
      <c r="K26" s="277">
        <v>0</v>
      </c>
      <c r="L26" s="277">
        <f t="shared" si="1"/>
        <v>0</v>
      </c>
      <c r="M26" s="281">
        <v>0</v>
      </c>
    </row>
    <row r="27" spans="2:13" s="264" customFormat="1" ht="12" customHeight="1">
      <c r="B27" s="879" t="s">
        <v>1843</v>
      </c>
      <c r="C27" s="880"/>
      <c r="D27" s="280">
        <v>0</v>
      </c>
      <c r="E27" s="277">
        <v>0</v>
      </c>
      <c r="F27" s="277">
        <v>0</v>
      </c>
      <c r="G27" s="277">
        <v>0</v>
      </c>
      <c r="H27" s="277">
        <v>0</v>
      </c>
      <c r="I27" s="277">
        <v>0</v>
      </c>
      <c r="J27" s="277">
        <v>0</v>
      </c>
      <c r="K27" s="277">
        <v>0</v>
      </c>
      <c r="L27" s="277">
        <f t="shared" si="1"/>
        <v>0</v>
      </c>
      <c r="M27" s="281">
        <v>0</v>
      </c>
    </row>
    <row r="28" spans="2:13" s="264" customFormat="1" ht="12" customHeight="1">
      <c r="B28" s="879" t="s">
        <v>1168</v>
      </c>
      <c r="C28" s="880"/>
      <c r="D28" s="280">
        <v>0</v>
      </c>
      <c r="E28" s="277">
        <v>173.1</v>
      </c>
      <c r="F28" s="277">
        <v>21.6</v>
      </c>
      <c r="G28" s="277">
        <v>2</v>
      </c>
      <c r="H28" s="277">
        <v>0</v>
      </c>
      <c r="I28" s="277">
        <v>0</v>
      </c>
      <c r="J28" s="277">
        <v>5.1</v>
      </c>
      <c r="K28" s="277">
        <v>398</v>
      </c>
      <c r="L28" s="277">
        <f t="shared" si="1"/>
        <v>599.8</v>
      </c>
      <c r="M28" s="281">
        <v>0</v>
      </c>
    </row>
    <row r="29" spans="2:13" s="264" customFormat="1" ht="12" customHeight="1">
      <c r="B29" s="879" t="s">
        <v>1169</v>
      </c>
      <c r="C29" s="880"/>
      <c r="D29" s="280">
        <v>38</v>
      </c>
      <c r="E29" s="277">
        <v>53</v>
      </c>
      <c r="F29" s="277">
        <v>30</v>
      </c>
      <c r="G29" s="277">
        <v>0</v>
      </c>
      <c r="H29" s="277">
        <v>0</v>
      </c>
      <c r="I29" s="277">
        <v>40</v>
      </c>
      <c r="J29" s="277">
        <v>190</v>
      </c>
      <c r="K29" s="277">
        <v>694</v>
      </c>
      <c r="L29" s="277">
        <f t="shared" si="1"/>
        <v>1045</v>
      </c>
      <c r="M29" s="281">
        <v>0</v>
      </c>
    </row>
    <row r="30" spans="2:13" s="264" customFormat="1" ht="12" customHeight="1">
      <c r="B30" s="879" t="s">
        <v>1362</v>
      </c>
      <c r="C30" s="880"/>
      <c r="D30" s="280">
        <v>0</v>
      </c>
      <c r="E30" s="277">
        <v>94.6</v>
      </c>
      <c r="F30" s="277">
        <v>38.4</v>
      </c>
      <c r="G30" s="277">
        <v>0</v>
      </c>
      <c r="H30" s="277">
        <v>0</v>
      </c>
      <c r="I30" s="277">
        <v>0</v>
      </c>
      <c r="J30" s="277">
        <v>0</v>
      </c>
      <c r="K30" s="277">
        <v>746</v>
      </c>
      <c r="L30" s="277">
        <f t="shared" si="1"/>
        <v>879</v>
      </c>
      <c r="M30" s="281">
        <v>0</v>
      </c>
    </row>
    <row r="31" spans="2:13" s="264" customFormat="1" ht="12" customHeight="1">
      <c r="B31" s="879" t="s">
        <v>1363</v>
      </c>
      <c r="C31" s="880"/>
      <c r="D31" s="280">
        <v>0</v>
      </c>
      <c r="E31" s="277">
        <v>3.2</v>
      </c>
      <c r="F31" s="277">
        <v>0</v>
      </c>
      <c r="G31" s="277">
        <v>0</v>
      </c>
      <c r="H31" s="277">
        <v>0</v>
      </c>
      <c r="I31" s="277">
        <v>0</v>
      </c>
      <c r="J31" s="277">
        <v>0</v>
      </c>
      <c r="K31" s="277">
        <v>1257.8</v>
      </c>
      <c r="L31" s="277">
        <f t="shared" si="1"/>
        <v>1261</v>
      </c>
      <c r="M31" s="281">
        <v>716.4</v>
      </c>
    </row>
    <row r="32" spans="2:13" s="278" customFormat="1" ht="12" customHeight="1">
      <c r="B32" s="881" t="s">
        <v>1368</v>
      </c>
      <c r="C32" s="882"/>
      <c r="D32" s="279">
        <f aca="true" t="shared" si="2" ref="D32:K32">SUM(D33:D54)</f>
        <v>115.5</v>
      </c>
      <c r="E32" s="279">
        <f t="shared" si="2"/>
        <v>802.0999999999999</v>
      </c>
      <c r="F32" s="279">
        <f t="shared" si="2"/>
        <v>398.9</v>
      </c>
      <c r="G32" s="279">
        <f t="shared" si="2"/>
        <v>167.2</v>
      </c>
      <c r="H32" s="279">
        <f t="shared" si="2"/>
        <v>0</v>
      </c>
      <c r="I32" s="279">
        <f t="shared" si="2"/>
        <v>0</v>
      </c>
      <c r="J32" s="279">
        <f t="shared" si="2"/>
        <v>401.2</v>
      </c>
      <c r="K32" s="279">
        <f t="shared" si="2"/>
        <v>6919.2</v>
      </c>
      <c r="L32" s="273">
        <f t="shared" si="1"/>
        <v>8804.1</v>
      </c>
      <c r="M32" s="274">
        <v>4222.5</v>
      </c>
    </row>
    <row r="33" spans="2:13" s="264" customFormat="1" ht="12" customHeight="1">
      <c r="B33" s="879" t="s">
        <v>1170</v>
      </c>
      <c r="C33" s="880"/>
      <c r="D33" s="280">
        <v>0</v>
      </c>
      <c r="E33" s="277">
        <v>0</v>
      </c>
      <c r="F33" s="277">
        <v>0</v>
      </c>
      <c r="G33" s="277">
        <v>4.6</v>
      </c>
      <c r="H33" s="277">
        <v>0</v>
      </c>
      <c r="I33" s="277">
        <v>0</v>
      </c>
      <c r="J33" s="277">
        <v>3.6</v>
      </c>
      <c r="K33" s="277">
        <v>21.9</v>
      </c>
      <c r="L33" s="277">
        <f t="shared" si="1"/>
        <v>30.099999999999998</v>
      </c>
      <c r="M33" s="281">
        <v>0</v>
      </c>
    </row>
    <row r="34" spans="2:13" s="264" customFormat="1" ht="12" customHeight="1">
      <c r="B34" s="879" t="s">
        <v>1171</v>
      </c>
      <c r="C34" s="880"/>
      <c r="D34" s="280">
        <v>3.5</v>
      </c>
      <c r="E34" s="277">
        <v>0</v>
      </c>
      <c r="F34" s="277">
        <v>0</v>
      </c>
      <c r="G34" s="277">
        <v>0.1</v>
      </c>
      <c r="H34" s="277">
        <v>0</v>
      </c>
      <c r="I34" s="277">
        <v>0</v>
      </c>
      <c r="J34" s="277">
        <v>0</v>
      </c>
      <c r="K34" s="277">
        <v>2.3</v>
      </c>
      <c r="L34" s="277">
        <f t="shared" si="1"/>
        <v>5.9</v>
      </c>
      <c r="M34" s="281">
        <v>0</v>
      </c>
    </row>
    <row r="35" spans="2:13" s="264" customFormat="1" ht="12" customHeight="1">
      <c r="B35" s="879" t="s">
        <v>1172</v>
      </c>
      <c r="C35" s="880"/>
      <c r="D35" s="280">
        <v>0</v>
      </c>
      <c r="E35" s="277">
        <v>0</v>
      </c>
      <c r="F35" s="277">
        <v>0</v>
      </c>
      <c r="G35" s="277">
        <v>0</v>
      </c>
      <c r="H35" s="277">
        <v>0</v>
      </c>
      <c r="I35" s="277">
        <v>0</v>
      </c>
      <c r="J35" s="277">
        <v>0</v>
      </c>
      <c r="K35" s="277">
        <v>0</v>
      </c>
      <c r="L35" s="277">
        <f t="shared" si="1"/>
        <v>0</v>
      </c>
      <c r="M35" s="281">
        <v>0</v>
      </c>
    </row>
    <row r="36" spans="2:13" s="264" customFormat="1" ht="12" customHeight="1">
      <c r="B36" s="879" t="s">
        <v>1377</v>
      </c>
      <c r="C36" s="880"/>
      <c r="D36" s="280">
        <v>0</v>
      </c>
      <c r="E36" s="277">
        <v>55</v>
      </c>
      <c r="F36" s="277">
        <v>0</v>
      </c>
      <c r="G36" s="277">
        <v>0</v>
      </c>
      <c r="H36" s="277">
        <v>0</v>
      </c>
      <c r="I36" s="277">
        <v>0</v>
      </c>
      <c r="J36" s="277">
        <v>0</v>
      </c>
      <c r="K36" s="277">
        <v>698.2</v>
      </c>
      <c r="L36" s="277">
        <f t="shared" si="1"/>
        <v>753.2</v>
      </c>
      <c r="M36" s="281">
        <v>0</v>
      </c>
    </row>
    <row r="37" spans="2:13" s="264" customFormat="1" ht="12" customHeight="1">
      <c r="B37" s="879" t="s">
        <v>1379</v>
      </c>
      <c r="C37" s="880"/>
      <c r="D37" s="280">
        <v>39</v>
      </c>
      <c r="E37" s="277">
        <v>48.5</v>
      </c>
      <c r="F37" s="277">
        <v>148</v>
      </c>
      <c r="G37" s="277">
        <v>2</v>
      </c>
      <c r="H37" s="277">
        <v>0</v>
      </c>
      <c r="I37" s="277">
        <v>0</v>
      </c>
      <c r="J37" s="277">
        <v>0</v>
      </c>
      <c r="K37" s="277">
        <v>408</v>
      </c>
      <c r="L37" s="277">
        <f t="shared" si="1"/>
        <v>645.5</v>
      </c>
      <c r="M37" s="281">
        <v>0</v>
      </c>
    </row>
    <row r="38" spans="2:13" s="264" customFormat="1" ht="12" customHeight="1">
      <c r="B38" s="879" t="s">
        <v>1381</v>
      </c>
      <c r="C38" s="880"/>
      <c r="D38" s="280">
        <v>0</v>
      </c>
      <c r="E38" s="277">
        <v>154.9</v>
      </c>
      <c r="F38" s="277">
        <v>199.4</v>
      </c>
      <c r="G38" s="277">
        <v>110.2</v>
      </c>
      <c r="H38" s="277">
        <v>0</v>
      </c>
      <c r="I38" s="277">
        <v>0</v>
      </c>
      <c r="J38" s="277">
        <v>53.1</v>
      </c>
      <c r="K38" s="277">
        <v>1485.5</v>
      </c>
      <c r="L38" s="277">
        <f t="shared" si="1"/>
        <v>2003.1</v>
      </c>
      <c r="M38" s="281">
        <v>2416.2</v>
      </c>
    </row>
    <row r="39" spans="2:13" s="264" customFormat="1" ht="12" customHeight="1">
      <c r="B39" s="879" t="s">
        <v>1382</v>
      </c>
      <c r="C39" s="880"/>
      <c r="D39" s="280">
        <v>0</v>
      </c>
      <c r="E39" s="277">
        <v>50.8</v>
      </c>
      <c r="F39" s="277">
        <v>7</v>
      </c>
      <c r="G39" s="277">
        <v>14</v>
      </c>
      <c r="H39" s="277">
        <v>0</v>
      </c>
      <c r="I39" s="277">
        <v>0</v>
      </c>
      <c r="J39" s="277">
        <v>290</v>
      </c>
      <c r="K39" s="277">
        <v>998.2</v>
      </c>
      <c r="L39" s="277">
        <f t="shared" si="1"/>
        <v>1360</v>
      </c>
      <c r="M39" s="281">
        <v>1508.7</v>
      </c>
    </row>
    <row r="40" spans="2:13" s="264" customFormat="1" ht="12" customHeight="1">
      <c r="B40" s="879" t="s">
        <v>1383</v>
      </c>
      <c r="C40" s="880"/>
      <c r="D40" s="280">
        <v>0</v>
      </c>
      <c r="E40" s="277">
        <v>0</v>
      </c>
      <c r="F40" s="277">
        <v>3.5</v>
      </c>
      <c r="G40" s="277">
        <v>0</v>
      </c>
      <c r="H40" s="277">
        <v>0</v>
      </c>
      <c r="I40" s="277">
        <v>0</v>
      </c>
      <c r="J40" s="277">
        <v>0</v>
      </c>
      <c r="K40" s="277">
        <v>246.5</v>
      </c>
      <c r="L40" s="277">
        <f t="shared" si="1"/>
        <v>250</v>
      </c>
      <c r="M40" s="281">
        <v>0</v>
      </c>
    </row>
    <row r="41" spans="2:13" s="264" customFormat="1" ht="12" customHeight="1">
      <c r="B41" s="879" t="s">
        <v>1384</v>
      </c>
      <c r="C41" s="880"/>
      <c r="D41" s="280">
        <v>0</v>
      </c>
      <c r="E41" s="277">
        <v>0</v>
      </c>
      <c r="F41" s="277">
        <v>0</v>
      </c>
      <c r="G41" s="277">
        <v>0</v>
      </c>
      <c r="H41" s="277">
        <v>0</v>
      </c>
      <c r="I41" s="277">
        <v>0</v>
      </c>
      <c r="J41" s="277">
        <v>0</v>
      </c>
      <c r="K41" s="277">
        <v>0</v>
      </c>
      <c r="L41" s="277">
        <f t="shared" si="1"/>
        <v>0</v>
      </c>
      <c r="M41" s="281">
        <v>0</v>
      </c>
    </row>
    <row r="42" spans="2:13" s="264" customFormat="1" ht="12" customHeight="1">
      <c r="B42" s="879" t="s">
        <v>1173</v>
      </c>
      <c r="C42" s="880"/>
      <c r="D42" s="280">
        <v>0</v>
      </c>
      <c r="E42" s="277">
        <v>0</v>
      </c>
      <c r="F42" s="277">
        <v>0</v>
      </c>
      <c r="G42" s="277">
        <v>0</v>
      </c>
      <c r="H42" s="277">
        <v>0</v>
      </c>
      <c r="I42" s="277">
        <v>0</v>
      </c>
      <c r="J42" s="277">
        <v>0</v>
      </c>
      <c r="K42" s="277">
        <v>0</v>
      </c>
      <c r="L42" s="277">
        <f t="shared" si="1"/>
        <v>0</v>
      </c>
      <c r="M42" s="281">
        <v>0</v>
      </c>
    </row>
    <row r="43" spans="2:13" s="264" customFormat="1" ht="12" customHeight="1">
      <c r="B43" s="879" t="s">
        <v>1388</v>
      </c>
      <c r="C43" s="880"/>
      <c r="D43" s="280">
        <v>0</v>
      </c>
      <c r="E43" s="277">
        <v>0</v>
      </c>
      <c r="F43" s="277">
        <v>0</v>
      </c>
      <c r="G43" s="277">
        <v>0</v>
      </c>
      <c r="H43" s="277">
        <v>0</v>
      </c>
      <c r="I43" s="277">
        <v>0</v>
      </c>
      <c r="J43" s="277">
        <v>0</v>
      </c>
      <c r="K43" s="277">
        <v>0</v>
      </c>
      <c r="L43" s="277">
        <f t="shared" si="1"/>
        <v>0</v>
      </c>
      <c r="M43" s="281">
        <v>0</v>
      </c>
    </row>
    <row r="44" spans="2:13" s="264" customFormat="1" ht="12" customHeight="1">
      <c r="B44" s="879" t="s">
        <v>1389</v>
      </c>
      <c r="C44" s="880"/>
      <c r="D44" s="280">
        <v>0</v>
      </c>
      <c r="E44" s="277">
        <v>0</v>
      </c>
      <c r="F44" s="277">
        <v>0</v>
      </c>
      <c r="G44" s="277">
        <v>0</v>
      </c>
      <c r="H44" s="277">
        <v>0</v>
      </c>
      <c r="I44" s="277">
        <v>0</v>
      </c>
      <c r="J44" s="277">
        <v>0</v>
      </c>
      <c r="K44" s="277">
        <v>0</v>
      </c>
      <c r="L44" s="277">
        <f t="shared" si="1"/>
        <v>0</v>
      </c>
      <c r="M44" s="281">
        <v>0</v>
      </c>
    </row>
    <row r="45" spans="2:13" s="264" customFormat="1" ht="12" customHeight="1">
      <c r="B45" s="879" t="s">
        <v>1390</v>
      </c>
      <c r="C45" s="880"/>
      <c r="D45" s="280">
        <v>0</v>
      </c>
      <c r="E45" s="277">
        <v>0</v>
      </c>
      <c r="F45" s="277">
        <v>0</v>
      </c>
      <c r="G45" s="277">
        <v>0</v>
      </c>
      <c r="H45" s="277">
        <v>0</v>
      </c>
      <c r="I45" s="277">
        <v>0</v>
      </c>
      <c r="J45" s="277">
        <v>0</v>
      </c>
      <c r="K45" s="277">
        <v>0</v>
      </c>
      <c r="L45" s="277">
        <f t="shared" si="1"/>
        <v>0</v>
      </c>
      <c r="M45" s="281">
        <v>0</v>
      </c>
    </row>
    <row r="46" spans="2:13" s="264" customFormat="1" ht="12" customHeight="1">
      <c r="B46" s="879" t="s">
        <v>1353</v>
      </c>
      <c r="C46" s="880"/>
      <c r="D46" s="280">
        <v>0</v>
      </c>
      <c r="E46" s="277">
        <v>0</v>
      </c>
      <c r="F46" s="277">
        <v>0</v>
      </c>
      <c r="G46" s="277">
        <v>0</v>
      </c>
      <c r="H46" s="277">
        <v>0</v>
      </c>
      <c r="I46" s="277">
        <v>0</v>
      </c>
      <c r="J46" s="277">
        <v>0</v>
      </c>
      <c r="K46" s="277">
        <v>0</v>
      </c>
      <c r="L46" s="277">
        <f t="shared" si="1"/>
        <v>0</v>
      </c>
      <c r="M46" s="281">
        <v>0</v>
      </c>
    </row>
    <row r="47" spans="2:13" s="264" customFormat="1" ht="12" customHeight="1">
      <c r="B47" s="879" t="s">
        <v>1391</v>
      </c>
      <c r="C47" s="880"/>
      <c r="D47" s="280">
        <v>0</v>
      </c>
      <c r="E47" s="277">
        <v>0</v>
      </c>
      <c r="F47" s="277">
        <v>0</v>
      </c>
      <c r="G47" s="277">
        <v>0</v>
      </c>
      <c r="H47" s="277">
        <v>0</v>
      </c>
      <c r="I47" s="277">
        <v>0</v>
      </c>
      <c r="J47" s="277">
        <v>0</v>
      </c>
      <c r="K47" s="277">
        <v>0</v>
      </c>
      <c r="L47" s="277">
        <f t="shared" si="1"/>
        <v>0</v>
      </c>
      <c r="M47" s="281">
        <v>0</v>
      </c>
    </row>
    <row r="48" spans="2:13" s="264" customFormat="1" ht="12" customHeight="1">
      <c r="B48" s="879" t="s">
        <v>1174</v>
      </c>
      <c r="C48" s="880"/>
      <c r="D48" s="280">
        <v>0</v>
      </c>
      <c r="E48" s="277">
        <v>0.6</v>
      </c>
      <c r="F48" s="277">
        <v>26</v>
      </c>
      <c r="G48" s="277">
        <v>0</v>
      </c>
      <c r="H48" s="277">
        <v>0</v>
      </c>
      <c r="I48" s="277">
        <v>0</v>
      </c>
      <c r="J48" s="277">
        <v>36.5</v>
      </c>
      <c r="K48" s="277">
        <v>727.3</v>
      </c>
      <c r="L48" s="277">
        <f t="shared" si="1"/>
        <v>790.4</v>
      </c>
      <c r="M48" s="281">
        <v>0</v>
      </c>
    </row>
    <row r="49" spans="2:13" s="264" customFormat="1" ht="12" customHeight="1">
      <c r="B49" s="879" t="s">
        <v>1175</v>
      </c>
      <c r="C49" s="880"/>
      <c r="D49" s="280">
        <v>0</v>
      </c>
      <c r="E49" s="277">
        <v>90</v>
      </c>
      <c r="F49" s="277">
        <v>0</v>
      </c>
      <c r="G49" s="277">
        <v>12</v>
      </c>
      <c r="H49" s="277">
        <v>0</v>
      </c>
      <c r="I49" s="277">
        <v>0</v>
      </c>
      <c r="J49" s="277">
        <v>0.5</v>
      </c>
      <c r="K49" s="277">
        <v>11.5</v>
      </c>
      <c r="L49" s="277">
        <f t="shared" si="1"/>
        <v>114</v>
      </c>
      <c r="M49" s="281">
        <v>0</v>
      </c>
    </row>
    <row r="50" spans="2:13" s="264" customFormat="1" ht="12" customHeight="1">
      <c r="B50" s="879" t="s">
        <v>1856</v>
      </c>
      <c r="C50" s="880"/>
      <c r="D50" s="280">
        <v>0</v>
      </c>
      <c r="E50" s="277">
        <v>25.3</v>
      </c>
      <c r="F50" s="277">
        <v>0</v>
      </c>
      <c r="G50" s="277">
        <v>12.5</v>
      </c>
      <c r="H50" s="277">
        <v>0</v>
      </c>
      <c r="I50" s="277">
        <v>0</v>
      </c>
      <c r="J50" s="277">
        <v>0</v>
      </c>
      <c r="K50" s="277">
        <v>161.9</v>
      </c>
      <c r="L50" s="277">
        <f t="shared" si="1"/>
        <v>199.7</v>
      </c>
      <c r="M50" s="281">
        <v>0</v>
      </c>
    </row>
    <row r="51" spans="2:13" s="264" customFormat="1" ht="12" customHeight="1">
      <c r="B51" s="879" t="s">
        <v>1857</v>
      </c>
      <c r="C51" s="880"/>
      <c r="D51" s="280">
        <v>0</v>
      </c>
      <c r="E51" s="277">
        <v>90.8</v>
      </c>
      <c r="F51" s="277">
        <v>0</v>
      </c>
      <c r="G51" s="277">
        <v>1.5</v>
      </c>
      <c r="H51" s="277">
        <v>0</v>
      </c>
      <c r="I51" s="277">
        <v>0</v>
      </c>
      <c r="J51" s="277">
        <v>0</v>
      </c>
      <c r="K51" s="277">
        <v>806.5</v>
      </c>
      <c r="L51" s="277">
        <f t="shared" si="1"/>
        <v>898.8</v>
      </c>
      <c r="M51" s="281">
        <v>0</v>
      </c>
    </row>
    <row r="52" spans="2:13" s="264" customFormat="1" ht="12" customHeight="1">
      <c r="B52" s="879" t="s">
        <v>1396</v>
      </c>
      <c r="C52" s="880"/>
      <c r="D52" s="280">
        <v>73</v>
      </c>
      <c r="E52" s="277">
        <v>285.5</v>
      </c>
      <c r="F52" s="277">
        <v>0</v>
      </c>
      <c r="G52" s="277">
        <v>9.1</v>
      </c>
      <c r="H52" s="277">
        <v>0</v>
      </c>
      <c r="I52" s="277">
        <v>0</v>
      </c>
      <c r="J52" s="277">
        <v>16.5</v>
      </c>
      <c r="K52" s="277">
        <v>882</v>
      </c>
      <c r="L52" s="277">
        <f aca="true" t="shared" si="3" ref="L52:L68">SUM(D52:K52)</f>
        <v>1266.1</v>
      </c>
      <c r="M52" s="281">
        <v>297.5</v>
      </c>
    </row>
    <row r="53" spans="2:13" s="264" customFormat="1" ht="12" customHeight="1">
      <c r="B53" s="879" t="s">
        <v>1397</v>
      </c>
      <c r="C53" s="880"/>
      <c r="D53" s="280">
        <v>0</v>
      </c>
      <c r="E53" s="277">
        <v>0.4</v>
      </c>
      <c r="F53" s="277">
        <v>0</v>
      </c>
      <c r="G53" s="277">
        <v>1.2</v>
      </c>
      <c r="H53" s="277">
        <v>0</v>
      </c>
      <c r="I53" s="277">
        <v>0</v>
      </c>
      <c r="J53" s="277">
        <v>0</v>
      </c>
      <c r="K53" s="277">
        <v>334.2</v>
      </c>
      <c r="L53" s="277">
        <f t="shared" si="3"/>
        <v>335.8</v>
      </c>
      <c r="M53" s="281">
        <v>0</v>
      </c>
    </row>
    <row r="54" spans="2:13" s="264" customFormat="1" ht="12" customHeight="1">
      <c r="B54" s="879" t="s">
        <v>1176</v>
      </c>
      <c r="C54" s="880"/>
      <c r="D54" s="280">
        <v>0</v>
      </c>
      <c r="E54" s="277">
        <v>0.3</v>
      </c>
      <c r="F54" s="277">
        <v>15</v>
      </c>
      <c r="G54" s="277">
        <v>0</v>
      </c>
      <c r="H54" s="277">
        <v>0</v>
      </c>
      <c r="I54" s="277">
        <v>0</v>
      </c>
      <c r="J54" s="277">
        <v>1</v>
      </c>
      <c r="K54" s="277">
        <v>135.2</v>
      </c>
      <c r="L54" s="277">
        <f t="shared" si="3"/>
        <v>151.5</v>
      </c>
      <c r="M54" s="281">
        <v>0</v>
      </c>
    </row>
    <row r="55" spans="2:13" s="278" customFormat="1" ht="12" customHeight="1">
      <c r="B55" s="881" t="s">
        <v>1400</v>
      </c>
      <c r="C55" s="882"/>
      <c r="D55" s="279">
        <f>SUM(D56:D76)</f>
        <v>117</v>
      </c>
      <c r="E55" s="273">
        <v>6905.6</v>
      </c>
      <c r="F55" s="273">
        <f>SUM(F56:F76)</f>
        <v>6240.9</v>
      </c>
      <c r="G55" s="273">
        <f>SUM(G56:G76)</f>
        <v>240.50000000000003</v>
      </c>
      <c r="H55" s="273">
        <f>SUM(H56:H76)</f>
        <v>2</v>
      </c>
      <c r="I55" s="273">
        <f>SUM(I56:I76)</f>
        <v>90.9</v>
      </c>
      <c r="J55" s="273">
        <f>SUM(J56:J76)</f>
        <v>1008.8000000000001</v>
      </c>
      <c r="K55" s="273">
        <v>16469.7</v>
      </c>
      <c r="L55" s="273">
        <f t="shared" si="3"/>
        <v>31075.4</v>
      </c>
      <c r="M55" s="274">
        <v>38318.3</v>
      </c>
    </row>
    <row r="56" spans="2:13" s="278" customFormat="1" ht="12" customHeight="1">
      <c r="B56" s="879" t="s">
        <v>1177</v>
      </c>
      <c r="C56" s="880"/>
      <c r="D56" s="280">
        <v>0</v>
      </c>
      <c r="E56" s="277">
        <v>29</v>
      </c>
      <c r="F56" s="277">
        <v>0</v>
      </c>
      <c r="G56" s="277">
        <v>0</v>
      </c>
      <c r="H56" s="277">
        <v>0</v>
      </c>
      <c r="I56" s="277">
        <v>0</v>
      </c>
      <c r="J56" s="277">
        <v>0</v>
      </c>
      <c r="K56" s="277">
        <v>6</v>
      </c>
      <c r="L56" s="277">
        <f t="shared" si="3"/>
        <v>35</v>
      </c>
      <c r="M56" s="281">
        <v>0</v>
      </c>
    </row>
    <row r="57" spans="2:13" s="278" customFormat="1" ht="12" customHeight="1">
      <c r="B57" s="879" t="s">
        <v>1402</v>
      </c>
      <c r="C57" s="880"/>
      <c r="D57" s="280">
        <v>0</v>
      </c>
      <c r="E57" s="277">
        <v>0</v>
      </c>
      <c r="F57" s="277">
        <v>0</v>
      </c>
      <c r="G57" s="277">
        <v>0</v>
      </c>
      <c r="H57" s="277">
        <v>0</v>
      </c>
      <c r="I57" s="277">
        <v>0</v>
      </c>
      <c r="J57" s="277">
        <v>0</v>
      </c>
      <c r="K57" s="277">
        <v>0</v>
      </c>
      <c r="L57" s="277">
        <f t="shared" si="3"/>
        <v>0</v>
      </c>
      <c r="M57" s="281">
        <v>0</v>
      </c>
    </row>
    <row r="58" spans="2:13" s="278" customFormat="1" ht="12" customHeight="1">
      <c r="B58" s="879" t="s">
        <v>1403</v>
      </c>
      <c r="C58" s="880"/>
      <c r="D58" s="280">
        <v>0</v>
      </c>
      <c r="E58" s="277">
        <v>0</v>
      </c>
      <c r="F58" s="277">
        <v>92</v>
      </c>
      <c r="G58" s="277">
        <v>3</v>
      </c>
      <c r="H58" s="277">
        <v>0</v>
      </c>
      <c r="I58" s="277">
        <v>12</v>
      </c>
      <c r="J58" s="277">
        <v>0</v>
      </c>
      <c r="K58" s="277">
        <v>182</v>
      </c>
      <c r="L58" s="277">
        <f t="shared" si="3"/>
        <v>289</v>
      </c>
      <c r="M58" s="281">
        <v>0</v>
      </c>
    </row>
    <row r="59" spans="2:13" s="278" customFormat="1" ht="12" customHeight="1">
      <c r="B59" s="879" t="s">
        <v>1404</v>
      </c>
      <c r="C59" s="880"/>
      <c r="D59" s="280">
        <v>0</v>
      </c>
      <c r="E59" s="277">
        <v>136.5</v>
      </c>
      <c r="F59" s="277">
        <v>0</v>
      </c>
      <c r="G59" s="277">
        <v>8.3</v>
      </c>
      <c r="H59" s="277">
        <v>0</v>
      </c>
      <c r="I59" s="277">
        <v>0</v>
      </c>
      <c r="J59" s="277">
        <v>0</v>
      </c>
      <c r="K59" s="277">
        <v>273.6</v>
      </c>
      <c r="L59" s="277">
        <f t="shared" si="3"/>
        <v>418.40000000000003</v>
      </c>
      <c r="M59" s="281">
        <v>0</v>
      </c>
    </row>
    <row r="60" spans="2:13" s="278" customFormat="1" ht="12" customHeight="1">
      <c r="B60" s="879" t="s">
        <v>1405</v>
      </c>
      <c r="C60" s="880"/>
      <c r="D60" s="280">
        <v>0</v>
      </c>
      <c r="E60" s="277">
        <v>129</v>
      </c>
      <c r="F60" s="277">
        <v>0</v>
      </c>
      <c r="G60" s="277">
        <v>0</v>
      </c>
      <c r="H60" s="277">
        <v>0</v>
      </c>
      <c r="I60" s="277">
        <v>0</v>
      </c>
      <c r="J60" s="277">
        <v>20</v>
      </c>
      <c r="K60" s="277">
        <v>557</v>
      </c>
      <c r="L60" s="277">
        <f t="shared" si="3"/>
        <v>706</v>
      </c>
      <c r="M60" s="281">
        <v>2.9</v>
      </c>
    </row>
    <row r="61" spans="2:13" s="278" customFormat="1" ht="12" customHeight="1">
      <c r="B61" s="879" t="s">
        <v>1178</v>
      </c>
      <c r="C61" s="880"/>
      <c r="D61" s="280">
        <v>0</v>
      </c>
      <c r="E61" s="277">
        <v>543.3</v>
      </c>
      <c r="F61" s="277">
        <v>0</v>
      </c>
      <c r="G61" s="277">
        <v>36.4</v>
      </c>
      <c r="H61" s="277">
        <v>0</v>
      </c>
      <c r="I61" s="277">
        <v>0</v>
      </c>
      <c r="J61" s="277">
        <v>0</v>
      </c>
      <c r="K61" s="277">
        <v>1066.7</v>
      </c>
      <c r="L61" s="277">
        <f t="shared" si="3"/>
        <v>1646.4</v>
      </c>
      <c r="M61" s="281">
        <v>0</v>
      </c>
    </row>
    <row r="62" spans="2:13" s="264" customFormat="1" ht="12" customHeight="1">
      <c r="B62" s="879" t="s">
        <v>1179</v>
      </c>
      <c r="C62" s="880"/>
      <c r="D62" s="280">
        <v>0</v>
      </c>
      <c r="E62" s="277">
        <v>26.2</v>
      </c>
      <c r="F62" s="277">
        <v>409.4</v>
      </c>
      <c r="G62" s="277">
        <v>2.2</v>
      </c>
      <c r="H62" s="277">
        <v>0</v>
      </c>
      <c r="I62" s="277">
        <v>0</v>
      </c>
      <c r="J62" s="277">
        <v>0</v>
      </c>
      <c r="K62" s="277">
        <v>1694.6</v>
      </c>
      <c r="L62" s="277">
        <f t="shared" si="3"/>
        <v>2132.3999999999996</v>
      </c>
      <c r="M62" s="281">
        <v>0</v>
      </c>
    </row>
    <row r="63" spans="2:13" s="264" customFormat="1" ht="12" customHeight="1">
      <c r="B63" s="879" t="s">
        <v>1864</v>
      </c>
      <c r="C63" s="880"/>
      <c r="D63" s="280">
        <v>0</v>
      </c>
      <c r="E63" s="277">
        <v>710.5</v>
      </c>
      <c r="F63" s="277">
        <v>617.5</v>
      </c>
      <c r="G63" s="277">
        <v>3</v>
      </c>
      <c r="H63" s="277">
        <v>1</v>
      </c>
      <c r="I63" s="277">
        <v>0</v>
      </c>
      <c r="J63" s="277">
        <v>12</v>
      </c>
      <c r="K63" s="277">
        <v>507</v>
      </c>
      <c r="L63" s="277">
        <f t="shared" si="3"/>
        <v>1851</v>
      </c>
      <c r="M63" s="281">
        <v>9623.6</v>
      </c>
    </row>
    <row r="64" spans="2:13" s="264" customFormat="1" ht="12" customHeight="1">
      <c r="B64" s="879" t="s">
        <v>1409</v>
      </c>
      <c r="C64" s="880"/>
      <c r="D64" s="280">
        <v>0</v>
      </c>
      <c r="E64" s="277">
        <v>45.4</v>
      </c>
      <c r="F64" s="277">
        <v>0</v>
      </c>
      <c r="G64" s="277">
        <v>14.5</v>
      </c>
      <c r="H64" s="277">
        <v>0</v>
      </c>
      <c r="I64" s="277">
        <v>0</v>
      </c>
      <c r="J64" s="277">
        <v>0</v>
      </c>
      <c r="K64" s="277">
        <v>2415.3</v>
      </c>
      <c r="L64" s="277">
        <f t="shared" si="3"/>
        <v>2475.2000000000003</v>
      </c>
      <c r="M64" s="281">
        <v>0.1</v>
      </c>
    </row>
    <row r="65" spans="2:13" s="264" customFormat="1" ht="12" customHeight="1">
      <c r="B65" s="879" t="s">
        <v>1180</v>
      </c>
      <c r="C65" s="880"/>
      <c r="D65" s="280">
        <v>0</v>
      </c>
      <c r="E65" s="277">
        <v>221.1</v>
      </c>
      <c r="F65" s="277">
        <v>154</v>
      </c>
      <c r="G65" s="277">
        <v>3.3</v>
      </c>
      <c r="H65" s="277">
        <v>0</v>
      </c>
      <c r="I65" s="277">
        <v>0</v>
      </c>
      <c r="J65" s="277">
        <v>805.7</v>
      </c>
      <c r="K65" s="277">
        <v>2600.8</v>
      </c>
      <c r="L65" s="277">
        <f t="shared" si="3"/>
        <v>3784.9000000000005</v>
      </c>
      <c r="M65" s="281">
        <v>4459.9</v>
      </c>
    </row>
    <row r="66" spans="2:13" s="264" customFormat="1" ht="12" customHeight="1">
      <c r="B66" s="879" t="s">
        <v>1411</v>
      </c>
      <c r="C66" s="880"/>
      <c r="D66" s="280">
        <v>0</v>
      </c>
      <c r="E66" s="277">
        <v>60.4</v>
      </c>
      <c r="F66" s="277">
        <v>0</v>
      </c>
      <c r="G66" s="277">
        <v>6.9</v>
      </c>
      <c r="H66" s="277">
        <v>0</v>
      </c>
      <c r="I66" s="277">
        <v>0</v>
      </c>
      <c r="J66" s="277">
        <v>80.2</v>
      </c>
      <c r="K66" s="277">
        <v>830.5</v>
      </c>
      <c r="L66" s="277">
        <f t="shared" si="3"/>
        <v>978</v>
      </c>
      <c r="M66" s="281">
        <v>11982.6</v>
      </c>
    </row>
    <row r="67" spans="2:13" s="264" customFormat="1" ht="12" customHeight="1">
      <c r="B67" s="879" t="s">
        <v>1181</v>
      </c>
      <c r="C67" s="880"/>
      <c r="D67" s="280">
        <v>0</v>
      </c>
      <c r="E67" s="277">
        <v>1554.5</v>
      </c>
      <c r="F67" s="277">
        <v>0</v>
      </c>
      <c r="G67" s="277">
        <v>7</v>
      </c>
      <c r="H67" s="277">
        <v>0</v>
      </c>
      <c r="I67" s="277">
        <v>0</v>
      </c>
      <c r="J67" s="277">
        <v>0</v>
      </c>
      <c r="K67" s="277">
        <v>317.3</v>
      </c>
      <c r="L67" s="277">
        <f t="shared" si="3"/>
        <v>1878.8</v>
      </c>
      <c r="M67" s="281">
        <v>8197.1</v>
      </c>
    </row>
    <row r="68" spans="2:13" s="264" customFormat="1" ht="12" customHeight="1">
      <c r="B68" s="879" t="s">
        <v>1413</v>
      </c>
      <c r="C68" s="880"/>
      <c r="D68" s="280">
        <v>0</v>
      </c>
      <c r="E68" s="277">
        <v>1165.5</v>
      </c>
      <c r="F68" s="277">
        <v>175.8</v>
      </c>
      <c r="G68" s="277">
        <v>33.8</v>
      </c>
      <c r="H68" s="277">
        <v>1</v>
      </c>
      <c r="I68" s="277">
        <v>0</v>
      </c>
      <c r="J68" s="277">
        <v>0</v>
      </c>
      <c r="K68" s="277">
        <v>1642.2</v>
      </c>
      <c r="L68" s="277">
        <f t="shared" si="3"/>
        <v>3018.3</v>
      </c>
      <c r="M68" s="281">
        <v>438.1</v>
      </c>
    </row>
    <row r="69" spans="2:13" s="264" customFormat="1" ht="12" customHeight="1">
      <c r="B69" s="879" t="s">
        <v>1414</v>
      </c>
      <c r="C69" s="880"/>
      <c r="D69" s="280">
        <v>117</v>
      </c>
      <c r="E69" s="277">
        <v>0</v>
      </c>
      <c r="F69" s="277">
        <v>4550.5</v>
      </c>
      <c r="G69" s="277">
        <v>24.3</v>
      </c>
      <c r="H69" s="277">
        <v>0</v>
      </c>
      <c r="I69" s="277">
        <v>22.5</v>
      </c>
      <c r="J69" s="277">
        <v>68.9</v>
      </c>
      <c r="K69" s="277">
        <v>1735.5</v>
      </c>
      <c r="L69" s="277">
        <v>6518.4</v>
      </c>
      <c r="M69" s="281">
        <v>1063.2</v>
      </c>
    </row>
    <row r="70" spans="2:13" s="264" customFormat="1" ht="12" customHeight="1">
      <c r="B70" s="879" t="s">
        <v>1182</v>
      </c>
      <c r="C70" s="880"/>
      <c r="D70" s="280">
        <v>0</v>
      </c>
      <c r="E70" s="277">
        <v>2000.1</v>
      </c>
      <c r="F70" s="277">
        <v>241.7</v>
      </c>
      <c r="G70" s="277">
        <v>66.6</v>
      </c>
      <c r="H70" s="277">
        <v>0</v>
      </c>
      <c r="I70" s="277">
        <v>0</v>
      </c>
      <c r="J70" s="277">
        <v>0</v>
      </c>
      <c r="K70" s="277">
        <v>1171.1</v>
      </c>
      <c r="L70" s="277">
        <v>3480.4</v>
      </c>
      <c r="M70" s="281">
        <v>2550.4</v>
      </c>
    </row>
    <row r="71" spans="2:13" s="264" customFormat="1" ht="12" customHeight="1">
      <c r="B71" s="879" t="s">
        <v>1416</v>
      </c>
      <c r="C71" s="880"/>
      <c r="D71" s="280">
        <v>0</v>
      </c>
      <c r="E71" s="277">
        <v>59.6</v>
      </c>
      <c r="F71" s="277">
        <v>0</v>
      </c>
      <c r="G71" s="277">
        <v>15.3</v>
      </c>
      <c r="H71" s="277">
        <v>0</v>
      </c>
      <c r="I71" s="277">
        <v>56.4</v>
      </c>
      <c r="J71" s="277">
        <v>0</v>
      </c>
      <c r="K71" s="277">
        <v>366.6</v>
      </c>
      <c r="L71" s="277">
        <f aca="true" t="shared" si="4" ref="L71:L118">SUM(D71:K71)</f>
        <v>497.90000000000003</v>
      </c>
      <c r="M71" s="281">
        <v>0</v>
      </c>
    </row>
    <row r="72" spans="2:13" s="264" customFormat="1" ht="12" customHeight="1">
      <c r="B72" s="879" t="s">
        <v>1183</v>
      </c>
      <c r="C72" s="880"/>
      <c r="D72" s="280">
        <v>0</v>
      </c>
      <c r="E72" s="277">
        <v>114</v>
      </c>
      <c r="F72" s="277">
        <v>0</v>
      </c>
      <c r="G72" s="277">
        <v>0</v>
      </c>
      <c r="H72" s="277">
        <v>0</v>
      </c>
      <c r="I72" s="277">
        <v>0</v>
      </c>
      <c r="J72" s="277">
        <v>0</v>
      </c>
      <c r="K72" s="277">
        <v>544</v>
      </c>
      <c r="L72" s="277">
        <f t="shared" si="4"/>
        <v>658</v>
      </c>
      <c r="M72" s="281">
        <v>0</v>
      </c>
    </row>
    <row r="73" spans="2:13" s="264" customFormat="1" ht="12" customHeight="1">
      <c r="B73" s="879" t="s">
        <v>1418</v>
      </c>
      <c r="C73" s="880"/>
      <c r="D73" s="280">
        <v>0</v>
      </c>
      <c r="E73" s="277">
        <v>0</v>
      </c>
      <c r="F73" s="277">
        <v>0</v>
      </c>
      <c r="G73" s="277">
        <v>0</v>
      </c>
      <c r="H73" s="277">
        <v>0</v>
      </c>
      <c r="I73" s="277">
        <v>0</v>
      </c>
      <c r="J73" s="277">
        <v>0</v>
      </c>
      <c r="K73" s="277">
        <v>0</v>
      </c>
      <c r="L73" s="277">
        <f t="shared" si="4"/>
        <v>0</v>
      </c>
      <c r="M73" s="281">
        <v>0</v>
      </c>
    </row>
    <row r="74" spans="2:13" s="264" customFormat="1" ht="12" customHeight="1">
      <c r="B74" s="879" t="s">
        <v>1184</v>
      </c>
      <c r="C74" s="880"/>
      <c r="D74" s="280">
        <v>0</v>
      </c>
      <c r="E74" s="277">
        <v>0</v>
      </c>
      <c r="F74" s="277">
        <v>0</v>
      </c>
      <c r="G74" s="277">
        <v>0</v>
      </c>
      <c r="H74" s="277">
        <v>0</v>
      </c>
      <c r="I74" s="277">
        <v>0</v>
      </c>
      <c r="J74" s="277">
        <v>0</v>
      </c>
      <c r="K74" s="277">
        <v>24.4</v>
      </c>
      <c r="L74" s="277">
        <f t="shared" si="4"/>
        <v>24.4</v>
      </c>
      <c r="M74" s="281">
        <v>0</v>
      </c>
    </row>
    <row r="75" spans="2:13" s="264" customFormat="1" ht="12" customHeight="1">
      <c r="B75" s="879" t="s">
        <v>1420</v>
      </c>
      <c r="C75" s="880"/>
      <c r="D75" s="280">
        <v>0</v>
      </c>
      <c r="E75" s="277">
        <v>10.7</v>
      </c>
      <c r="F75" s="277">
        <v>0</v>
      </c>
      <c r="G75" s="277">
        <v>2.9</v>
      </c>
      <c r="H75" s="277">
        <v>0</v>
      </c>
      <c r="I75" s="277">
        <v>0</v>
      </c>
      <c r="J75" s="277">
        <v>0</v>
      </c>
      <c r="K75" s="277">
        <v>300.4</v>
      </c>
      <c r="L75" s="277">
        <f t="shared" si="4"/>
        <v>314</v>
      </c>
      <c r="M75" s="281">
        <v>0</v>
      </c>
    </row>
    <row r="76" spans="2:13" s="264" customFormat="1" ht="12" customHeight="1">
      <c r="B76" s="879" t="s">
        <v>1968</v>
      </c>
      <c r="C76" s="880"/>
      <c r="D76" s="280">
        <v>0</v>
      </c>
      <c r="E76" s="277">
        <v>99</v>
      </c>
      <c r="F76" s="277">
        <v>0</v>
      </c>
      <c r="G76" s="277">
        <v>13</v>
      </c>
      <c r="H76" s="277">
        <v>0</v>
      </c>
      <c r="I76" s="277">
        <v>0</v>
      </c>
      <c r="J76" s="277">
        <v>22</v>
      </c>
      <c r="K76" s="277">
        <v>235</v>
      </c>
      <c r="L76" s="277">
        <f t="shared" si="4"/>
        <v>369</v>
      </c>
      <c r="M76" s="281">
        <v>0</v>
      </c>
    </row>
    <row r="77" spans="2:13" s="278" customFormat="1" ht="12" customHeight="1">
      <c r="B77" s="881" t="s">
        <v>1422</v>
      </c>
      <c r="C77" s="882"/>
      <c r="D77" s="279">
        <f aca="true" t="shared" si="5" ref="D77:K77">SUM(D78:D101)</f>
        <v>730.3</v>
      </c>
      <c r="E77" s="273">
        <f t="shared" si="5"/>
        <v>6903.800000000001</v>
      </c>
      <c r="F77" s="273">
        <f t="shared" si="5"/>
        <v>1125.7</v>
      </c>
      <c r="G77" s="273">
        <f t="shared" si="5"/>
        <v>103.50000000000001</v>
      </c>
      <c r="H77" s="273">
        <f t="shared" si="5"/>
        <v>40.1</v>
      </c>
      <c r="I77" s="273">
        <f t="shared" si="5"/>
        <v>1512.9999999999998</v>
      </c>
      <c r="J77" s="273">
        <f t="shared" si="5"/>
        <v>2014.1</v>
      </c>
      <c r="K77" s="273">
        <f t="shared" si="5"/>
        <v>17651.800000000003</v>
      </c>
      <c r="L77" s="273">
        <f t="shared" si="4"/>
        <v>30082.300000000003</v>
      </c>
      <c r="M77" s="274">
        <v>25416.6</v>
      </c>
    </row>
    <row r="78" spans="2:13" s="264" customFormat="1" ht="12" customHeight="1">
      <c r="B78" s="879" t="s">
        <v>1185</v>
      </c>
      <c r="C78" s="880"/>
      <c r="D78" s="280">
        <v>0</v>
      </c>
      <c r="E78" s="277">
        <v>45</v>
      </c>
      <c r="F78" s="277">
        <v>2.7</v>
      </c>
      <c r="G78" s="277">
        <v>1.3</v>
      </c>
      <c r="H78" s="277">
        <v>0</v>
      </c>
      <c r="I78" s="277">
        <v>0</v>
      </c>
      <c r="J78" s="277">
        <v>63.3</v>
      </c>
      <c r="K78" s="277">
        <v>190.5</v>
      </c>
      <c r="L78" s="277">
        <f t="shared" si="4"/>
        <v>302.8</v>
      </c>
      <c r="M78" s="281">
        <v>293.9</v>
      </c>
    </row>
    <row r="79" spans="2:13" s="264" customFormat="1" ht="12" customHeight="1">
      <c r="B79" s="879" t="s">
        <v>1348</v>
      </c>
      <c r="C79" s="880"/>
      <c r="D79" s="280">
        <v>0</v>
      </c>
      <c r="E79" s="277">
        <v>19</v>
      </c>
      <c r="F79" s="277">
        <v>48.6</v>
      </c>
      <c r="G79" s="277">
        <v>4.7</v>
      </c>
      <c r="H79" s="277">
        <v>0</v>
      </c>
      <c r="I79" s="277">
        <v>0</v>
      </c>
      <c r="J79" s="277">
        <v>0</v>
      </c>
      <c r="K79" s="277">
        <v>339.3</v>
      </c>
      <c r="L79" s="277">
        <f t="shared" si="4"/>
        <v>411.6</v>
      </c>
      <c r="M79" s="281">
        <v>0</v>
      </c>
    </row>
    <row r="80" spans="2:13" s="264" customFormat="1" ht="12" customHeight="1">
      <c r="B80" s="879" t="s">
        <v>1186</v>
      </c>
      <c r="C80" s="880"/>
      <c r="D80" s="280">
        <v>0</v>
      </c>
      <c r="E80" s="277">
        <v>3.5</v>
      </c>
      <c r="F80" s="277">
        <v>0</v>
      </c>
      <c r="G80" s="277">
        <v>0</v>
      </c>
      <c r="H80" s="277">
        <v>0</v>
      </c>
      <c r="I80" s="277">
        <v>1.6</v>
      </c>
      <c r="J80" s="277">
        <v>0</v>
      </c>
      <c r="K80" s="277">
        <v>714.5</v>
      </c>
      <c r="L80" s="277">
        <f t="shared" si="4"/>
        <v>719.6</v>
      </c>
      <c r="M80" s="281">
        <v>427.1</v>
      </c>
    </row>
    <row r="81" spans="2:13" s="264" customFormat="1" ht="12" customHeight="1">
      <c r="B81" s="879" t="s">
        <v>1873</v>
      </c>
      <c r="C81" s="880"/>
      <c r="D81" s="280">
        <v>9</v>
      </c>
      <c r="E81" s="277">
        <v>146</v>
      </c>
      <c r="F81" s="277">
        <v>5</v>
      </c>
      <c r="G81" s="277">
        <v>0</v>
      </c>
      <c r="H81" s="277">
        <v>40</v>
      </c>
      <c r="I81" s="277">
        <v>0</v>
      </c>
      <c r="J81" s="277">
        <v>0</v>
      </c>
      <c r="K81" s="277">
        <v>1762</v>
      </c>
      <c r="L81" s="277">
        <f t="shared" si="4"/>
        <v>1962</v>
      </c>
      <c r="M81" s="281">
        <v>0</v>
      </c>
    </row>
    <row r="82" spans="2:13" s="264" customFormat="1" ht="12" customHeight="1">
      <c r="B82" s="879" t="s">
        <v>1187</v>
      </c>
      <c r="C82" s="880"/>
      <c r="D82" s="280">
        <v>404</v>
      </c>
      <c r="E82" s="277">
        <v>586.5</v>
      </c>
      <c r="F82" s="277">
        <v>41.9</v>
      </c>
      <c r="G82" s="277">
        <v>39</v>
      </c>
      <c r="H82" s="277">
        <v>0</v>
      </c>
      <c r="I82" s="277">
        <v>0</v>
      </c>
      <c r="J82" s="277">
        <v>0</v>
      </c>
      <c r="K82" s="277">
        <v>1286.1</v>
      </c>
      <c r="L82" s="277">
        <f t="shared" si="4"/>
        <v>2357.5</v>
      </c>
      <c r="M82" s="281">
        <v>34</v>
      </c>
    </row>
    <row r="83" spans="2:13" s="264" customFormat="1" ht="12" customHeight="1">
      <c r="B83" s="879" t="s">
        <v>1188</v>
      </c>
      <c r="C83" s="880"/>
      <c r="D83" s="280">
        <v>0</v>
      </c>
      <c r="E83" s="277">
        <v>299</v>
      </c>
      <c r="F83" s="277">
        <v>0</v>
      </c>
      <c r="G83" s="277">
        <v>27</v>
      </c>
      <c r="H83" s="277">
        <v>0</v>
      </c>
      <c r="I83" s="277">
        <v>0</v>
      </c>
      <c r="J83" s="277">
        <v>0</v>
      </c>
      <c r="K83" s="277">
        <v>1561</v>
      </c>
      <c r="L83" s="277">
        <f t="shared" si="4"/>
        <v>1887</v>
      </c>
      <c r="M83" s="281">
        <v>1564.2</v>
      </c>
    </row>
    <row r="84" spans="2:13" s="264" customFormat="1" ht="12" customHeight="1">
      <c r="B84" s="879" t="s">
        <v>1429</v>
      </c>
      <c r="C84" s="880"/>
      <c r="D84" s="280">
        <v>148</v>
      </c>
      <c r="E84" s="277">
        <v>3535</v>
      </c>
      <c r="F84" s="277">
        <v>0</v>
      </c>
      <c r="G84" s="277">
        <v>2</v>
      </c>
      <c r="H84" s="277">
        <v>0</v>
      </c>
      <c r="I84" s="277">
        <v>1496.3</v>
      </c>
      <c r="J84" s="277">
        <v>0</v>
      </c>
      <c r="K84" s="277">
        <v>197.3</v>
      </c>
      <c r="L84" s="277">
        <f t="shared" si="4"/>
        <v>5378.6</v>
      </c>
      <c r="M84" s="281">
        <v>1254</v>
      </c>
    </row>
    <row r="85" spans="2:13" s="264" customFormat="1" ht="12" customHeight="1">
      <c r="B85" s="879" t="s">
        <v>1875</v>
      </c>
      <c r="C85" s="880"/>
      <c r="D85" s="280">
        <v>0</v>
      </c>
      <c r="E85" s="277">
        <v>0</v>
      </c>
      <c r="F85" s="277">
        <v>993</v>
      </c>
      <c r="G85" s="277">
        <v>0</v>
      </c>
      <c r="H85" s="277">
        <v>0</v>
      </c>
      <c r="I85" s="277">
        <v>0</v>
      </c>
      <c r="J85" s="277">
        <v>0</v>
      </c>
      <c r="K85" s="277">
        <v>1063</v>
      </c>
      <c r="L85" s="277">
        <f t="shared" si="4"/>
        <v>2056</v>
      </c>
      <c r="M85" s="281">
        <v>0</v>
      </c>
    </row>
    <row r="86" spans="2:13" s="264" customFormat="1" ht="12" customHeight="1">
      <c r="B86" s="879" t="s">
        <v>1431</v>
      </c>
      <c r="C86" s="880"/>
      <c r="D86" s="280">
        <v>0</v>
      </c>
      <c r="E86" s="277">
        <v>360</v>
      </c>
      <c r="F86" s="277">
        <v>0</v>
      </c>
      <c r="G86" s="277">
        <v>0</v>
      </c>
      <c r="H86" s="277">
        <v>0</v>
      </c>
      <c r="I86" s="277">
        <v>0</v>
      </c>
      <c r="J86" s="277">
        <v>0</v>
      </c>
      <c r="K86" s="277">
        <v>191</v>
      </c>
      <c r="L86" s="277">
        <f t="shared" si="4"/>
        <v>551</v>
      </c>
      <c r="M86" s="281">
        <v>0</v>
      </c>
    </row>
    <row r="87" spans="2:13" s="264" customFormat="1" ht="12" customHeight="1">
      <c r="B87" s="879" t="s">
        <v>1189</v>
      </c>
      <c r="C87" s="880"/>
      <c r="D87" s="280">
        <v>0</v>
      </c>
      <c r="E87" s="277">
        <v>0</v>
      </c>
      <c r="F87" s="277">
        <v>0</v>
      </c>
      <c r="G87" s="277">
        <v>0</v>
      </c>
      <c r="H87" s="277">
        <v>0</v>
      </c>
      <c r="I87" s="277">
        <v>0</v>
      </c>
      <c r="J87" s="277">
        <v>0</v>
      </c>
      <c r="K87" s="277">
        <v>0</v>
      </c>
      <c r="L87" s="277">
        <f t="shared" si="4"/>
        <v>0</v>
      </c>
      <c r="M87" s="281">
        <v>0</v>
      </c>
    </row>
    <row r="88" spans="2:13" s="264" customFormat="1" ht="12" customHeight="1">
      <c r="B88" s="879" t="s">
        <v>1190</v>
      </c>
      <c r="C88" s="880"/>
      <c r="D88" s="280">
        <v>18.5</v>
      </c>
      <c r="E88" s="277">
        <v>0</v>
      </c>
      <c r="F88" s="277">
        <v>0</v>
      </c>
      <c r="G88" s="277">
        <v>0</v>
      </c>
      <c r="H88" s="277">
        <v>0</v>
      </c>
      <c r="I88" s="277">
        <v>0</v>
      </c>
      <c r="J88" s="277">
        <v>0</v>
      </c>
      <c r="K88" s="277">
        <v>3.3</v>
      </c>
      <c r="L88" s="277">
        <f t="shared" si="4"/>
        <v>21.8</v>
      </c>
      <c r="M88" s="281">
        <v>0</v>
      </c>
    </row>
    <row r="89" spans="2:13" s="264" customFormat="1" ht="12" customHeight="1">
      <c r="B89" s="879" t="s">
        <v>1191</v>
      </c>
      <c r="C89" s="880"/>
      <c r="D89" s="280">
        <v>0</v>
      </c>
      <c r="E89" s="277">
        <v>0</v>
      </c>
      <c r="F89" s="277">
        <v>0</v>
      </c>
      <c r="G89" s="277">
        <v>0</v>
      </c>
      <c r="H89" s="277">
        <v>0</v>
      </c>
      <c r="I89" s="277">
        <v>0</v>
      </c>
      <c r="J89" s="277">
        <v>0</v>
      </c>
      <c r="K89" s="277">
        <v>0</v>
      </c>
      <c r="L89" s="277">
        <f t="shared" si="4"/>
        <v>0</v>
      </c>
      <c r="M89" s="281">
        <v>0</v>
      </c>
    </row>
    <row r="90" spans="2:13" s="264" customFormat="1" ht="12" customHeight="1">
      <c r="B90" s="879" t="s">
        <v>1435</v>
      </c>
      <c r="C90" s="880"/>
      <c r="D90" s="280">
        <v>0</v>
      </c>
      <c r="E90" s="277">
        <v>12</v>
      </c>
      <c r="F90" s="277">
        <v>0</v>
      </c>
      <c r="G90" s="277">
        <v>0</v>
      </c>
      <c r="H90" s="277">
        <v>0</v>
      </c>
      <c r="I90" s="277">
        <v>0</v>
      </c>
      <c r="J90" s="277">
        <v>0</v>
      </c>
      <c r="K90" s="277">
        <v>0</v>
      </c>
      <c r="L90" s="277">
        <f t="shared" si="4"/>
        <v>12</v>
      </c>
      <c r="M90" s="281">
        <v>0</v>
      </c>
    </row>
    <row r="91" spans="2:13" s="264" customFormat="1" ht="12" customHeight="1">
      <c r="B91" s="879" t="s">
        <v>1192</v>
      </c>
      <c r="C91" s="880"/>
      <c r="D91" s="280">
        <v>0</v>
      </c>
      <c r="E91" s="277">
        <v>295</v>
      </c>
      <c r="F91" s="277">
        <v>0</v>
      </c>
      <c r="G91" s="277">
        <v>0</v>
      </c>
      <c r="H91" s="277">
        <v>0</v>
      </c>
      <c r="I91" s="277">
        <v>0</v>
      </c>
      <c r="J91" s="277">
        <v>0</v>
      </c>
      <c r="K91" s="277">
        <v>954</v>
      </c>
      <c r="L91" s="277">
        <f t="shared" si="4"/>
        <v>1249</v>
      </c>
      <c r="M91" s="281">
        <v>652.9</v>
      </c>
    </row>
    <row r="92" spans="2:13" s="264" customFormat="1" ht="12" customHeight="1">
      <c r="B92" s="879" t="s">
        <v>1437</v>
      </c>
      <c r="C92" s="880"/>
      <c r="D92" s="280">
        <v>0</v>
      </c>
      <c r="E92" s="277">
        <v>27</v>
      </c>
      <c r="F92" s="277">
        <v>0</v>
      </c>
      <c r="G92" s="277">
        <v>0.5</v>
      </c>
      <c r="H92" s="277">
        <v>0</v>
      </c>
      <c r="I92" s="277">
        <v>0</v>
      </c>
      <c r="J92" s="277">
        <v>66.7</v>
      </c>
      <c r="K92" s="277">
        <v>865.6</v>
      </c>
      <c r="L92" s="277">
        <f t="shared" si="4"/>
        <v>959.8000000000001</v>
      </c>
      <c r="M92" s="281">
        <v>710.4</v>
      </c>
    </row>
    <row r="93" spans="2:13" s="264" customFormat="1" ht="12" customHeight="1">
      <c r="B93" s="879" t="s">
        <v>1193</v>
      </c>
      <c r="C93" s="880"/>
      <c r="D93" s="280">
        <v>0</v>
      </c>
      <c r="E93" s="277">
        <v>45.3</v>
      </c>
      <c r="F93" s="277">
        <v>0</v>
      </c>
      <c r="G93" s="277">
        <v>0.7</v>
      </c>
      <c r="H93" s="277">
        <v>0</v>
      </c>
      <c r="I93" s="277">
        <v>0</v>
      </c>
      <c r="J93" s="277">
        <v>263</v>
      </c>
      <c r="K93" s="277">
        <v>949</v>
      </c>
      <c r="L93" s="277">
        <f t="shared" si="4"/>
        <v>1258</v>
      </c>
      <c r="M93" s="281">
        <v>2722.5</v>
      </c>
    </row>
    <row r="94" spans="2:13" s="264" customFormat="1" ht="12" customHeight="1">
      <c r="B94" s="879" t="s">
        <v>1647</v>
      </c>
      <c r="C94" s="880"/>
      <c r="D94" s="280">
        <v>0</v>
      </c>
      <c r="E94" s="277">
        <v>0</v>
      </c>
      <c r="F94" s="277">
        <v>0</v>
      </c>
      <c r="G94" s="277">
        <v>10.4</v>
      </c>
      <c r="H94" s="277">
        <v>0</v>
      </c>
      <c r="I94" s="277">
        <v>15.1</v>
      </c>
      <c r="J94" s="277">
        <v>0</v>
      </c>
      <c r="K94" s="277">
        <v>858.9</v>
      </c>
      <c r="L94" s="277">
        <f t="shared" si="4"/>
        <v>884.4</v>
      </c>
      <c r="M94" s="281">
        <v>348.8</v>
      </c>
    </row>
    <row r="95" spans="2:13" s="264" customFormat="1" ht="12" customHeight="1">
      <c r="B95" s="879" t="s">
        <v>1194</v>
      </c>
      <c r="C95" s="880"/>
      <c r="D95" s="280">
        <v>150.8</v>
      </c>
      <c r="E95" s="277">
        <v>8</v>
      </c>
      <c r="F95" s="277">
        <v>0</v>
      </c>
      <c r="G95" s="277">
        <v>1.9</v>
      </c>
      <c r="H95" s="277">
        <v>0.1</v>
      </c>
      <c r="I95" s="277">
        <v>0</v>
      </c>
      <c r="J95" s="277">
        <v>4.4</v>
      </c>
      <c r="K95" s="277">
        <v>78.2</v>
      </c>
      <c r="L95" s="277">
        <f t="shared" si="4"/>
        <v>243.40000000000003</v>
      </c>
      <c r="M95" s="281">
        <v>0</v>
      </c>
    </row>
    <row r="96" spans="2:13" s="264" customFormat="1" ht="12" customHeight="1">
      <c r="B96" s="879" t="s">
        <v>1441</v>
      </c>
      <c r="C96" s="880"/>
      <c r="D96" s="280">
        <v>0</v>
      </c>
      <c r="E96" s="277">
        <v>16.5</v>
      </c>
      <c r="F96" s="277">
        <v>34.5</v>
      </c>
      <c r="G96" s="277">
        <v>3</v>
      </c>
      <c r="H96" s="277">
        <v>0</v>
      </c>
      <c r="I96" s="277">
        <v>0</v>
      </c>
      <c r="J96" s="277">
        <v>142.9</v>
      </c>
      <c r="K96" s="277">
        <v>1182</v>
      </c>
      <c r="L96" s="277">
        <f t="shared" si="4"/>
        <v>1378.9</v>
      </c>
      <c r="M96" s="281">
        <v>1079.9</v>
      </c>
    </row>
    <row r="97" spans="2:13" s="264" customFormat="1" ht="12" customHeight="1">
      <c r="B97" s="879" t="s">
        <v>1442</v>
      </c>
      <c r="C97" s="880"/>
      <c r="D97" s="280">
        <v>0</v>
      </c>
      <c r="E97" s="277">
        <v>904.6</v>
      </c>
      <c r="F97" s="277">
        <v>0</v>
      </c>
      <c r="G97" s="277">
        <v>2</v>
      </c>
      <c r="H97" s="277">
        <v>0</v>
      </c>
      <c r="I97" s="277">
        <v>0</v>
      </c>
      <c r="J97" s="277">
        <v>0</v>
      </c>
      <c r="K97" s="277">
        <v>1232</v>
      </c>
      <c r="L97" s="277">
        <f t="shared" si="4"/>
        <v>2138.6</v>
      </c>
      <c r="M97" s="281">
        <v>2787.6</v>
      </c>
    </row>
    <row r="98" spans="2:13" s="264" customFormat="1" ht="12" customHeight="1">
      <c r="B98" s="879" t="s">
        <v>1195</v>
      </c>
      <c r="C98" s="880"/>
      <c r="D98" s="280">
        <v>0</v>
      </c>
      <c r="E98" s="277">
        <v>145.8</v>
      </c>
      <c r="F98" s="277">
        <v>0</v>
      </c>
      <c r="G98" s="277">
        <v>0</v>
      </c>
      <c r="H98" s="277">
        <v>0</v>
      </c>
      <c r="I98" s="277">
        <v>0</v>
      </c>
      <c r="J98" s="277">
        <v>0</v>
      </c>
      <c r="K98" s="277">
        <v>640.7</v>
      </c>
      <c r="L98" s="277">
        <f t="shared" si="4"/>
        <v>786.5</v>
      </c>
      <c r="M98" s="281">
        <v>1483</v>
      </c>
    </row>
    <row r="99" spans="2:13" s="264" customFormat="1" ht="12" customHeight="1">
      <c r="B99" s="879" t="s">
        <v>1196</v>
      </c>
      <c r="C99" s="880"/>
      <c r="D99" s="280">
        <v>0</v>
      </c>
      <c r="E99" s="277">
        <v>159</v>
      </c>
      <c r="F99" s="277">
        <v>0</v>
      </c>
      <c r="G99" s="277">
        <v>11</v>
      </c>
      <c r="H99" s="277">
        <v>0</v>
      </c>
      <c r="I99" s="277">
        <v>0</v>
      </c>
      <c r="J99" s="277">
        <v>8.3</v>
      </c>
      <c r="K99" s="277">
        <v>1768.4</v>
      </c>
      <c r="L99" s="277">
        <f t="shared" si="4"/>
        <v>1946.7</v>
      </c>
      <c r="M99" s="281">
        <v>2188.1</v>
      </c>
    </row>
    <row r="100" spans="2:13" s="264" customFormat="1" ht="12" customHeight="1">
      <c r="B100" s="879" t="s">
        <v>1445</v>
      </c>
      <c r="C100" s="880"/>
      <c r="D100" s="280">
        <v>0</v>
      </c>
      <c r="E100" s="277">
        <v>295.6</v>
      </c>
      <c r="F100" s="277">
        <v>0</v>
      </c>
      <c r="G100" s="277">
        <v>0</v>
      </c>
      <c r="H100" s="277">
        <v>0</v>
      </c>
      <c r="I100" s="277">
        <v>0</v>
      </c>
      <c r="J100" s="277">
        <v>0</v>
      </c>
      <c r="K100" s="277">
        <v>844</v>
      </c>
      <c r="L100" s="277">
        <f t="shared" si="4"/>
        <v>1139.6</v>
      </c>
      <c r="M100" s="281">
        <v>2253.2</v>
      </c>
    </row>
    <row r="101" spans="2:13" s="264" customFormat="1" ht="12" customHeight="1">
      <c r="B101" s="879" t="s">
        <v>1197</v>
      </c>
      <c r="C101" s="880"/>
      <c r="D101" s="280">
        <v>0</v>
      </c>
      <c r="E101" s="277">
        <v>1</v>
      </c>
      <c r="F101" s="277">
        <v>0</v>
      </c>
      <c r="G101" s="277">
        <v>0</v>
      </c>
      <c r="H101" s="277">
        <v>0</v>
      </c>
      <c r="I101" s="277">
        <v>0</v>
      </c>
      <c r="J101" s="277">
        <v>1465.5</v>
      </c>
      <c r="K101" s="277">
        <v>971</v>
      </c>
      <c r="L101" s="277">
        <f t="shared" si="4"/>
        <v>2437.5</v>
      </c>
      <c r="M101" s="281">
        <v>7616.2</v>
      </c>
    </row>
    <row r="102" spans="2:13" s="278" customFormat="1" ht="12" customHeight="1">
      <c r="B102" s="881" t="s">
        <v>1448</v>
      </c>
      <c r="C102" s="882"/>
      <c r="D102" s="279">
        <f aca="true" t="shared" si="6" ref="D102:K102">SUM(D103:D119)</f>
        <v>389.6</v>
      </c>
      <c r="E102" s="273">
        <f t="shared" si="6"/>
        <v>2367.2</v>
      </c>
      <c r="F102" s="273">
        <f t="shared" si="6"/>
        <v>286.19999999999993</v>
      </c>
      <c r="G102" s="273">
        <f t="shared" si="6"/>
        <v>55.49999999999999</v>
      </c>
      <c r="H102" s="273">
        <f t="shared" si="6"/>
        <v>0.6</v>
      </c>
      <c r="I102" s="273">
        <f t="shared" si="6"/>
        <v>501.20000000000005</v>
      </c>
      <c r="J102" s="273">
        <f t="shared" si="6"/>
        <v>2922.1</v>
      </c>
      <c r="K102" s="273">
        <f t="shared" si="6"/>
        <v>17729</v>
      </c>
      <c r="L102" s="273">
        <f t="shared" si="4"/>
        <v>24251.4</v>
      </c>
      <c r="M102" s="274">
        <v>107000.1</v>
      </c>
    </row>
    <row r="103" spans="2:13" s="264" customFormat="1" ht="12" customHeight="1">
      <c r="B103" s="879" t="s">
        <v>1880</v>
      </c>
      <c r="C103" s="880"/>
      <c r="D103" s="280">
        <v>20.1</v>
      </c>
      <c r="E103" s="277">
        <v>66.6</v>
      </c>
      <c r="F103" s="277">
        <v>41.8</v>
      </c>
      <c r="G103" s="277">
        <v>1.4</v>
      </c>
      <c r="H103" s="277">
        <v>0</v>
      </c>
      <c r="I103" s="277">
        <v>0</v>
      </c>
      <c r="J103" s="277">
        <v>0</v>
      </c>
      <c r="K103" s="277">
        <v>1246</v>
      </c>
      <c r="L103" s="277">
        <f t="shared" si="4"/>
        <v>1375.9</v>
      </c>
      <c r="M103" s="281">
        <v>3447.1</v>
      </c>
    </row>
    <row r="104" spans="2:13" s="264" customFormat="1" ht="12" customHeight="1">
      <c r="B104" s="879" t="s">
        <v>1881</v>
      </c>
      <c r="C104" s="880"/>
      <c r="D104" s="280">
        <v>0</v>
      </c>
      <c r="E104" s="277">
        <v>9.3</v>
      </c>
      <c r="F104" s="277">
        <v>0</v>
      </c>
      <c r="G104" s="277">
        <v>0</v>
      </c>
      <c r="H104" s="277">
        <v>0</v>
      </c>
      <c r="I104" s="277">
        <v>0</v>
      </c>
      <c r="J104" s="277">
        <v>0</v>
      </c>
      <c r="K104" s="277">
        <v>870</v>
      </c>
      <c r="L104" s="277">
        <f t="shared" si="4"/>
        <v>879.3</v>
      </c>
      <c r="M104" s="281">
        <v>1925.1</v>
      </c>
    </row>
    <row r="105" spans="2:13" s="264" customFormat="1" ht="12" customHeight="1">
      <c r="B105" s="879" t="s">
        <v>1805</v>
      </c>
      <c r="C105" s="880"/>
      <c r="D105" s="280">
        <v>0</v>
      </c>
      <c r="E105" s="277">
        <v>0</v>
      </c>
      <c r="F105" s="277">
        <v>58.4</v>
      </c>
      <c r="G105" s="277">
        <v>16.1</v>
      </c>
      <c r="H105" s="277">
        <v>0</v>
      </c>
      <c r="I105" s="277">
        <v>0</v>
      </c>
      <c r="J105" s="277">
        <v>1690.9</v>
      </c>
      <c r="K105" s="277">
        <v>474.3</v>
      </c>
      <c r="L105" s="277">
        <f t="shared" si="4"/>
        <v>2239.7000000000003</v>
      </c>
      <c r="M105" s="281">
        <v>15966</v>
      </c>
    </row>
    <row r="106" spans="2:13" ht="12" customHeight="1">
      <c r="B106" s="879" t="s">
        <v>1882</v>
      </c>
      <c r="C106" s="880"/>
      <c r="D106" s="280">
        <v>24</v>
      </c>
      <c r="E106" s="277">
        <v>31.4</v>
      </c>
      <c r="F106" s="277">
        <v>9</v>
      </c>
      <c r="G106" s="277">
        <v>7.1</v>
      </c>
      <c r="H106" s="277">
        <v>0.6</v>
      </c>
      <c r="I106" s="277">
        <v>0</v>
      </c>
      <c r="J106" s="277">
        <v>55</v>
      </c>
      <c r="K106" s="277">
        <v>475</v>
      </c>
      <c r="L106" s="277">
        <f t="shared" si="4"/>
        <v>602.1</v>
      </c>
      <c r="M106" s="281">
        <v>333.9</v>
      </c>
    </row>
    <row r="107" spans="2:13" ht="12" customHeight="1">
      <c r="B107" s="879" t="s">
        <v>1453</v>
      </c>
      <c r="C107" s="880"/>
      <c r="D107" s="280">
        <v>0</v>
      </c>
      <c r="E107" s="277">
        <v>17.5</v>
      </c>
      <c r="F107" s="277">
        <v>28.7</v>
      </c>
      <c r="G107" s="277">
        <v>3.2</v>
      </c>
      <c r="H107" s="277">
        <v>0</v>
      </c>
      <c r="I107" s="277">
        <v>26.6</v>
      </c>
      <c r="J107" s="277">
        <v>12.1</v>
      </c>
      <c r="K107" s="277">
        <v>345.5</v>
      </c>
      <c r="L107" s="277">
        <f t="shared" si="4"/>
        <v>433.6</v>
      </c>
      <c r="M107" s="281">
        <v>9235.3</v>
      </c>
    </row>
    <row r="108" spans="2:13" ht="12" customHeight="1">
      <c r="B108" s="879" t="s">
        <v>1883</v>
      </c>
      <c r="C108" s="880"/>
      <c r="D108" s="280">
        <v>0</v>
      </c>
      <c r="E108" s="277">
        <v>132.4</v>
      </c>
      <c r="F108" s="277">
        <v>0</v>
      </c>
      <c r="G108" s="277">
        <v>5</v>
      </c>
      <c r="H108" s="277">
        <v>0</v>
      </c>
      <c r="I108" s="277">
        <v>0</v>
      </c>
      <c r="J108" s="277">
        <v>95.3</v>
      </c>
      <c r="K108" s="277">
        <v>1376.4</v>
      </c>
      <c r="L108" s="277">
        <f t="shared" si="4"/>
        <v>1609.1000000000001</v>
      </c>
      <c r="M108" s="281">
        <v>7052.7</v>
      </c>
    </row>
    <row r="109" spans="2:13" ht="12" customHeight="1">
      <c r="B109" s="879" t="s">
        <v>1806</v>
      </c>
      <c r="C109" s="880"/>
      <c r="D109" s="280">
        <v>0</v>
      </c>
      <c r="E109" s="277">
        <v>806.2</v>
      </c>
      <c r="F109" s="277">
        <v>0</v>
      </c>
      <c r="G109" s="277">
        <v>0</v>
      </c>
      <c r="H109" s="277">
        <v>0</v>
      </c>
      <c r="I109" s="277">
        <v>385.2</v>
      </c>
      <c r="J109" s="277">
        <v>0</v>
      </c>
      <c r="K109" s="277">
        <v>173.7</v>
      </c>
      <c r="L109" s="277">
        <f t="shared" si="4"/>
        <v>1365.1000000000001</v>
      </c>
      <c r="M109" s="281">
        <v>2390.6</v>
      </c>
    </row>
    <row r="110" spans="2:13" ht="12" customHeight="1">
      <c r="B110" s="879" t="s">
        <v>1807</v>
      </c>
      <c r="C110" s="880"/>
      <c r="D110" s="280">
        <v>0</v>
      </c>
      <c r="E110" s="277">
        <v>63</v>
      </c>
      <c r="F110" s="277">
        <v>103</v>
      </c>
      <c r="G110" s="277">
        <v>2</v>
      </c>
      <c r="H110" s="277">
        <v>0</v>
      </c>
      <c r="I110" s="277">
        <v>0</v>
      </c>
      <c r="J110" s="277">
        <v>0</v>
      </c>
      <c r="K110" s="277">
        <v>933</v>
      </c>
      <c r="L110" s="277">
        <f t="shared" si="4"/>
        <v>1101</v>
      </c>
      <c r="M110" s="281">
        <v>565.1</v>
      </c>
    </row>
    <row r="111" spans="2:13" ht="12" customHeight="1">
      <c r="B111" s="879" t="s">
        <v>1198</v>
      </c>
      <c r="C111" s="880"/>
      <c r="D111" s="280">
        <v>0</v>
      </c>
      <c r="E111" s="277">
        <v>15</v>
      </c>
      <c r="F111" s="277">
        <v>0</v>
      </c>
      <c r="G111" s="277">
        <v>2</v>
      </c>
      <c r="H111" s="277">
        <v>0</v>
      </c>
      <c r="I111" s="277">
        <v>84.5</v>
      </c>
      <c r="J111" s="277">
        <v>0</v>
      </c>
      <c r="K111" s="277">
        <v>375.6</v>
      </c>
      <c r="L111" s="277">
        <f t="shared" si="4"/>
        <v>477.1</v>
      </c>
      <c r="M111" s="281">
        <v>309.9</v>
      </c>
    </row>
    <row r="112" spans="2:13" ht="12" customHeight="1">
      <c r="B112" s="879" t="s">
        <v>1459</v>
      </c>
      <c r="C112" s="880"/>
      <c r="D112" s="280">
        <v>0</v>
      </c>
      <c r="E112" s="277">
        <v>20</v>
      </c>
      <c r="F112" s="277">
        <v>0</v>
      </c>
      <c r="G112" s="277">
        <v>0</v>
      </c>
      <c r="H112" s="277">
        <v>0</v>
      </c>
      <c r="I112" s="277">
        <v>0</v>
      </c>
      <c r="J112" s="277">
        <v>0</v>
      </c>
      <c r="K112" s="277">
        <v>705</v>
      </c>
      <c r="L112" s="277">
        <f t="shared" si="4"/>
        <v>725</v>
      </c>
      <c r="M112" s="281">
        <v>4062.7</v>
      </c>
    </row>
    <row r="113" spans="2:13" ht="11.25" customHeight="1">
      <c r="B113" s="879" t="s">
        <v>1808</v>
      </c>
      <c r="C113" s="880"/>
      <c r="D113" s="280">
        <v>345.5</v>
      </c>
      <c r="E113" s="277">
        <v>359.7</v>
      </c>
      <c r="F113" s="277">
        <v>19</v>
      </c>
      <c r="G113" s="277">
        <v>2</v>
      </c>
      <c r="H113" s="277">
        <v>0</v>
      </c>
      <c r="I113" s="277">
        <v>0.3</v>
      </c>
      <c r="J113" s="277">
        <v>119.5</v>
      </c>
      <c r="K113" s="277">
        <v>923.9</v>
      </c>
      <c r="L113" s="277">
        <f t="shared" si="4"/>
        <v>1769.9</v>
      </c>
      <c r="M113" s="281">
        <v>1024.5</v>
      </c>
    </row>
    <row r="114" spans="2:13" ht="12" customHeight="1">
      <c r="B114" s="879" t="s">
        <v>1462</v>
      </c>
      <c r="C114" s="880"/>
      <c r="D114" s="280">
        <v>0</v>
      </c>
      <c r="E114" s="277">
        <v>359.2</v>
      </c>
      <c r="F114" s="277">
        <v>0</v>
      </c>
      <c r="G114" s="277">
        <v>0</v>
      </c>
      <c r="H114" s="277">
        <v>0</v>
      </c>
      <c r="I114" s="277">
        <v>0</v>
      </c>
      <c r="J114" s="277">
        <v>394.7</v>
      </c>
      <c r="K114" s="277">
        <v>1883.4</v>
      </c>
      <c r="L114" s="277">
        <f t="shared" si="4"/>
        <v>2637.3</v>
      </c>
      <c r="M114" s="281">
        <v>15441.3</v>
      </c>
    </row>
    <row r="115" spans="2:13" ht="12" customHeight="1">
      <c r="B115" s="879" t="s">
        <v>1463</v>
      </c>
      <c r="C115" s="880"/>
      <c r="D115" s="280">
        <v>0</v>
      </c>
      <c r="E115" s="277">
        <v>55</v>
      </c>
      <c r="F115" s="277">
        <v>1.5</v>
      </c>
      <c r="G115" s="277">
        <v>0</v>
      </c>
      <c r="H115" s="277">
        <v>0</v>
      </c>
      <c r="I115" s="277">
        <v>0</v>
      </c>
      <c r="J115" s="277">
        <v>6.5</v>
      </c>
      <c r="K115" s="277">
        <v>940</v>
      </c>
      <c r="L115" s="277">
        <f t="shared" si="4"/>
        <v>1003</v>
      </c>
      <c r="M115" s="281">
        <v>10298.2</v>
      </c>
    </row>
    <row r="116" spans="2:13" ht="12" customHeight="1">
      <c r="B116" s="879" t="s">
        <v>1199</v>
      </c>
      <c r="C116" s="880"/>
      <c r="D116" s="280">
        <v>0</v>
      </c>
      <c r="E116" s="277">
        <v>421.7</v>
      </c>
      <c r="F116" s="277">
        <v>0</v>
      </c>
      <c r="G116" s="277">
        <v>0</v>
      </c>
      <c r="H116" s="277">
        <v>0</v>
      </c>
      <c r="I116" s="277">
        <v>0</v>
      </c>
      <c r="J116" s="277">
        <v>0</v>
      </c>
      <c r="K116" s="277">
        <v>4427</v>
      </c>
      <c r="L116" s="277">
        <f t="shared" si="4"/>
        <v>4848.7</v>
      </c>
      <c r="M116" s="281">
        <v>7126.3</v>
      </c>
    </row>
    <row r="117" spans="2:13" ht="12" customHeight="1">
      <c r="B117" s="879" t="s">
        <v>1885</v>
      </c>
      <c r="C117" s="880"/>
      <c r="D117" s="280">
        <v>0</v>
      </c>
      <c r="E117" s="277">
        <v>0</v>
      </c>
      <c r="F117" s="277">
        <v>19.9</v>
      </c>
      <c r="G117" s="277">
        <v>12.9</v>
      </c>
      <c r="H117" s="277">
        <v>0</v>
      </c>
      <c r="I117" s="277">
        <v>0</v>
      </c>
      <c r="J117" s="277">
        <v>0</v>
      </c>
      <c r="K117" s="277">
        <v>703.3</v>
      </c>
      <c r="L117" s="277">
        <f t="shared" si="4"/>
        <v>736.0999999999999</v>
      </c>
      <c r="M117" s="281">
        <v>4937.2</v>
      </c>
    </row>
    <row r="118" spans="2:13" ht="12" customHeight="1">
      <c r="B118" s="879" t="s">
        <v>1200</v>
      </c>
      <c r="C118" s="880"/>
      <c r="D118" s="280">
        <v>0</v>
      </c>
      <c r="E118" s="277">
        <v>7.6</v>
      </c>
      <c r="F118" s="277">
        <v>0</v>
      </c>
      <c r="G118" s="277">
        <v>0</v>
      </c>
      <c r="H118" s="277">
        <v>0</v>
      </c>
      <c r="I118" s="277">
        <v>0</v>
      </c>
      <c r="J118" s="277">
        <v>0</v>
      </c>
      <c r="K118" s="277">
        <v>715</v>
      </c>
      <c r="L118" s="277">
        <f t="shared" si="4"/>
        <v>722.6</v>
      </c>
      <c r="M118" s="281">
        <v>9850</v>
      </c>
    </row>
    <row r="119" spans="2:13" ht="12" customHeight="1">
      <c r="B119" s="879" t="s">
        <v>1887</v>
      </c>
      <c r="C119" s="880"/>
      <c r="D119" s="280">
        <v>0</v>
      </c>
      <c r="E119" s="277">
        <v>2.6</v>
      </c>
      <c r="F119" s="277">
        <v>4.9</v>
      </c>
      <c r="G119" s="277">
        <v>3.8</v>
      </c>
      <c r="H119" s="277">
        <v>0</v>
      </c>
      <c r="I119" s="277">
        <v>4.6</v>
      </c>
      <c r="J119" s="277">
        <v>548.1</v>
      </c>
      <c r="K119" s="277">
        <v>1161.9</v>
      </c>
      <c r="L119" s="277">
        <v>1725.4</v>
      </c>
      <c r="M119" s="281">
        <v>13033.3</v>
      </c>
    </row>
    <row r="120" spans="2:13" s="272" customFormat="1" ht="12.75" customHeight="1">
      <c r="B120" s="881" t="s">
        <v>1469</v>
      </c>
      <c r="C120" s="882"/>
      <c r="D120" s="279">
        <f aca="true" t="shared" si="7" ref="D120:K120">SUM(D121:D130)</f>
        <v>993</v>
      </c>
      <c r="E120" s="273">
        <f t="shared" si="7"/>
        <v>19341.8</v>
      </c>
      <c r="F120" s="273">
        <f t="shared" si="7"/>
        <v>1854.3</v>
      </c>
      <c r="G120" s="273">
        <f t="shared" si="7"/>
        <v>232.7</v>
      </c>
      <c r="H120" s="273">
        <f t="shared" si="7"/>
        <v>92.5</v>
      </c>
      <c r="I120" s="273">
        <f t="shared" si="7"/>
        <v>616.5999999999999</v>
      </c>
      <c r="J120" s="273">
        <f t="shared" si="7"/>
        <v>2085.3999999999996</v>
      </c>
      <c r="K120" s="273">
        <f t="shared" si="7"/>
        <v>33911.5</v>
      </c>
      <c r="L120" s="273">
        <f aca="true" t="shared" si="8" ref="L120:L153">SUM(D120:K120)</f>
        <v>59127.799999999996</v>
      </c>
      <c r="M120" s="274">
        <v>5837.6</v>
      </c>
    </row>
    <row r="121" spans="2:13" ht="12.75" customHeight="1">
      <c r="B121" s="879" t="s">
        <v>1888</v>
      </c>
      <c r="C121" s="880"/>
      <c r="D121" s="277">
        <v>162</v>
      </c>
      <c r="E121" s="277">
        <v>1427</v>
      </c>
      <c r="F121" s="277">
        <v>1572</v>
      </c>
      <c r="G121" s="277">
        <v>109.1</v>
      </c>
      <c r="H121" s="277">
        <v>0</v>
      </c>
      <c r="I121" s="277">
        <v>496.7</v>
      </c>
      <c r="J121" s="277">
        <v>155</v>
      </c>
      <c r="K121" s="277">
        <v>1420.2</v>
      </c>
      <c r="L121" s="277">
        <f t="shared" si="8"/>
        <v>5342</v>
      </c>
      <c r="M121" s="281">
        <v>0</v>
      </c>
    </row>
    <row r="122" spans="2:13" ht="12.75" customHeight="1">
      <c r="B122" s="879" t="s">
        <v>1201</v>
      </c>
      <c r="C122" s="880"/>
      <c r="D122" s="277">
        <v>129</v>
      </c>
      <c r="E122" s="277">
        <v>1934</v>
      </c>
      <c r="F122" s="277">
        <v>0.8</v>
      </c>
      <c r="G122" s="277">
        <v>0.6</v>
      </c>
      <c r="H122" s="277">
        <v>0</v>
      </c>
      <c r="I122" s="277">
        <v>0.9</v>
      </c>
      <c r="J122" s="277">
        <v>354.8</v>
      </c>
      <c r="K122" s="277">
        <v>7030</v>
      </c>
      <c r="L122" s="277">
        <f t="shared" si="8"/>
        <v>9450.1</v>
      </c>
      <c r="M122" s="281">
        <v>11.7</v>
      </c>
    </row>
    <row r="123" spans="2:13" ht="12.75" customHeight="1">
      <c r="B123" s="879" t="s">
        <v>1890</v>
      </c>
      <c r="C123" s="880"/>
      <c r="D123" s="277">
        <v>249</v>
      </c>
      <c r="E123" s="277">
        <v>4039</v>
      </c>
      <c r="F123" s="277">
        <v>0</v>
      </c>
      <c r="G123" s="277">
        <v>9.2</v>
      </c>
      <c r="H123" s="277">
        <v>0</v>
      </c>
      <c r="I123" s="277">
        <v>0</v>
      </c>
      <c r="J123" s="277">
        <v>1099.1</v>
      </c>
      <c r="K123" s="277">
        <v>6257.6</v>
      </c>
      <c r="L123" s="277">
        <f t="shared" si="8"/>
        <v>11653.9</v>
      </c>
      <c r="M123" s="281">
        <v>1.5</v>
      </c>
    </row>
    <row r="124" spans="2:13" ht="12.75" customHeight="1">
      <c r="B124" s="879" t="s">
        <v>1474</v>
      </c>
      <c r="C124" s="880"/>
      <c r="D124" s="277">
        <v>453</v>
      </c>
      <c r="E124" s="277">
        <v>60.5</v>
      </c>
      <c r="F124" s="277">
        <v>0</v>
      </c>
      <c r="G124" s="277">
        <v>11</v>
      </c>
      <c r="H124" s="277">
        <v>20</v>
      </c>
      <c r="I124" s="277">
        <v>119</v>
      </c>
      <c r="J124" s="277">
        <v>3</v>
      </c>
      <c r="K124" s="277">
        <v>9794.9</v>
      </c>
      <c r="L124" s="277">
        <f t="shared" si="8"/>
        <v>10461.4</v>
      </c>
      <c r="M124" s="281">
        <v>557.3</v>
      </c>
    </row>
    <row r="125" spans="2:13" ht="12.75" customHeight="1">
      <c r="B125" s="879" t="s">
        <v>1475</v>
      </c>
      <c r="C125" s="880"/>
      <c r="D125" s="277">
        <v>0</v>
      </c>
      <c r="E125" s="277">
        <v>379.8</v>
      </c>
      <c r="F125" s="277">
        <v>0</v>
      </c>
      <c r="G125" s="277">
        <v>45.8</v>
      </c>
      <c r="H125" s="277">
        <v>72.5</v>
      </c>
      <c r="I125" s="277">
        <v>0</v>
      </c>
      <c r="J125" s="277">
        <v>88.5</v>
      </c>
      <c r="K125" s="277">
        <v>7013.4</v>
      </c>
      <c r="L125" s="277">
        <f t="shared" si="8"/>
        <v>7600</v>
      </c>
      <c r="M125" s="281">
        <v>163.6</v>
      </c>
    </row>
    <row r="126" spans="2:13" ht="12.75" customHeight="1">
      <c r="B126" s="879" t="s">
        <v>1202</v>
      </c>
      <c r="C126" s="880"/>
      <c r="D126" s="277">
        <v>0</v>
      </c>
      <c r="E126" s="277">
        <v>11501.5</v>
      </c>
      <c r="F126" s="277">
        <v>0</v>
      </c>
      <c r="G126" s="277">
        <v>17</v>
      </c>
      <c r="H126" s="277">
        <v>0</v>
      </c>
      <c r="I126" s="277">
        <v>0</v>
      </c>
      <c r="J126" s="277">
        <v>385</v>
      </c>
      <c r="K126" s="277">
        <v>1671.4</v>
      </c>
      <c r="L126" s="277">
        <f t="shared" si="8"/>
        <v>13574.9</v>
      </c>
      <c r="M126" s="281">
        <v>5103.4</v>
      </c>
    </row>
    <row r="127" spans="2:13" ht="12.75" customHeight="1">
      <c r="B127" s="879" t="s">
        <v>1893</v>
      </c>
      <c r="C127" s="880"/>
      <c r="D127" s="277">
        <v>0</v>
      </c>
      <c r="E127" s="277">
        <v>0</v>
      </c>
      <c r="F127" s="277">
        <v>281.5</v>
      </c>
      <c r="G127" s="277">
        <v>40</v>
      </c>
      <c r="H127" s="277">
        <v>0</v>
      </c>
      <c r="I127" s="277">
        <v>0</v>
      </c>
      <c r="J127" s="277">
        <v>0</v>
      </c>
      <c r="K127" s="277">
        <v>724</v>
      </c>
      <c r="L127" s="277">
        <f t="shared" si="8"/>
        <v>1045.5</v>
      </c>
      <c r="M127" s="281">
        <v>0</v>
      </c>
    </row>
    <row r="128" spans="2:13" ht="12.75" customHeight="1">
      <c r="B128" s="879" t="s">
        <v>1478</v>
      </c>
      <c r="C128" s="880"/>
      <c r="D128" s="277">
        <v>0</v>
      </c>
      <c r="E128" s="277">
        <v>0</v>
      </c>
      <c r="F128" s="277">
        <v>0</v>
      </c>
      <c r="G128" s="277">
        <v>0</v>
      </c>
      <c r="H128" s="277">
        <v>0</v>
      </c>
      <c r="I128" s="277">
        <v>0</v>
      </c>
      <c r="J128" s="277">
        <v>0</v>
      </c>
      <c r="K128" s="277">
        <v>0</v>
      </c>
      <c r="L128" s="277">
        <f t="shared" si="8"/>
        <v>0</v>
      </c>
      <c r="M128" s="281">
        <v>0</v>
      </c>
    </row>
    <row r="129" spans="2:13" ht="12.75" customHeight="1">
      <c r="B129" s="879" t="s">
        <v>1592</v>
      </c>
      <c r="C129" s="880"/>
      <c r="D129" s="277">
        <v>0</v>
      </c>
      <c r="E129" s="277">
        <v>0</v>
      </c>
      <c r="F129" s="277">
        <v>0</v>
      </c>
      <c r="G129" s="277">
        <v>0</v>
      </c>
      <c r="H129" s="277">
        <v>0</v>
      </c>
      <c r="I129" s="277">
        <v>0</v>
      </c>
      <c r="J129" s="277">
        <v>0</v>
      </c>
      <c r="K129" s="277">
        <v>0</v>
      </c>
      <c r="L129" s="277">
        <f t="shared" si="8"/>
        <v>0</v>
      </c>
      <c r="M129" s="281">
        <v>0</v>
      </c>
    </row>
    <row r="130" spans="2:13" ht="12.75" customHeight="1">
      <c r="B130" s="879" t="s">
        <v>1894</v>
      </c>
      <c r="C130" s="880"/>
      <c r="D130" s="277">
        <v>0</v>
      </c>
      <c r="E130" s="277">
        <v>0</v>
      </c>
      <c r="F130" s="277">
        <v>0</v>
      </c>
      <c r="G130" s="277">
        <v>0</v>
      </c>
      <c r="H130" s="277">
        <v>0</v>
      </c>
      <c r="I130" s="277">
        <v>0</v>
      </c>
      <c r="J130" s="277">
        <v>0</v>
      </c>
      <c r="K130" s="277">
        <v>0</v>
      </c>
      <c r="L130" s="277">
        <f t="shared" si="8"/>
        <v>0</v>
      </c>
      <c r="M130" s="281">
        <v>0</v>
      </c>
    </row>
    <row r="131" spans="2:13" s="272" customFormat="1" ht="12.75" customHeight="1">
      <c r="B131" s="881" t="s">
        <v>1596</v>
      </c>
      <c r="C131" s="882"/>
      <c r="D131" s="279">
        <f aca="true" t="shared" si="9" ref="D131:K131">SUM(D132:D151)</f>
        <v>59</v>
      </c>
      <c r="E131" s="273">
        <f t="shared" si="9"/>
        <v>6986.7</v>
      </c>
      <c r="F131" s="273">
        <f t="shared" si="9"/>
        <v>3277.6</v>
      </c>
      <c r="G131" s="273">
        <f t="shared" si="9"/>
        <v>223.7</v>
      </c>
      <c r="H131" s="273">
        <f t="shared" si="9"/>
        <v>14.4</v>
      </c>
      <c r="I131" s="273">
        <f t="shared" si="9"/>
        <v>432.1</v>
      </c>
      <c r="J131" s="273">
        <f t="shared" si="9"/>
        <v>860.7</v>
      </c>
      <c r="K131" s="273">
        <f t="shared" si="9"/>
        <v>11573</v>
      </c>
      <c r="L131" s="273">
        <f t="shared" si="8"/>
        <v>23427.2</v>
      </c>
      <c r="M131" s="274">
        <v>288.6</v>
      </c>
    </row>
    <row r="132" spans="2:13" ht="12" customHeight="1">
      <c r="B132" s="879" t="s">
        <v>1810</v>
      </c>
      <c r="C132" s="880"/>
      <c r="D132" s="277">
        <v>0</v>
      </c>
      <c r="E132" s="277">
        <v>1343.7</v>
      </c>
      <c r="F132" s="277">
        <v>34.4</v>
      </c>
      <c r="G132" s="277">
        <v>16.4</v>
      </c>
      <c r="H132" s="277">
        <v>0</v>
      </c>
      <c r="I132" s="277">
        <v>0</v>
      </c>
      <c r="J132" s="277">
        <v>23.9</v>
      </c>
      <c r="K132" s="277">
        <v>1443.8</v>
      </c>
      <c r="L132" s="277">
        <f t="shared" si="8"/>
        <v>2862.2000000000003</v>
      </c>
      <c r="M132" s="281">
        <v>0</v>
      </c>
    </row>
    <row r="133" spans="2:13" ht="12" customHeight="1">
      <c r="B133" s="879" t="s">
        <v>1203</v>
      </c>
      <c r="C133" s="880"/>
      <c r="D133" s="277">
        <v>0</v>
      </c>
      <c r="E133" s="277">
        <v>1577.8</v>
      </c>
      <c r="F133" s="277">
        <v>0</v>
      </c>
      <c r="G133" s="277">
        <v>0</v>
      </c>
      <c r="H133" s="277">
        <v>0</v>
      </c>
      <c r="I133" s="277">
        <v>0</v>
      </c>
      <c r="J133" s="277">
        <v>0</v>
      </c>
      <c r="K133" s="277">
        <v>811</v>
      </c>
      <c r="L133" s="277">
        <f t="shared" si="8"/>
        <v>2388.8</v>
      </c>
      <c r="M133" s="281">
        <v>0</v>
      </c>
    </row>
    <row r="134" spans="2:13" ht="12" customHeight="1">
      <c r="B134" s="879" t="s">
        <v>1204</v>
      </c>
      <c r="C134" s="880"/>
      <c r="D134" s="277">
        <v>0</v>
      </c>
      <c r="E134" s="277">
        <v>124</v>
      </c>
      <c r="F134" s="277">
        <v>1.3</v>
      </c>
      <c r="G134" s="277">
        <v>2.3</v>
      </c>
      <c r="H134" s="277">
        <v>0.9</v>
      </c>
      <c r="I134" s="277">
        <v>0</v>
      </c>
      <c r="J134" s="277">
        <v>10</v>
      </c>
      <c r="K134" s="277">
        <v>126.5</v>
      </c>
      <c r="L134" s="277">
        <f t="shared" si="8"/>
        <v>265</v>
      </c>
      <c r="M134" s="281">
        <v>0</v>
      </c>
    </row>
    <row r="135" spans="2:13" ht="12" customHeight="1">
      <c r="B135" s="879" t="s">
        <v>1897</v>
      </c>
      <c r="C135" s="880"/>
      <c r="D135" s="277">
        <v>0</v>
      </c>
      <c r="E135" s="277">
        <v>0</v>
      </c>
      <c r="F135" s="277">
        <v>0</v>
      </c>
      <c r="G135" s="277">
        <v>20</v>
      </c>
      <c r="H135" s="277">
        <v>0</v>
      </c>
      <c r="I135" s="277">
        <v>0</v>
      </c>
      <c r="J135" s="277">
        <v>0</v>
      </c>
      <c r="K135" s="277">
        <v>56</v>
      </c>
      <c r="L135" s="277">
        <f t="shared" si="8"/>
        <v>76</v>
      </c>
      <c r="M135" s="281">
        <v>0</v>
      </c>
    </row>
    <row r="136" spans="2:13" ht="12" customHeight="1">
      <c r="B136" s="879" t="s">
        <v>1205</v>
      </c>
      <c r="C136" s="880"/>
      <c r="D136" s="277">
        <v>0</v>
      </c>
      <c r="E136" s="277">
        <v>2505.9</v>
      </c>
      <c r="F136" s="277">
        <v>0</v>
      </c>
      <c r="G136" s="277">
        <v>115.6</v>
      </c>
      <c r="H136" s="277">
        <v>0</v>
      </c>
      <c r="I136" s="277">
        <v>300</v>
      </c>
      <c r="J136" s="277">
        <v>13</v>
      </c>
      <c r="K136" s="277">
        <v>1744.4</v>
      </c>
      <c r="L136" s="277">
        <f t="shared" si="8"/>
        <v>4678.9</v>
      </c>
      <c r="M136" s="281">
        <v>0</v>
      </c>
    </row>
    <row r="137" spans="2:13" ht="12" customHeight="1">
      <c r="B137" s="879" t="s">
        <v>1602</v>
      </c>
      <c r="C137" s="880"/>
      <c r="D137" s="277">
        <v>0</v>
      </c>
      <c r="E137" s="277">
        <v>15</v>
      </c>
      <c r="F137" s="277">
        <v>0</v>
      </c>
      <c r="G137" s="277">
        <v>0</v>
      </c>
      <c r="H137" s="277">
        <v>0</v>
      </c>
      <c r="I137" s="277">
        <v>0</v>
      </c>
      <c r="J137" s="277">
        <v>0</v>
      </c>
      <c r="K137" s="277">
        <v>1000</v>
      </c>
      <c r="L137" s="277">
        <f t="shared" si="8"/>
        <v>1015</v>
      </c>
      <c r="M137" s="281">
        <v>0</v>
      </c>
    </row>
    <row r="138" spans="2:13" ht="12" customHeight="1">
      <c r="B138" s="879" t="s">
        <v>1898</v>
      </c>
      <c r="C138" s="880"/>
      <c r="D138" s="277">
        <v>0</v>
      </c>
      <c r="E138" s="277">
        <v>0</v>
      </c>
      <c r="F138" s="277">
        <v>0</v>
      </c>
      <c r="G138" s="277">
        <v>0</v>
      </c>
      <c r="H138" s="277">
        <v>0</v>
      </c>
      <c r="I138" s="277">
        <v>0</v>
      </c>
      <c r="J138" s="277">
        <v>0</v>
      </c>
      <c r="K138" s="277">
        <v>0</v>
      </c>
      <c r="L138" s="277">
        <f t="shared" si="8"/>
        <v>0</v>
      </c>
      <c r="M138" s="281">
        <v>0</v>
      </c>
    </row>
    <row r="139" spans="2:13" ht="12" customHeight="1">
      <c r="B139" s="879" t="s">
        <v>1604</v>
      </c>
      <c r="C139" s="880"/>
      <c r="D139" s="277">
        <v>0</v>
      </c>
      <c r="E139" s="277">
        <v>0</v>
      </c>
      <c r="F139" s="277">
        <v>0</v>
      </c>
      <c r="G139" s="277">
        <v>0</v>
      </c>
      <c r="H139" s="277">
        <v>0</v>
      </c>
      <c r="I139" s="277">
        <v>0</v>
      </c>
      <c r="J139" s="277">
        <v>0</v>
      </c>
      <c r="K139" s="277">
        <v>0</v>
      </c>
      <c r="L139" s="277">
        <f t="shared" si="8"/>
        <v>0</v>
      </c>
      <c r="M139" s="281">
        <v>0</v>
      </c>
    </row>
    <row r="140" spans="2:13" ht="12" customHeight="1">
      <c r="B140" s="879" t="s">
        <v>1206</v>
      </c>
      <c r="C140" s="880"/>
      <c r="D140" s="277">
        <v>0</v>
      </c>
      <c r="E140" s="277">
        <v>318.8</v>
      </c>
      <c r="F140" s="277">
        <v>29.7</v>
      </c>
      <c r="G140" s="277">
        <v>0.3</v>
      </c>
      <c r="H140" s="277">
        <v>0.5</v>
      </c>
      <c r="I140" s="277">
        <v>0</v>
      </c>
      <c r="J140" s="277">
        <v>0</v>
      </c>
      <c r="K140" s="277">
        <v>170</v>
      </c>
      <c r="L140" s="277">
        <f t="shared" si="8"/>
        <v>519.3</v>
      </c>
      <c r="M140" s="281">
        <v>0</v>
      </c>
    </row>
    <row r="141" spans="2:13" ht="12" customHeight="1">
      <c r="B141" s="879" t="s">
        <v>1606</v>
      </c>
      <c r="C141" s="880"/>
      <c r="D141" s="277">
        <v>59</v>
      </c>
      <c r="E141" s="277">
        <v>546</v>
      </c>
      <c r="F141" s="277">
        <v>0</v>
      </c>
      <c r="G141" s="277">
        <v>13</v>
      </c>
      <c r="H141" s="277">
        <v>0</v>
      </c>
      <c r="I141" s="277">
        <v>0</v>
      </c>
      <c r="J141" s="277">
        <v>0</v>
      </c>
      <c r="K141" s="277">
        <v>1850</v>
      </c>
      <c r="L141" s="277">
        <f t="shared" si="8"/>
        <v>2468</v>
      </c>
      <c r="M141" s="281">
        <v>0</v>
      </c>
    </row>
    <row r="142" spans="2:13" ht="12" customHeight="1">
      <c r="B142" s="879" t="s">
        <v>1607</v>
      </c>
      <c r="C142" s="880"/>
      <c r="D142" s="277">
        <v>0</v>
      </c>
      <c r="E142" s="277">
        <v>0</v>
      </c>
      <c r="F142" s="277">
        <v>3079</v>
      </c>
      <c r="G142" s="277">
        <v>0</v>
      </c>
      <c r="H142" s="277">
        <v>0</v>
      </c>
      <c r="I142" s="277">
        <v>0</v>
      </c>
      <c r="J142" s="277">
        <v>0</v>
      </c>
      <c r="K142" s="277">
        <v>1038</v>
      </c>
      <c r="L142" s="277">
        <f t="shared" si="8"/>
        <v>4117</v>
      </c>
      <c r="M142" s="281">
        <v>288.2</v>
      </c>
    </row>
    <row r="143" spans="2:13" ht="12" customHeight="1">
      <c r="B143" s="879" t="s">
        <v>1900</v>
      </c>
      <c r="C143" s="880"/>
      <c r="D143" s="277">
        <v>0</v>
      </c>
      <c r="E143" s="277">
        <v>300</v>
      </c>
      <c r="F143" s="277">
        <v>0</v>
      </c>
      <c r="G143" s="277">
        <v>2</v>
      </c>
      <c r="H143" s="277">
        <v>0</v>
      </c>
      <c r="I143" s="277">
        <v>0</v>
      </c>
      <c r="J143" s="277">
        <v>0</v>
      </c>
      <c r="K143" s="277">
        <v>650</v>
      </c>
      <c r="L143" s="277">
        <f t="shared" si="8"/>
        <v>952</v>
      </c>
      <c r="M143" s="281">
        <v>0</v>
      </c>
    </row>
    <row r="144" spans="2:13" ht="12" customHeight="1">
      <c r="B144" s="879" t="s">
        <v>1207</v>
      </c>
      <c r="C144" s="880"/>
      <c r="D144" s="277">
        <v>0</v>
      </c>
      <c r="E144" s="277">
        <v>194.6</v>
      </c>
      <c r="F144" s="277">
        <v>60</v>
      </c>
      <c r="G144" s="277">
        <v>0</v>
      </c>
      <c r="H144" s="277">
        <v>0</v>
      </c>
      <c r="I144" s="277">
        <v>0</v>
      </c>
      <c r="J144" s="277">
        <v>0</v>
      </c>
      <c r="K144" s="277">
        <v>91.8</v>
      </c>
      <c r="L144" s="277">
        <f t="shared" si="8"/>
        <v>346.4</v>
      </c>
      <c r="M144" s="281">
        <v>0</v>
      </c>
    </row>
    <row r="145" spans="2:13" ht="12" customHeight="1">
      <c r="B145" s="879" t="s">
        <v>1902</v>
      </c>
      <c r="C145" s="880"/>
      <c r="D145" s="277">
        <v>0</v>
      </c>
      <c r="E145" s="277">
        <v>0</v>
      </c>
      <c r="F145" s="277">
        <v>26</v>
      </c>
      <c r="G145" s="277">
        <v>0.7</v>
      </c>
      <c r="H145" s="277">
        <v>0</v>
      </c>
      <c r="I145" s="277">
        <v>0</v>
      </c>
      <c r="J145" s="277">
        <v>752.6</v>
      </c>
      <c r="K145" s="277">
        <v>860.9</v>
      </c>
      <c r="L145" s="277">
        <f t="shared" si="8"/>
        <v>1640.2</v>
      </c>
      <c r="M145" s="281">
        <v>0</v>
      </c>
    </row>
    <row r="146" spans="2:13" ht="12" customHeight="1">
      <c r="B146" s="879" t="s">
        <v>1611</v>
      </c>
      <c r="C146" s="880"/>
      <c r="D146" s="277">
        <v>0</v>
      </c>
      <c r="E146" s="277">
        <v>10</v>
      </c>
      <c r="F146" s="277">
        <v>46.2</v>
      </c>
      <c r="G146" s="277">
        <v>22.2</v>
      </c>
      <c r="H146" s="277">
        <v>0</v>
      </c>
      <c r="I146" s="277">
        <v>132</v>
      </c>
      <c r="J146" s="277">
        <v>0</v>
      </c>
      <c r="K146" s="277">
        <v>607.7</v>
      </c>
      <c r="L146" s="277">
        <f t="shared" si="8"/>
        <v>818.1</v>
      </c>
      <c r="M146" s="281">
        <v>0</v>
      </c>
    </row>
    <row r="147" spans="2:13" ht="12" customHeight="1">
      <c r="B147" s="879" t="s">
        <v>1903</v>
      </c>
      <c r="C147" s="880"/>
      <c r="D147" s="277">
        <v>0</v>
      </c>
      <c r="E147" s="277">
        <v>3.9</v>
      </c>
      <c r="F147" s="277">
        <v>0</v>
      </c>
      <c r="G147" s="277">
        <v>2.2</v>
      </c>
      <c r="H147" s="277">
        <v>0</v>
      </c>
      <c r="I147" s="277">
        <v>0</v>
      </c>
      <c r="J147" s="277">
        <v>0</v>
      </c>
      <c r="K147" s="277">
        <v>40.9</v>
      </c>
      <c r="L147" s="277">
        <f t="shared" si="8"/>
        <v>47</v>
      </c>
      <c r="M147" s="281">
        <v>0</v>
      </c>
    </row>
    <row r="148" spans="2:13" ht="12" customHeight="1">
      <c r="B148" s="879" t="s">
        <v>1613</v>
      </c>
      <c r="C148" s="880"/>
      <c r="D148" s="277">
        <v>0</v>
      </c>
      <c r="E148" s="277">
        <v>0</v>
      </c>
      <c r="F148" s="277">
        <v>1</v>
      </c>
      <c r="G148" s="277">
        <v>15</v>
      </c>
      <c r="H148" s="277">
        <v>0</v>
      </c>
      <c r="I148" s="277">
        <v>0</v>
      </c>
      <c r="J148" s="277">
        <v>0</v>
      </c>
      <c r="K148" s="277">
        <v>280.4</v>
      </c>
      <c r="L148" s="277">
        <f t="shared" si="8"/>
        <v>296.4</v>
      </c>
      <c r="M148" s="281">
        <v>0</v>
      </c>
    </row>
    <row r="149" spans="2:13" ht="12" customHeight="1">
      <c r="B149" s="879" t="s">
        <v>1208</v>
      </c>
      <c r="C149" s="880"/>
      <c r="D149" s="277">
        <v>0</v>
      </c>
      <c r="E149" s="277">
        <v>47</v>
      </c>
      <c r="F149" s="277">
        <v>0</v>
      </c>
      <c r="G149" s="277">
        <v>14</v>
      </c>
      <c r="H149" s="277">
        <v>13</v>
      </c>
      <c r="I149" s="277">
        <v>0.1</v>
      </c>
      <c r="J149" s="277">
        <v>61.2</v>
      </c>
      <c r="K149" s="277">
        <v>697.7</v>
      </c>
      <c r="L149" s="277">
        <f t="shared" si="8"/>
        <v>833</v>
      </c>
      <c r="M149" s="281">
        <v>0.3</v>
      </c>
    </row>
    <row r="150" spans="2:13" ht="12" customHeight="1">
      <c r="B150" s="879" t="s">
        <v>1615</v>
      </c>
      <c r="C150" s="880"/>
      <c r="D150" s="277">
        <v>0</v>
      </c>
      <c r="E150" s="277">
        <v>0</v>
      </c>
      <c r="F150" s="277">
        <v>0</v>
      </c>
      <c r="G150" s="277">
        <v>0</v>
      </c>
      <c r="H150" s="277">
        <v>0</v>
      </c>
      <c r="I150" s="277">
        <v>0</v>
      </c>
      <c r="J150" s="277">
        <v>0</v>
      </c>
      <c r="K150" s="277">
        <v>103.9</v>
      </c>
      <c r="L150" s="277">
        <f t="shared" si="8"/>
        <v>103.9</v>
      </c>
      <c r="M150" s="281">
        <v>0</v>
      </c>
    </row>
    <row r="151" spans="2:13" ht="12" customHeight="1">
      <c r="B151" s="879" t="s">
        <v>1209</v>
      </c>
      <c r="C151" s="880"/>
      <c r="D151" s="277">
        <v>0</v>
      </c>
      <c r="E151" s="277">
        <v>0</v>
      </c>
      <c r="F151" s="277">
        <v>0</v>
      </c>
      <c r="G151" s="277">
        <v>0</v>
      </c>
      <c r="H151" s="277">
        <v>0</v>
      </c>
      <c r="I151" s="277">
        <v>0</v>
      </c>
      <c r="J151" s="277">
        <v>0</v>
      </c>
      <c r="K151" s="277">
        <v>0</v>
      </c>
      <c r="L151" s="277">
        <f t="shared" si="8"/>
        <v>0</v>
      </c>
      <c r="M151" s="281">
        <v>0</v>
      </c>
    </row>
    <row r="152" spans="2:13" s="272" customFormat="1" ht="12" customHeight="1">
      <c r="B152" s="881" t="s">
        <v>1617</v>
      </c>
      <c r="C152" s="882"/>
      <c r="D152" s="279">
        <f>SUM(D153:D171)</f>
        <v>164.3</v>
      </c>
      <c r="E152" s="273">
        <v>15560.2</v>
      </c>
      <c r="F152" s="273">
        <f>SUM(F153:F171)</f>
        <v>11777.5</v>
      </c>
      <c r="G152" s="273">
        <f>SUM(G153:G171)</f>
        <v>248.5</v>
      </c>
      <c r="H152" s="273">
        <f>SUM(H153:H171)</f>
        <v>6</v>
      </c>
      <c r="I152" s="273">
        <f>SUM(I153:I171)</f>
        <v>554.6</v>
      </c>
      <c r="J152" s="273">
        <f>SUM(J153:J171)</f>
        <v>4692.7</v>
      </c>
      <c r="K152" s="273">
        <v>19874.4</v>
      </c>
      <c r="L152" s="273">
        <f t="shared" si="8"/>
        <v>52878.2</v>
      </c>
      <c r="M152" s="274">
        <v>50751.1</v>
      </c>
    </row>
    <row r="153" spans="2:13" ht="12" customHeight="1">
      <c r="B153" s="879" t="s">
        <v>1210</v>
      </c>
      <c r="C153" s="880"/>
      <c r="D153" s="277">
        <v>0</v>
      </c>
      <c r="E153" s="277">
        <v>168</v>
      </c>
      <c r="F153" s="277">
        <v>0</v>
      </c>
      <c r="G153" s="277">
        <v>0</v>
      </c>
      <c r="H153" s="277">
        <v>0</v>
      </c>
      <c r="I153" s="277">
        <v>0</v>
      </c>
      <c r="J153" s="277">
        <v>23.6</v>
      </c>
      <c r="K153" s="277">
        <v>67.1</v>
      </c>
      <c r="L153" s="277">
        <f t="shared" si="8"/>
        <v>258.7</v>
      </c>
      <c r="M153" s="281">
        <v>0</v>
      </c>
    </row>
    <row r="154" spans="2:13" ht="12" customHeight="1">
      <c r="B154" s="879" t="s">
        <v>1619</v>
      </c>
      <c r="C154" s="880"/>
      <c r="D154" s="277">
        <v>0</v>
      </c>
      <c r="E154" s="277">
        <v>392.9</v>
      </c>
      <c r="F154" s="277">
        <v>0</v>
      </c>
      <c r="G154" s="277">
        <v>0</v>
      </c>
      <c r="H154" s="277">
        <v>0</v>
      </c>
      <c r="I154" s="277">
        <v>0</v>
      </c>
      <c r="J154" s="277">
        <v>0</v>
      </c>
      <c r="K154" s="277">
        <v>199.9</v>
      </c>
      <c r="L154" s="277">
        <v>592.4</v>
      </c>
      <c r="M154" s="281">
        <v>0</v>
      </c>
    </row>
    <row r="155" spans="2:13" ht="12" customHeight="1">
      <c r="B155" s="879" t="s">
        <v>1402</v>
      </c>
      <c r="C155" s="880"/>
      <c r="D155" s="277">
        <v>16</v>
      </c>
      <c r="E155" s="277">
        <v>3788.3</v>
      </c>
      <c r="F155" s="277">
        <v>0</v>
      </c>
      <c r="G155" s="277">
        <v>35.9</v>
      </c>
      <c r="H155" s="277">
        <v>0</v>
      </c>
      <c r="I155" s="277">
        <v>0</v>
      </c>
      <c r="J155" s="277">
        <v>0</v>
      </c>
      <c r="K155" s="277">
        <v>2467.1</v>
      </c>
      <c r="L155" s="277">
        <f aca="true" t="shared" si="10" ref="L155:L161">SUM(D155:K155)</f>
        <v>6307.3</v>
      </c>
      <c r="M155" s="281">
        <v>0</v>
      </c>
    </row>
    <row r="156" spans="2:13" ht="12" customHeight="1">
      <c r="B156" s="879" t="s">
        <v>1622</v>
      </c>
      <c r="C156" s="880"/>
      <c r="D156" s="277">
        <v>0</v>
      </c>
      <c r="E156" s="277">
        <v>1118.3</v>
      </c>
      <c r="F156" s="277">
        <v>62.4</v>
      </c>
      <c r="G156" s="277">
        <v>0</v>
      </c>
      <c r="H156" s="277">
        <v>0</v>
      </c>
      <c r="I156" s="277">
        <v>0</v>
      </c>
      <c r="J156" s="277">
        <v>3.4</v>
      </c>
      <c r="K156" s="277">
        <v>160.2</v>
      </c>
      <c r="L156" s="277">
        <f t="shared" si="10"/>
        <v>1344.3000000000002</v>
      </c>
      <c r="M156" s="281">
        <v>0</v>
      </c>
    </row>
    <row r="157" spans="2:13" ht="12" customHeight="1">
      <c r="B157" s="879" t="s">
        <v>1623</v>
      </c>
      <c r="C157" s="880"/>
      <c r="D157" s="277">
        <v>0</v>
      </c>
      <c r="E157" s="277">
        <v>2919.1</v>
      </c>
      <c r="F157" s="277">
        <v>42.6</v>
      </c>
      <c r="G157" s="277">
        <v>8.2</v>
      </c>
      <c r="H157" s="277">
        <v>0</v>
      </c>
      <c r="I157" s="277">
        <v>0</v>
      </c>
      <c r="J157" s="277">
        <v>0</v>
      </c>
      <c r="K157" s="277">
        <v>1422.4</v>
      </c>
      <c r="L157" s="277">
        <f t="shared" si="10"/>
        <v>4392.299999999999</v>
      </c>
      <c r="M157" s="281">
        <v>0</v>
      </c>
    </row>
    <row r="158" spans="2:13" ht="12" customHeight="1">
      <c r="B158" s="879" t="s">
        <v>1211</v>
      </c>
      <c r="C158" s="880"/>
      <c r="D158" s="277">
        <v>16.3</v>
      </c>
      <c r="E158" s="277">
        <v>50</v>
      </c>
      <c r="F158" s="277">
        <v>63</v>
      </c>
      <c r="G158" s="277">
        <v>2</v>
      </c>
      <c r="H158" s="277">
        <v>6</v>
      </c>
      <c r="I158" s="277">
        <v>0</v>
      </c>
      <c r="J158" s="277">
        <v>123.9</v>
      </c>
      <c r="K158" s="277">
        <v>982</v>
      </c>
      <c r="L158" s="277">
        <f t="shared" si="10"/>
        <v>1243.2</v>
      </c>
      <c r="M158" s="281">
        <v>0</v>
      </c>
    </row>
    <row r="159" spans="2:13" ht="12" customHeight="1">
      <c r="B159" s="879" t="s">
        <v>1909</v>
      </c>
      <c r="C159" s="880"/>
      <c r="D159" s="277">
        <v>17</v>
      </c>
      <c r="E159" s="277">
        <v>100</v>
      </c>
      <c r="F159" s="277">
        <v>0</v>
      </c>
      <c r="G159" s="277">
        <v>0</v>
      </c>
      <c r="H159" s="277">
        <v>0</v>
      </c>
      <c r="I159" s="277">
        <v>0</v>
      </c>
      <c r="J159" s="277">
        <v>0</v>
      </c>
      <c r="K159" s="277">
        <v>173</v>
      </c>
      <c r="L159" s="277">
        <f t="shared" si="10"/>
        <v>290</v>
      </c>
      <c r="M159" s="281">
        <v>0</v>
      </c>
    </row>
    <row r="160" spans="2:13" ht="12" customHeight="1">
      <c r="B160" s="879" t="s">
        <v>1910</v>
      </c>
      <c r="C160" s="880"/>
      <c r="D160" s="277">
        <v>0</v>
      </c>
      <c r="E160" s="277">
        <v>0</v>
      </c>
      <c r="F160" s="277">
        <v>0</v>
      </c>
      <c r="G160" s="277">
        <v>7.9</v>
      </c>
      <c r="H160" s="277">
        <v>0</v>
      </c>
      <c r="I160" s="277">
        <v>234</v>
      </c>
      <c r="J160" s="277">
        <v>0</v>
      </c>
      <c r="K160" s="277">
        <v>1564.5</v>
      </c>
      <c r="L160" s="277">
        <f t="shared" si="10"/>
        <v>1806.4</v>
      </c>
      <c r="M160" s="281">
        <v>0</v>
      </c>
    </row>
    <row r="161" spans="2:13" ht="12" customHeight="1">
      <c r="B161" s="879" t="s">
        <v>1212</v>
      </c>
      <c r="C161" s="880"/>
      <c r="D161" s="277">
        <v>0</v>
      </c>
      <c r="E161" s="277">
        <v>0</v>
      </c>
      <c r="F161" s="277">
        <v>413</v>
      </c>
      <c r="G161" s="277">
        <v>27.8</v>
      </c>
      <c r="H161" s="277">
        <v>0</v>
      </c>
      <c r="I161" s="277">
        <v>220</v>
      </c>
      <c r="J161" s="277">
        <v>0</v>
      </c>
      <c r="K161" s="277">
        <v>892.9</v>
      </c>
      <c r="L161" s="277">
        <f t="shared" si="10"/>
        <v>1553.6999999999998</v>
      </c>
      <c r="M161" s="281">
        <v>0</v>
      </c>
    </row>
    <row r="162" spans="2:13" ht="12" customHeight="1">
      <c r="B162" s="879" t="s">
        <v>1628</v>
      </c>
      <c r="C162" s="880"/>
      <c r="D162" s="277">
        <v>0</v>
      </c>
      <c r="E162" s="277">
        <v>4675.5</v>
      </c>
      <c r="F162" s="277">
        <v>0</v>
      </c>
      <c r="G162" s="277">
        <v>0</v>
      </c>
      <c r="H162" s="277">
        <v>0</v>
      </c>
      <c r="I162" s="277">
        <v>0</v>
      </c>
      <c r="J162" s="277">
        <v>0</v>
      </c>
      <c r="K162" s="277">
        <v>950</v>
      </c>
      <c r="L162" s="277">
        <v>5625</v>
      </c>
      <c r="M162" s="281">
        <v>867.6</v>
      </c>
    </row>
    <row r="163" spans="2:13" ht="12" customHeight="1">
      <c r="B163" s="879" t="s">
        <v>1213</v>
      </c>
      <c r="C163" s="880"/>
      <c r="D163" s="277">
        <v>0</v>
      </c>
      <c r="E163" s="277">
        <v>236</v>
      </c>
      <c r="F163" s="277">
        <v>14</v>
      </c>
      <c r="G163" s="277">
        <v>7.7</v>
      </c>
      <c r="H163" s="277">
        <v>0</v>
      </c>
      <c r="I163" s="277">
        <v>0</v>
      </c>
      <c r="J163" s="277">
        <v>2.8</v>
      </c>
      <c r="K163" s="277">
        <v>1532.2</v>
      </c>
      <c r="L163" s="277">
        <f aca="true" t="shared" si="11" ref="L163:L173">SUM(D163:K163)</f>
        <v>1792.7</v>
      </c>
      <c r="M163" s="281">
        <v>0</v>
      </c>
    </row>
    <row r="164" spans="2:13" ht="12" customHeight="1">
      <c r="B164" s="879" t="s">
        <v>1459</v>
      </c>
      <c r="C164" s="880"/>
      <c r="D164" s="277">
        <v>0</v>
      </c>
      <c r="E164" s="277">
        <v>0</v>
      </c>
      <c r="F164" s="277">
        <v>33</v>
      </c>
      <c r="G164" s="277">
        <v>0</v>
      </c>
      <c r="H164" s="277">
        <v>0</v>
      </c>
      <c r="I164" s="277">
        <v>0</v>
      </c>
      <c r="J164" s="277">
        <v>1</v>
      </c>
      <c r="K164" s="277">
        <v>107.4</v>
      </c>
      <c r="L164" s="277">
        <f t="shared" si="11"/>
        <v>141.4</v>
      </c>
      <c r="M164" s="281">
        <v>0</v>
      </c>
    </row>
    <row r="165" spans="2:13" ht="12" customHeight="1">
      <c r="B165" s="879" t="s">
        <v>1630</v>
      </c>
      <c r="C165" s="880"/>
      <c r="D165" s="277">
        <v>0</v>
      </c>
      <c r="E165" s="277">
        <v>109.3</v>
      </c>
      <c r="F165" s="277">
        <v>441.8</v>
      </c>
      <c r="G165" s="277">
        <v>11.8</v>
      </c>
      <c r="H165" s="277">
        <v>0</v>
      </c>
      <c r="I165" s="277">
        <v>0</v>
      </c>
      <c r="J165" s="277">
        <v>36.4</v>
      </c>
      <c r="K165" s="277">
        <v>1313.8</v>
      </c>
      <c r="L165" s="277">
        <f t="shared" si="11"/>
        <v>1913.1</v>
      </c>
      <c r="M165" s="281">
        <v>0</v>
      </c>
    </row>
    <row r="166" spans="2:13" ht="12" customHeight="1">
      <c r="B166" s="879" t="s">
        <v>1631</v>
      </c>
      <c r="C166" s="880"/>
      <c r="D166" s="277">
        <v>0</v>
      </c>
      <c r="E166" s="277">
        <v>553.3</v>
      </c>
      <c r="F166" s="277">
        <v>0</v>
      </c>
      <c r="G166" s="277">
        <v>0</v>
      </c>
      <c r="H166" s="277">
        <v>0</v>
      </c>
      <c r="I166" s="277">
        <v>0</v>
      </c>
      <c r="J166" s="277">
        <v>0</v>
      </c>
      <c r="K166" s="277">
        <v>250.5</v>
      </c>
      <c r="L166" s="277">
        <f t="shared" si="11"/>
        <v>803.8</v>
      </c>
      <c r="M166" s="281">
        <v>0</v>
      </c>
    </row>
    <row r="167" spans="2:13" ht="12" customHeight="1">
      <c r="B167" s="879" t="s">
        <v>1632</v>
      </c>
      <c r="C167" s="880"/>
      <c r="D167" s="277">
        <v>115</v>
      </c>
      <c r="E167" s="277">
        <v>15</v>
      </c>
      <c r="F167" s="277">
        <v>0</v>
      </c>
      <c r="G167" s="277">
        <v>127</v>
      </c>
      <c r="H167" s="277">
        <v>0</v>
      </c>
      <c r="I167" s="277">
        <v>0</v>
      </c>
      <c r="J167" s="277">
        <v>3130</v>
      </c>
      <c r="K167" s="277">
        <v>3400</v>
      </c>
      <c r="L167" s="277">
        <f t="shared" si="11"/>
        <v>6787</v>
      </c>
      <c r="M167" s="281">
        <v>0</v>
      </c>
    </row>
    <row r="168" spans="2:13" ht="12" customHeight="1">
      <c r="B168" s="879" t="s">
        <v>1214</v>
      </c>
      <c r="C168" s="880"/>
      <c r="D168" s="277">
        <v>0</v>
      </c>
      <c r="E168" s="277">
        <v>413.9</v>
      </c>
      <c r="F168" s="277">
        <v>3688</v>
      </c>
      <c r="G168" s="277">
        <v>0</v>
      </c>
      <c r="H168" s="277">
        <v>0</v>
      </c>
      <c r="I168" s="277">
        <v>100.6</v>
      </c>
      <c r="J168" s="277">
        <v>1339.3</v>
      </c>
      <c r="K168" s="277">
        <v>1038</v>
      </c>
      <c r="L168" s="277">
        <f t="shared" si="11"/>
        <v>6579.8</v>
      </c>
      <c r="M168" s="281">
        <v>11443.5</v>
      </c>
    </row>
    <row r="169" spans="2:13" ht="12" customHeight="1">
      <c r="B169" s="879" t="s">
        <v>1215</v>
      </c>
      <c r="C169" s="880"/>
      <c r="D169" s="277">
        <v>0</v>
      </c>
      <c r="E169" s="277">
        <v>486.1</v>
      </c>
      <c r="F169" s="277">
        <v>2271.7</v>
      </c>
      <c r="G169" s="277">
        <v>20.2</v>
      </c>
      <c r="H169" s="277">
        <v>0</v>
      </c>
      <c r="I169" s="277">
        <v>0</v>
      </c>
      <c r="J169" s="277">
        <v>32.3</v>
      </c>
      <c r="K169" s="277">
        <v>2165.8</v>
      </c>
      <c r="L169" s="277">
        <f t="shared" si="11"/>
        <v>4976.1</v>
      </c>
      <c r="M169" s="281">
        <v>10285</v>
      </c>
    </row>
    <row r="170" spans="2:13" ht="12" customHeight="1">
      <c r="B170" s="879" t="s">
        <v>1916</v>
      </c>
      <c r="C170" s="880"/>
      <c r="D170" s="277">
        <v>0</v>
      </c>
      <c r="E170" s="277">
        <v>26</v>
      </c>
      <c r="F170" s="277">
        <v>3438</v>
      </c>
      <c r="G170" s="277">
        <v>0</v>
      </c>
      <c r="H170" s="277">
        <v>0</v>
      </c>
      <c r="I170" s="277">
        <v>0</v>
      </c>
      <c r="J170" s="277">
        <v>0</v>
      </c>
      <c r="K170" s="277">
        <v>448</v>
      </c>
      <c r="L170" s="277">
        <f t="shared" si="11"/>
        <v>3912</v>
      </c>
      <c r="M170" s="281">
        <v>15607.7</v>
      </c>
    </row>
    <row r="171" spans="2:13" ht="12" customHeight="1">
      <c r="B171" s="879" t="s">
        <v>1216</v>
      </c>
      <c r="C171" s="880"/>
      <c r="D171" s="277">
        <v>0</v>
      </c>
      <c r="E171" s="277">
        <v>509</v>
      </c>
      <c r="F171" s="277">
        <v>1310</v>
      </c>
      <c r="G171" s="277">
        <v>0</v>
      </c>
      <c r="H171" s="277">
        <v>0</v>
      </c>
      <c r="I171" s="277">
        <v>0</v>
      </c>
      <c r="J171" s="277">
        <v>0</v>
      </c>
      <c r="K171" s="277">
        <v>740</v>
      </c>
      <c r="L171" s="277">
        <f t="shared" si="11"/>
        <v>2559</v>
      </c>
      <c r="M171" s="281">
        <v>12547.1</v>
      </c>
    </row>
    <row r="172" spans="2:13" s="272" customFormat="1" ht="12" customHeight="1">
      <c r="B172" s="881" t="s">
        <v>1637</v>
      </c>
      <c r="C172" s="882"/>
      <c r="D172" s="279">
        <f aca="true" t="shared" si="12" ref="D172:K172">SUM(D173:D200)</f>
        <v>288.3</v>
      </c>
      <c r="E172" s="273">
        <f t="shared" si="12"/>
        <v>6486.799999999999</v>
      </c>
      <c r="F172" s="273">
        <f t="shared" si="12"/>
        <v>469.6</v>
      </c>
      <c r="G172" s="273">
        <f t="shared" si="12"/>
        <v>615.9999999999999</v>
      </c>
      <c r="H172" s="273">
        <f t="shared" si="12"/>
        <v>61.599999999999994</v>
      </c>
      <c r="I172" s="273">
        <f t="shared" si="12"/>
        <v>1772.1999999999998</v>
      </c>
      <c r="J172" s="273">
        <f t="shared" si="12"/>
        <v>312.3</v>
      </c>
      <c r="K172" s="273">
        <f t="shared" si="12"/>
        <v>12047.900000000001</v>
      </c>
      <c r="L172" s="273">
        <f t="shared" si="11"/>
        <v>22054.7</v>
      </c>
      <c r="M172" s="274">
        <v>56071.7</v>
      </c>
    </row>
    <row r="173" spans="2:13" ht="12" customHeight="1">
      <c r="B173" s="879" t="s">
        <v>1673</v>
      </c>
      <c r="C173" s="880"/>
      <c r="D173" s="277">
        <v>0</v>
      </c>
      <c r="E173" s="277">
        <v>348</v>
      </c>
      <c r="F173" s="277">
        <v>0</v>
      </c>
      <c r="G173" s="277">
        <v>0</v>
      </c>
      <c r="H173" s="277">
        <v>0</v>
      </c>
      <c r="I173" s="277">
        <v>1150.1</v>
      </c>
      <c r="J173" s="277">
        <v>0</v>
      </c>
      <c r="K173" s="277">
        <v>1795.1</v>
      </c>
      <c r="L173" s="277">
        <f t="shared" si="11"/>
        <v>3293.2</v>
      </c>
      <c r="M173" s="281">
        <v>24461.8</v>
      </c>
    </row>
    <row r="174" spans="2:13" ht="12" customHeight="1">
      <c r="B174" s="879" t="s">
        <v>1639</v>
      </c>
      <c r="C174" s="880"/>
      <c r="D174" s="277">
        <v>166.6</v>
      </c>
      <c r="E174" s="277">
        <v>5116.4</v>
      </c>
      <c r="F174" s="277">
        <v>0</v>
      </c>
      <c r="G174" s="277">
        <v>27</v>
      </c>
      <c r="H174" s="277">
        <v>0</v>
      </c>
      <c r="I174" s="277">
        <v>37</v>
      </c>
      <c r="J174" s="277">
        <v>0</v>
      </c>
      <c r="K174" s="277">
        <v>1822</v>
      </c>
      <c r="L174" s="277">
        <v>7179</v>
      </c>
      <c r="M174" s="281">
        <v>1039.5</v>
      </c>
    </row>
    <row r="175" spans="2:13" ht="12" customHeight="1">
      <c r="B175" s="879" t="s">
        <v>1217</v>
      </c>
      <c r="C175" s="880"/>
      <c r="D175" s="277">
        <v>0</v>
      </c>
      <c r="E175" s="277">
        <v>67.6</v>
      </c>
      <c r="F175" s="277">
        <v>0</v>
      </c>
      <c r="G175" s="277">
        <v>20.8</v>
      </c>
      <c r="H175" s="277">
        <v>10</v>
      </c>
      <c r="I175" s="277">
        <v>0</v>
      </c>
      <c r="J175" s="277">
        <v>0</v>
      </c>
      <c r="K175" s="277">
        <v>336.2</v>
      </c>
      <c r="L175" s="277">
        <v>424.6</v>
      </c>
      <c r="M175" s="281">
        <v>0</v>
      </c>
    </row>
    <row r="176" spans="2:13" ht="12" customHeight="1">
      <c r="B176" s="879" t="s">
        <v>1641</v>
      </c>
      <c r="C176" s="880"/>
      <c r="D176" s="277">
        <v>0</v>
      </c>
      <c r="E176" s="277">
        <v>30</v>
      </c>
      <c r="F176" s="277">
        <v>0</v>
      </c>
      <c r="G176" s="277">
        <v>0</v>
      </c>
      <c r="H176" s="277">
        <v>0</v>
      </c>
      <c r="I176" s="277">
        <v>0</v>
      </c>
      <c r="J176" s="277">
        <v>0</v>
      </c>
      <c r="K176" s="277">
        <v>903</v>
      </c>
      <c r="L176" s="277">
        <f aca="true" t="shared" si="13" ref="L176:L203">SUM(D176:K176)</f>
        <v>933</v>
      </c>
      <c r="M176" s="281">
        <v>0</v>
      </c>
    </row>
    <row r="177" spans="2:13" ht="12" customHeight="1">
      <c r="B177" s="879" t="s">
        <v>1642</v>
      </c>
      <c r="C177" s="880"/>
      <c r="D177" s="277">
        <v>0</v>
      </c>
      <c r="E177" s="277">
        <v>0</v>
      </c>
      <c r="F177" s="277">
        <v>0</v>
      </c>
      <c r="G177" s="277">
        <v>0</v>
      </c>
      <c r="H177" s="277">
        <v>0</v>
      </c>
      <c r="I177" s="277">
        <v>0</v>
      </c>
      <c r="J177" s="277">
        <v>0</v>
      </c>
      <c r="K177" s="277">
        <v>0</v>
      </c>
      <c r="L177" s="277">
        <f t="shared" si="13"/>
        <v>0</v>
      </c>
      <c r="M177" s="281">
        <v>0</v>
      </c>
    </row>
    <row r="178" spans="2:13" ht="12" customHeight="1">
      <c r="B178" s="879" t="s">
        <v>1350</v>
      </c>
      <c r="C178" s="880"/>
      <c r="D178" s="277">
        <v>30</v>
      </c>
      <c r="E178" s="277">
        <v>326</v>
      </c>
      <c r="F178" s="277">
        <v>10</v>
      </c>
      <c r="G178" s="277">
        <v>8</v>
      </c>
      <c r="H178" s="277">
        <v>0</v>
      </c>
      <c r="I178" s="277">
        <v>0</v>
      </c>
      <c r="J178" s="277">
        <v>0</v>
      </c>
      <c r="K178" s="277">
        <v>1830.7</v>
      </c>
      <c r="L178" s="277">
        <f t="shared" si="13"/>
        <v>2204.7</v>
      </c>
      <c r="M178" s="281">
        <v>14226</v>
      </c>
    </row>
    <row r="179" spans="2:13" ht="12" customHeight="1">
      <c r="B179" s="879" t="s">
        <v>1218</v>
      </c>
      <c r="C179" s="880"/>
      <c r="D179" s="277">
        <v>0</v>
      </c>
      <c r="E179" s="277">
        <v>39</v>
      </c>
      <c r="F179" s="277">
        <v>7</v>
      </c>
      <c r="G179" s="277">
        <v>32</v>
      </c>
      <c r="H179" s="277">
        <v>0</v>
      </c>
      <c r="I179" s="277">
        <v>0</v>
      </c>
      <c r="J179" s="277">
        <v>0</v>
      </c>
      <c r="K179" s="277">
        <v>1648</v>
      </c>
      <c r="L179" s="277">
        <f t="shared" si="13"/>
        <v>1726</v>
      </c>
      <c r="M179" s="281">
        <v>1888.4</v>
      </c>
    </row>
    <row r="180" spans="2:13" ht="12" customHeight="1">
      <c r="B180" s="879" t="s">
        <v>1644</v>
      </c>
      <c r="C180" s="880"/>
      <c r="D180" s="277">
        <v>0</v>
      </c>
      <c r="E180" s="277">
        <v>90</v>
      </c>
      <c r="F180" s="277">
        <v>0</v>
      </c>
      <c r="G180" s="277">
        <v>0</v>
      </c>
      <c r="H180" s="277">
        <v>0</v>
      </c>
      <c r="I180" s="277">
        <v>0</v>
      </c>
      <c r="J180" s="277">
        <v>0</v>
      </c>
      <c r="K180" s="277">
        <v>36.4</v>
      </c>
      <c r="L180" s="277">
        <f t="shared" si="13"/>
        <v>126.4</v>
      </c>
      <c r="M180" s="281">
        <v>0</v>
      </c>
    </row>
    <row r="181" spans="2:13" ht="12" customHeight="1">
      <c r="B181" s="879" t="s">
        <v>1921</v>
      </c>
      <c r="C181" s="880"/>
      <c r="D181" s="277">
        <v>0</v>
      </c>
      <c r="E181" s="277">
        <v>30.5</v>
      </c>
      <c r="F181" s="277">
        <v>28</v>
      </c>
      <c r="G181" s="277">
        <v>6</v>
      </c>
      <c r="H181" s="277">
        <v>20</v>
      </c>
      <c r="I181" s="277">
        <v>0</v>
      </c>
      <c r="J181" s="277">
        <v>0</v>
      </c>
      <c r="K181" s="277">
        <v>1110.5</v>
      </c>
      <c r="L181" s="277">
        <f t="shared" si="13"/>
        <v>1195</v>
      </c>
      <c r="M181" s="281">
        <v>2455.1</v>
      </c>
    </row>
    <row r="182" spans="2:13" ht="12" customHeight="1">
      <c r="B182" s="879" t="s">
        <v>1646</v>
      </c>
      <c r="C182" s="880"/>
      <c r="D182" s="277">
        <v>0</v>
      </c>
      <c r="E182" s="277">
        <v>0</v>
      </c>
      <c r="F182" s="277">
        <v>0</v>
      </c>
      <c r="G182" s="277">
        <v>0</v>
      </c>
      <c r="H182" s="277">
        <v>0</v>
      </c>
      <c r="I182" s="277">
        <v>0</v>
      </c>
      <c r="J182" s="277">
        <v>0</v>
      </c>
      <c r="K182" s="277">
        <v>0</v>
      </c>
      <c r="L182" s="277">
        <f t="shared" si="13"/>
        <v>0</v>
      </c>
      <c r="M182" s="281">
        <v>0</v>
      </c>
    </row>
    <row r="183" spans="2:13" ht="12" customHeight="1">
      <c r="B183" s="879" t="s">
        <v>1219</v>
      </c>
      <c r="C183" s="880"/>
      <c r="D183" s="277">
        <v>0</v>
      </c>
      <c r="E183" s="277">
        <v>0</v>
      </c>
      <c r="F183" s="277">
        <v>0</v>
      </c>
      <c r="G183" s="277">
        <v>0.7</v>
      </c>
      <c r="H183" s="277">
        <v>0</v>
      </c>
      <c r="I183" s="277">
        <v>0</v>
      </c>
      <c r="J183" s="277">
        <v>0</v>
      </c>
      <c r="K183" s="277">
        <v>26.1</v>
      </c>
      <c r="L183" s="277">
        <f t="shared" si="13"/>
        <v>26.8</v>
      </c>
      <c r="M183" s="281">
        <v>0</v>
      </c>
    </row>
    <row r="184" spans="2:13" ht="12" customHeight="1">
      <c r="B184" s="879" t="s">
        <v>1648</v>
      </c>
      <c r="C184" s="880"/>
      <c r="D184" s="277">
        <v>0</v>
      </c>
      <c r="E184" s="277">
        <v>0</v>
      </c>
      <c r="F184" s="277">
        <v>0</v>
      </c>
      <c r="G184" s="277">
        <v>0</v>
      </c>
      <c r="H184" s="277">
        <v>0</v>
      </c>
      <c r="I184" s="277">
        <v>0</v>
      </c>
      <c r="J184" s="277">
        <v>0</v>
      </c>
      <c r="K184" s="277">
        <v>0</v>
      </c>
      <c r="L184" s="277">
        <f t="shared" si="13"/>
        <v>0</v>
      </c>
      <c r="M184" s="281">
        <v>0</v>
      </c>
    </row>
    <row r="185" spans="2:13" ht="12" customHeight="1">
      <c r="B185" s="879" t="s">
        <v>1649</v>
      </c>
      <c r="C185" s="880"/>
      <c r="D185" s="277">
        <v>0</v>
      </c>
      <c r="E185" s="277">
        <v>0</v>
      </c>
      <c r="F185" s="277">
        <v>0</v>
      </c>
      <c r="G185" s="277">
        <v>0</v>
      </c>
      <c r="H185" s="277">
        <v>0</v>
      </c>
      <c r="I185" s="277">
        <v>0</v>
      </c>
      <c r="J185" s="277">
        <v>0</v>
      </c>
      <c r="K185" s="277">
        <v>0</v>
      </c>
      <c r="L185" s="277">
        <f t="shared" si="13"/>
        <v>0</v>
      </c>
      <c r="M185" s="281">
        <v>0</v>
      </c>
    </row>
    <row r="186" spans="2:13" ht="12" customHeight="1">
      <c r="B186" s="879" t="s">
        <v>1220</v>
      </c>
      <c r="C186" s="880"/>
      <c r="D186" s="277">
        <v>0</v>
      </c>
      <c r="E186" s="277">
        <v>0</v>
      </c>
      <c r="F186" s="277">
        <v>0</v>
      </c>
      <c r="G186" s="277">
        <v>0</v>
      </c>
      <c r="H186" s="277">
        <v>0</v>
      </c>
      <c r="I186" s="277">
        <v>0</v>
      </c>
      <c r="J186" s="277">
        <v>0</v>
      </c>
      <c r="K186" s="277">
        <v>0</v>
      </c>
      <c r="L186" s="277">
        <f t="shared" si="13"/>
        <v>0</v>
      </c>
      <c r="M186" s="281">
        <v>0</v>
      </c>
    </row>
    <row r="187" spans="2:13" ht="12" customHeight="1">
      <c r="B187" s="879" t="s">
        <v>1221</v>
      </c>
      <c r="C187" s="880"/>
      <c r="D187" s="277">
        <v>0</v>
      </c>
      <c r="E187" s="277">
        <v>0</v>
      </c>
      <c r="F187" s="277">
        <v>0</v>
      </c>
      <c r="G187" s="277">
        <v>0</v>
      </c>
      <c r="H187" s="277">
        <v>0</v>
      </c>
      <c r="I187" s="277">
        <v>0</v>
      </c>
      <c r="J187" s="277">
        <v>0</v>
      </c>
      <c r="K187" s="277">
        <v>0</v>
      </c>
      <c r="L187" s="277">
        <f t="shared" si="13"/>
        <v>0</v>
      </c>
      <c r="M187" s="281">
        <v>0</v>
      </c>
    </row>
    <row r="188" spans="2:13" ht="12" customHeight="1">
      <c r="B188" s="879" t="s">
        <v>1222</v>
      </c>
      <c r="C188" s="880"/>
      <c r="D188" s="277">
        <v>7.5</v>
      </c>
      <c r="E188" s="277">
        <v>5.5</v>
      </c>
      <c r="F188" s="277">
        <v>0</v>
      </c>
      <c r="G188" s="277">
        <v>2.8</v>
      </c>
      <c r="H188" s="277">
        <v>0</v>
      </c>
      <c r="I188" s="277">
        <v>0</v>
      </c>
      <c r="J188" s="277">
        <v>0</v>
      </c>
      <c r="K188" s="277">
        <v>621</v>
      </c>
      <c r="L188" s="277">
        <f t="shared" si="13"/>
        <v>636.8</v>
      </c>
      <c r="M188" s="281">
        <v>393.4</v>
      </c>
    </row>
    <row r="189" spans="2:13" ht="12" customHeight="1">
      <c r="B189" s="879" t="s">
        <v>1925</v>
      </c>
      <c r="C189" s="880"/>
      <c r="D189" s="277">
        <v>36</v>
      </c>
      <c r="E189" s="277">
        <v>14.9</v>
      </c>
      <c r="F189" s="277">
        <v>0</v>
      </c>
      <c r="G189" s="277">
        <v>456</v>
      </c>
      <c r="H189" s="277">
        <v>0</v>
      </c>
      <c r="I189" s="277">
        <v>12.6</v>
      </c>
      <c r="J189" s="277">
        <v>0</v>
      </c>
      <c r="K189" s="277">
        <v>219.6</v>
      </c>
      <c r="L189" s="277">
        <f t="shared" si="13"/>
        <v>739.1</v>
      </c>
      <c r="M189" s="281">
        <v>0</v>
      </c>
    </row>
    <row r="190" spans="2:13" ht="12" customHeight="1">
      <c r="B190" s="879" t="s">
        <v>1223</v>
      </c>
      <c r="C190" s="880"/>
      <c r="D190" s="277">
        <v>0</v>
      </c>
      <c r="E190" s="277">
        <v>130.9</v>
      </c>
      <c r="F190" s="277">
        <v>394.1</v>
      </c>
      <c r="G190" s="277">
        <v>46.5</v>
      </c>
      <c r="H190" s="277">
        <v>25.3</v>
      </c>
      <c r="I190" s="277">
        <v>0</v>
      </c>
      <c r="J190" s="277">
        <v>292.6</v>
      </c>
      <c r="K190" s="277">
        <v>1204.1</v>
      </c>
      <c r="L190" s="277">
        <f t="shared" si="13"/>
        <v>2093.5</v>
      </c>
      <c r="M190" s="281">
        <v>11526.5</v>
      </c>
    </row>
    <row r="191" spans="2:13" ht="12" customHeight="1">
      <c r="B191" s="879" t="s">
        <v>1655</v>
      </c>
      <c r="C191" s="880"/>
      <c r="D191" s="277">
        <v>0</v>
      </c>
      <c r="E191" s="277">
        <v>35.4</v>
      </c>
      <c r="F191" s="277">
        <v>0</v>
      </c>
      <c r="G191" s="277">
        <v>1.4</v>
      </c>
      <c r="H191" s="277">
        <v>0</v>
      </c>
      <c r="I191" s="277">
        <v>0</v>
      </c>
      <c r="J191" s="277">
        <v>0</v>
      </c>
      <c r="K191" s="277">
        <v>2.1</v>
      </c>
      <c r="L191" s="277">
        <f t="shared" si="13"/>
        <v>38.9</v>
      </c>
      <c r="M191" s="281">
        <v>9.2</v>
      </c>
    </row>
    <row r="192" spans="2:13" ht="12" customHeight="1">
      <c r="B192" s="879" t="s">
        <v>1224</v>
      </c>
      <c r="C192" s="880"/>
      <c r="D192" s="277">
        <v>48.2</v>
      </c>
      <c r="E192" s="277">
        <v>252.6</v>
      </c>
      <c r="F192" s="277">
        <v>30.5</v>
      </c>
      <c r="G192" s="277">
        <v>14.8</v>
      </c>
      <c r="H192" s="277">
        <v>6.3</v>
      </c>
      <c r="I192" s="277">
        <v>572.5</v>
      </c>
      <c r="J192" s="277">
        <v>19.7</v>
      </c>
      <c r="K192" s="277">
        <v>493.1</v>
      </c>
      <c r="L192" s="277">
        <f t="shared" si="13"/>
        <v>1437.7000000000003</v>
      </c>
      <c r="M192" s="281">
        <v>71.3</v>
      </c>
    </row>
    <row r="193" spans="2:13" ht="12" customHeight="1">
      <c r="B193" s="879" t="s">
        <v>1926</v>
      </c>
      <c r="C193" s="880"/>
      <c r="D193" s="277">
        <v>0</v>
      </c>
      <c r="E193" s="277">
        <v>0</v>
      </c>
      <c r="F193" s="277">
        <v>0</v>
      </c>
      <c r="G193" s="277">
        <v>0</v>
      </c>
      <c r="H193" s="277">
        <v>0</v>
      </c>
      <c r="I193" s="277">
        <v>0</v>
      </c>
      <c r="J193" s="277">
        <v>0</v>
      </c>
      <c r="K193" s="277">
        <v>0</v>
      </c>
      <c r="L193" s="277">
        <f t="shared" si="13"/>
        <v>0</v>
      </c>
      <c r="M193" s="281">
        <v>0</v>
      </c>
    </row>
    <row r="194" spans="2:13" ht="12" customHeight="1">
      <c r="B194" s="879" t="s">
        <v>1927</v>
      </c>
      <c r="C194" s="880"/>
      <c r="D194" s="277">
        <v>0</v>
      </c>
      <c r="E194" s="277">
        <v>0</v>
      </c>
      <c r="F194" s="277">
        <v>0</v>
      </c>
      <c r="G194" s="277">
        <v>0</v>
      </c>
      <c r="H194" s="277">
        <v>0</v>
      </c>
      <c r="I194" s="277">
        <v>0</v>
      </c>
      <c r="J194" s="277">
        <v>0</v>
      </c>
      <c r="K194" s="277">
        <v>0</v>
      </c>
      <c r="L194" s="277">
        <f t="shared" si="13"/>
        <v>0</v>
      </c>
      <c r="M194" s="281">
        <v>0</v>
      </c>
    </row>
    <row r="195" spans="2:13" ht="12" customHeight="1">
      <c r="B195" s="879" t="s">
        <v>1225</v>
      </c>
      <c r="C195" s="880"/>
      <c r="D195" s="277">
        <v>0</v>
      </c>
      <c r="E195" s="277">
        <v>0</v>
      </c>
      <c r="F195" s="277">
        <v>0</v>
      </c>
      <c r="G195" s="277">
        <v>0</v>
      </c>
      <c r="H195" s="277">
        <v>0</v>
      </c>
      <c r="I195" s="277">
        <v>0</v>
      </c>
      <c r="J195" s="277">
        <v>0</v>
      </c>
      <c r="K195" s="277">
        <v>0</v>
      </c>
      <c r="L195" s="277">
        <f t="shared" si="13"/>
        <v>0</v>
      </c>
      <c r="M195" s="281">
        <v>0</v>
      </c>
    </row>
    <row r="196" spans="2:13" ht="12" customHeight="1">
      <c r="B196" s="879" t="s">
        <v>1226</v>
      </c>
      <c r="C196" s="880"/>
      <c r="D196" s="277">
        <v>0</v>
      </c>
      <c r="E196" s="277">
        <v>0</v>
      </c>
      <c r="F196" s="277">
        <v>0</v>
      </c>
      <c r="G196" s="277">
        <v>0</v>
      </c>
      <c r="H196" s="277">
        <v>0</v>
      </c>
      <c r="I196" s="277">
        <v>0</v>
      </c>
      <c r="J196" s="277">
        <v>0</v>
      </c>
      <c r="K196" s="277">
        <v>0</v>
      </c>
      <c r="L196" s="277">
        <f t="shared" si="13"/>
        <v>0</v>
      </c>
      <c r="M196" s="281">
        <v>0</v>
      </c>
    </row>
    <row r="197" spans="2:13" ht="12" customHeight="1">
      <c r="B197" s="879" t="s">
        <v>1227</v>
      </c>
      <c r="C197" s="880"/>
      <c r="D197" s="277">
        <v>0</v>
      </c>
      <c r="E197" s="277">
        <v>0</v>
      </c>
      <c r="F197" s="277">
        <v>0</v>
      </c>
      <c r="G197" s="277">
        <v>0</v>
      </c>
      <c r="H197" s="277">
        <v>0</v>
      </c>
      <c r="I197" s="277">
        <v>0</v>
      </c>
      <c r="J197" s="277">
        <v>0</v>
      </c>
      <c r="K197" s="277">
        <v>0</v>
      </c>
      <c r="L197" s="277">
        <f t="shared" si="13"/>
        <v>0</v>
      </c>
      <c r="M197" s="281">
        <v>0</v>
      </c>
    </row>
    <row r="198" spans="2:13" ht="12" customHeight="1">
      <c r="B198" s="879" t="s">
        <v>1930</v>
      </c>
      <c r="C198" s="880"/>
      <c r="D198" s="277">
        <v>0</v>
      </c>
      <c r="E198" s="277">
        <v>0</v>
      </c>
      <c r="F198" s="277">
        <v>0</v>
      </c>
      <c r="G198" s="277">
        <v>0</v>
      </c>
      <c r="H198" s="277">
        <v>0</v>
      </c>
      <c r="I198" s="277">
        <v>0</v>
      </c>
      <c r="J198" s="277">
        <v>0</v>
      </c>
      <c r="K198" s="277">
        <v>0</v>
      </c>
      <c r="L198" s="277">
        <f t="shared" si="13"/>
        <v>0</v>
      </c>
      <c r="M198" s="281">
        <v>0</v>
      </c>
    </row>
    <row r="199" spans="2:13" ht="12" customHeight="1">
      <c r="B199" s="879" t="s">
        <v>1940</v>
      </c>
      <c r="C199" s="880"/>
      <c r="D199" s="277">
        <v>0</v>
      </c>
      <c r="E199" s="277">
        <v>0</v>
      </c>
      <c r="F199" s="277">
        <v>0</v>
      </c>
      <c r="G199" s="277">
        <v>0</v>
      </c>
      <c r="H199" s="277">
        <v>0</v>
      </c>
      <c r="I199" s="277">
        <v>0</v>
      </c>
      <c r="J199" s="277">
        <v>0</v>
      </c>
      <c r="K199" s="277">
        <v>0</v>
      </c>
      <c r="L199" s="277">
        <f t="shared" si="13"/>
        <v>0</v>
      </c>
      <c r="M199" s="281">
        <v>0</v>
      </c>
    </row>
    <row r="200" spans="2:13" ht="12" customHeight="1">
      <c r="B200" s="879" t="s">
        <v>1931</v>
      </c>
      <c r="C200" s="880"/>
      <c r="D200" s="277">
        <v>0</v>
      </c>
      <c r="E200" s="277">
        <v>0</v>
      </c>
      <c r="F200" s="277">
        <v>0</v>
      </c>
      <c r="G200" s="277">
        <v>0</v>
      </c>
      <c r="H200" s="277">
        <v>0</v>
      </c>
      <c r="I200" s="277">
        <v>0</v>
      </c>
      <c r="J200" s="277">
        <v>0</v>
      </c>
      <c r="K200" s="277">
        <v>0</v>
      </c>
      <c r="L200" s="277">
        <f t="shared" si="13"/>
        <v>0</v>
      </c>
      <c r="M200" s="281">
        <v>0</v>
      </c>
    </row>
    <row r="201" spans="2:13" s="272" customFormat="1" ht="12" customHeight="1">
      <c r="B201" s="881" t="s">
        <v>1665</v>
      </c>
      <c r="C201" s="882"/>
      <c r="D201" s="273">
        <f aca="true" t="shared" si="14" ref="D201:K201">SUM(D202:D216)</f>
        <v>0</v>
      </c>
      <c r="E201" s="273">
        <f t="shared" si="14"/>
        <v>1857.2000000000003</v>
      </c>
      <c r="F201" s="273">
        <f t="shared" si="14"/>
        <v>1084.8000000000002</v>
      </c>
      <c r="G201" s="273">
        <f t="shared" si="14"/>
        <v>437.3</v>
      </c>
      <c r="H201" s="273">
        <f t="shared" si="14"/>
        <v>26.900000000000002</v>
      </c>
      <c r="I201" s="273">
        <f t="shared" si="14"/>
        <v>926.6</v>
      </c>
      <c r="J201" s="273">
        <f t="shared" si="14"/>
        <v>181.20000000000002</v>
      </c>
      <c r="K201" s="273">
        <f t="shared" si="14"/>
        <v>20643.399999999994</v>
      </c>
      <c r="L201" s="273">
        <f t="shared" si="13"/>
        <v>25157.399999999994</v>
      </c>
      <c r="M201" s="274">
        <v>7648.3</v>
      </c>
    </row>
    <row r="202" spans="2:13" ht="12" customHeight="1">
      <c r="B202" s="879" t="s">
        <v>1932</v>
      </c>
      <c r="C202" s="880"/>
      <c r="D202" s="277">
        <v>0</v>
      </c>
      <c r="E202" s="277">
        <v>5</v>
      </c>
      <c r="F202" s="277">
        <v>0</v>
      </c>
      <c r="G202" s="277">
        <v>15.3</v>
      </c>
      <c r="H202" s="277">
        <v>0</v>
      </c>
      <c r="I202" s="277">
        <v>43</v>
      </c>
      <c r="J202" s="277">
        <v>16.6</v>
      </c>
      <c r="K202" s="277">
        <v>798.9</v>
      </c>
      <c r="L202" s="277">
        <f t="shared" si="13"/>
        <v>878.8</v>
      </c>
      <c r="M202" s="281">
        <v>0</v>
      </c>
    </row>
    <row r="203" spans="2:13" ht="12" customHeight="1">
      <c r="B203" s="879" t="s">
        <v>1667</v>
      </c>
      <c r="C203" s="880"/>
      <c r="D203" s="277">
        <v>0</v>
      </c>
      <c r="E203" s="277">
        <v>853.5</v>
      </c>
      <c r="F203" s="277">
        <v>0</v>
      </c>
      <c r="G203" s="277">
        <v>18</v>
      </c>
      <c r="H203" s="277">
        <v>0</v>
      </c>
      <c r="I203" s="277">
        <v>0</v>
      </c>
      <c r="J203" s="277">
        <v>0</v>
      </c>
      <c r="K203" s="277">
        <v>1559.8</v>
      </c>
      <c r="L203" s="277">
        <f t="shared" si="13"/>
        <v>2431.3</v>
      </c>
      <c r="M203" s="281">
        <v>211.9</v>
      </c>
    </row>
    <row r="204" spans="2:13" ht="12" customHeight="1">
      <c r="B204" s="879" t="s">
        <v>1228</v>
      </c>
      <c r="C204" s="880"/>
      <c r="D204" s="277">
        <v>0</v>
      </c>
      <c r="E204" s="277">
        <v>104.6</v>
      </c>
      <c r="F204" s="277">
        <v>366.7</v>
      </c>
      <c r="G204" s="277">
        <v>0</v>
      </c>
      <c r="H204" s="277">
        <v>13.6</v>
      </c>
      <c r="I204" s="277">
        <v>159.6</v>
      </c>
      <c r="J204" s="277">
        <v>0</v>
      </c>
      <c r="K204" s="277">
        <v>2842.6</v>
      </c>
      <c r="L204" s="277">
        <v>3527.5</v>
      </c>
      <c r="M204" s="281">
        <v>1178.8</v>
      </c>
    </row>
    <row r="205" spans="2:13" ht="12" customHeight="1">
      <c r="B205" s="879" t="s">
        <v>1229</v>
      </c>
      <c r="C205" s="880"/>
      <c r="D205" s="277">
        <v>0</v>
      </c>
      <c r="E205" s="277">
        <v>179.8</v>
      </c>
      <c r="F205" s="277">
        <v>0</v>
      </c>
      <c r="G205" s="277">
        <v>40.4</v>
      </c>
      <c r="H205" s="277">
        <v>0</v>
      </c>
      <c r="I205" s="277">
        <v>0</v>
      </c>
      <c r="J205" s="277">
        <v>0</v>
      </c>
      <c r="K205" s="277">
        <v>5556</v>
      </c>
      <c r="L205" s="277">
        <v>5735.8</v>
      </c>
      <c r="M205" s="281">
        <v>5287.8</v>
      </c>
    </row>
    <row r="206" spans="2:13" ht="12" customHeight="1">
      <c r="B206" s="879" t="s">
        <v>1230</v>
      </c>
      <c r="C206" s="880"/>
      <c r="D206" s="277">
        <v>0</v>
      </c>
      <c r="E206" s="277">
        <v>4</v>
      </c>
      <c r="F206" s="277">
        <v>0</v>
      </c>
      <c r="G206" s="277">
        <v>326</v>
      </c>
      <c r="H206" s="277">
        <v>13</v>
      </c>
      <c r="I206" s="277">
        <v>721</v>
      </c>
      <c r="J206" s="277">
        <v>16</v>
      </c>
      <c r="K206" s="277">
        <v>2357</v>
      </c>
      <c r="L206" s="277">
        <f aca="true" t="shared" si="15" ref="L206:L220">SUM(D206:K206)</f>
        <v>3437</v>
      </c>
      <c r="M206" s="281">
        <v>244</v>
      </c>
    </row>
    <row r="207" spans="2:13" ht="12" customHeight="1">
      <c r="B207" s="879" t="s">
        <v>1231</v>
      </c>
      <c r="C207" s="880"/>
      <c r="D207" s="277">
        <v>0</v>
      </c>
      <c r="E207" s="277">
        <v>29.2</v>
      </c>
      <c r="F207" s="277">
        <v>525</v>
      </c>
      <c r="G207" s="277">
        <v>4</v>
      </c>
      <c r="H207" s="277">
        <v>0</v>
      </c>
      <c r="I207" s="277">
        <v>0</v>
      </c>
      <c r="J207" s="277">
        <v>0</v>
      </c>
      <c r="K207" s="277">
        <v>2784.3</v>
      </c>
      <c r="L207" s="277">
        <f t="shared" si="15"/>
        <v>3342.5</v>
      </c>
      <c r="M207" s="281">
        <v>0</v>
      </c>
    </row>
    <row r="208" spans="2:13" ht="12" customHeight="1">
      <c r="B208" s="879" t="s">
        <v>1672</v>
      </c>
      <c r="C208" s="880"/>
      <c r="D208" s="277">
        <v>0</v>
      </c>
      <c r="E208" s="277">
        <v>508.5</v>
      </c>
      <c r="F208" s="277">
        <v>0</v>
      </c>
      <c r="G208" s="277">
        <v>0</v>
      </c>
      <c r="H208" s="277">
        <v>0</v>
      </c>
      <c r="I208" s="277">
        <v>0</v>
      </c>
      <c r="J208" s="277">
        <v>1.2</v>
      </c>
      <c r="K208" s="277">
        <v>1647.1</v>
      </c>
      <c r="L208" s="277">
        <f t="shared" si="15"/>
        <v>2156.7999999999997</v>
      </c>
      <c r="M208" s="281">
        <v>0</v>
      </c>
    </row>
    <row r="209" spans="2:13" ht="12" customHeight="1">
      <c r="B209" s="879" t="s">
        <v>1602</v>
      </c>
      <c r="C209" s="880"/>
      <c r="D209" s="277">
        <v>0</v>
      </c>
      <c r="E209" s="277">
        <v>102</v>
      </c>
      <c r="F209" s="277">
        <v>26</v>
      </c>
      <c r="G209" s="277">
        <v>3</v>
      </c>
      <c r="H209" s="277">
        <v>0</v>
      </c>
      <c r="I209" s="277">
        <v>0</v>
      </c>
      <c r="J209" s="277">
        <v>0</v>
      </c>
      <c r="K209" s="277">
        <v>1852.7</v>
      </c>
      <c r="L209" s="277">
        <f t="shared" si="15"/>
        <v>1983.7</v>
      </c>
      <c r="M209" s="281">
        <v>29.8</v>
      </c>
    </row>
    <row r="210" spans="2:13" ht="12" customHeight="1">
      <c r="B210" s="879" t="s">
        <v>1232</v>
      </c>
      <c r="C210" s="880"/>
      <c r="D210" s="277">
        <v>0</v>
      </c>
      <c r="E210" s="277">
        <v>0</v>
      </c>
      <c r="F210" s="277">
        <v>2.2</v>
      </c>
      <c r="G210" s="277">
        <v>0</v>
      </c>
      <c r="H210" s="277">
        <v>0</v>
      </c>
      <c r="I210" s="277">
        <v>0</v>
      </c>
      <c r="J210" s="277">
        <v>0</v>
      </c>
      <c r="K210" s="277">
        <v>171.5</v>
      </c>
      <c r="L210" s="277">
        <f t="shared" si="15"/>
        <v>173.7</v>
      </c>
      <c r="M210" s="281">
        <v>0.7</v>
      </c>
    </row>
    <row r="211" spans="2:13" ht="12" customHeight="1">
      <c r="B211" s="879" t="s">
        <v>1233</v>
      </c>
      <c r="C211" s="880"/>
      <c r="D211" s="277">
        <v>0</v>
      </c>
      <c r="E211" s="277">
        <v>0.5</v>
      </c>
      <c r="F211" s="277">
        <v>0</v>
      </c>
      <c r="G211" s="277">
        <v>1.5</v>
      </c>
      <c r="H211" s="277">
        <v>0</v>
      </c>
      <c r="I211" s="277">
        <v>0</v>
      </c>
      <c r="J211" s="277">
        <v>0</v>
      </c>
      <c r="K211" s="277">
        <v>82.8</v>
      </c>
      <c r="L211" s="277">
        <f t="shared" si="15"/>
        <v>84.8</v>
      </c>
      <c r="M211" s="281">
        <v>145.7</v>
      </c>
    </row>
    <row r="212" spans="2:13" ht="12" customHeight="1">
      <c r="B212" s="879" t="s">
        <v>1234</v>
      </c>
      <c r="C212" s="880"/>
      <c r="D212" s="277">
        <v>0</v>
      </c>
      <c r="E212" s="277">
        <v>29</v>
      </c>
      <c r="F212" s="277">
        <v>80.6</v>
      </c>
      <c r="G212" s="277">
        <v>9</v>
      </c>
      <c r="H212" s="277">
        <v>0</v>
      </c>
      <c r="I212" s="277">
        <v>3</v>
      </c>
      <c r="J212" s="277">
        <v>86.4</v>
      </c>
      <c r="K212" s="277">
        <v>330</v>
      </c>
      <c r="L212" s="277">
        <f t="shared" si="15"/>
        <v>538</v>
      </c>
      <c r="M212" s="281">
        <v>61.1</v>
      </c>
    </row>
    <row r="213" spans="2:13" ht="12" customHeight="1">
      <c r="B213" s="879" t="s">
        <v>1424</v>
      </c>
      <c r="C213" s="880"/>
      <c r="D213" s="277">
        <v>0</v>
      </c>
      <c r="E213" s="277">
        <v>16.4</v>
      </c>
      <c r="F213" s="277">
        <v>84.3</v>
      </c>
      <c r="G213" s="277">
        <v>10</v>
      </c>
      <c r="H213" s="277">
        <v>0.3</v>
      </c>
      <c r="I213" s="277">
        <v>0</v>
      </c>
      <c r="J213" s="277">
        <v>0</v>
      </c>
      <c r="K213" s="277">
        <v>129.6</v>
      </c>
      <c r="L213" s="277">
        <f t="shared" si="15"/>
        <v>240.59999999999997</v>
      </c>
      <c r="M213" s="281">
        <v>58.5</v>
      </c>
    </row>
    <row r="214" spans="2:13" ht="12" customHeight="1">
      <c r="B214" s="879" t="s">
        <v>1235</v>
      </c>
      <c r="C214" s="880"/>
      <c r="D214" s="277">
        <v>0</v>
      </c>
      <c r="E214" s="277">
        <v>24.7</v>
      </c>
      <c r="F214" s="277">
        <v>0</v>
      </c>
      <c r="G214" s="277">
        <v>10.1</v>
      </c>
      <c r="H214" s="277">
        <v>0</v>
      </c>
      <c r="I214" s="277">
        <v>0</v>
      </c>
      <c r="J214" s="277">
        <v>61</v>
      </c>
      <c r="K214" s="277">
        <v>531.1</v>
      </c>
      <c r="L214" s="277">
        <f t="shared" si="15"/>
        <v>626.9</v>
      </c>
      <c r="M214" s="281">
        <v>429.6</v>
      </c>
    </row>
    <row r="215" spans="2:13" ht="12" customHeight="1">
      <c r="B215" s="879" t="s">
        <v>1188</v>
      </c>
      <c r="C215" s="880"/>
      <c r="D215" s="277">
        <v>0</v>
      </c>
      <c r="E215" s="277">
        <v>0</v>
      </c>
      <c r="F215" s="277">
        <v>0</v>
      </c>
      <c r="G215" s="277">
        <v>0</v>
      </c>
      <c r="H215" s="277">
        <v>0</v>
      </c>
      <c r="I215" s="277">
        <v>0</v>
      </c>
      <c r="J215" s="277">
        <v>0</v>
      </c>
      <c r="K215" s="277">
        <v>0</v>
      </c>
      <c r="L215" s="277">
        <f t="shared" si="15"/>
        <v>0</v>
      </c>
      <c r="M215" s="281">
        <v>0</v>
      </c>
    </row>
    <row r="216" spans="2:13" ht="12" customHeight="1">
      <c r="B216" s="879" t="s">
        <v>1236</v>
      </c>
      <c r="C216" s="880"/>
      <c r="D216" s="277">
        <v>0</v>
      </c>
      <c r="E216" s="277">
        <v>0</v>
      </c>
      <c r="F216" s="277">
        <v>0</v>
      </c>
      <c r="G216" s="277">
        <v>0</v>
      </c>
      <c r="H216" s="277">
        <v>0</v>
      </c>
      <c r="I216" s="277">
        <v>0</v>
      </c>
      <c r="J216" s="277">
        <v>0</v>
      </c>
      <c r="K216" s="277">
        <v>0</v>
      </c>
      <c r="L216" s="277">
        <f t="shared" si="15"/>
        <v>0</v>
      </c>
      <c r="M216" s="281">
        <v>0</v>
      </c>
    </row>
    <row r="217" spans="2:13" ht="12" customHeight="1">
      <c r="B217" s="879" t="s">
        <v>1941</v>
      </c>
      <c r="C217" s="880"/>
      <c r="D217" s="277">
        <v>0</v>
      </c>
      <c r="E217" s="277">
        <v>0</v>
      </c>
      <c r="F217" s="277">
        <v>0</v>
      </c>
      <c r="G217" s="277">
        <v>0</v>
      </c>
      <c r="H217" s="277">
        <v>0</v>
      </c>
      <c r="I217" s="277">
        <v>0</v>
      </c>
      <c r="J217" s="277">
        <v>0</v>
      </c>
      <c r="K217" s="277">
        <v>0</v>
      </c>
      <c r="L217" s="277">
        <f t="shared" si="15"/>
        <v>0</v>
      </c>
      <c r="M217" s="281">
        <v>0</v>
      </c>
    </row>
    <row r="218" spans="2:13" s="272" customFormat="1" ht="12" customHeight="1">
      <c r="B218" s="881" t="s">
        <v>1683</v>
      </c>
      <c r="C218" s="882"/>
      <c r="D218" s="273">
        <f aca="true" t="shared" si="16" ref="D218:J218">SUM(D219:D241)</f>
        <v>87.3</v>
      </c>
      <c r="E218" s="273">
        <f t="shared" si="16"/>
        <v>796.8</v>
      </c>
      <c r="F218" s="273">
        <f t="shared" si="16"/>
        <v>483.2</v>
      </c>
      <c r="G218" s="273">
        <f t="shared" si="16"/>
        <v>1127.8</v>
      </c>
      <c r="H218" s="273">
        <f t="shared" si="16"/>
        <v>165.39999999999998</v>
      </c>
      <c r="I218" s="273">
        <f t="shared" si="16"/>
        <v>96.5</v>
      </c>
      <c r="J218" s="273">
        <f t="shared" si="16"/>
        <v>1187.3000000000002</v>
      </c>
      <c r="K218" s="273">
        <v>11917.5</v>
      </c>
      <c r="L218" s="273">
        <f t="shared" si="15"/>
        <v>15861.8</v>
      </c>
      <c r="M218" s="274">
        <v>30954.9</v>
      </c>
    </row>
    <row r="219" spans="2:13" ht="12" customHeight="1">
      <c r="B219" s="879" t="s">
        <v>1237</v>
      </c>
      <c r="C219" s="880"/>
      <c r="D219" s="280">
        <v>0</v>
      </c>
      <c r="E219" s="277">
        <v>38.4</v>
      </c>
      <c r="F219" s="277">
        <v>0</v>
      </c>
      <c r="G219" s="277">
        <v>21.6</v>
      </c>
      <c r="H219" s="277">
        <v>0</v>
      </c>
      <c r="I219" s="277">
        <v>0</v>
      </c>
      <c r="J219" s="277">
        <v>0</v>
      </c>
      <c r="K219" s="277">
        <v>43.3</v>
      </c>
      <c r="L219" s="277">
        <f t="shared" si="15"/>
        <v>103.3</v>
      </c>
      <c r="M219" s="281">
        <v>0</v>
      </c>
    </row>
    <row r="220" spans="2:13" ht="12" customHeight="1">
      <c r="B220" s="879" t="s">
        <v>1602</v>
      </c>
      <c r="C220" s="880"/>
      <c r="D220" s="280">
        <v>87.3</v>
      </c>
      <c r="E220" s="277">
        <v>85.1</v>
      </c>
      <c r="F220" s="277">
        <v>74.9</v>
      </c>
      <c r="G220" s="277">
        <v>2.8</v>
      </c>
      <c r="H220" s="277">
        <v>27.2</v>
      </c>
      <c r="I220" s="277">
        <v>33.9</v>
      </c>
      <c r="J220" s="277">
        <v>67.2</v>
      </c>
      <c r="K220" s="277">
        <v>860.3</v>
      </c>
      <c r="L220" s="277">
        <f t="shared" si="15"/>
        <v>1238.6999999999998</v>
      </c>
      <c r="M220" s="281">
        <v>234.2</v>
      </c>
    </row>
    <row r="221" spans="2:13" ht="12" customHeight="1">
      <c r="B221" s="879" t="s">
        <v>1685</v>
      </c>
      <c r="C221" s="880"/>
      <c r="D221" s="280">
        <v>0</v>
      </c>
      <c r="E221" s="277">
        <v>5</v>
      </c>
      <c r="F221" s="277">
        <v>0</v>
      </c>
      <c r="G221" s="277">
        <v>2</v>
      </c>
      <c r="H221" s="277">
        <v>1.4</v>
      </c>
      <c r="I221" s="277">
        <v>0.1</v>
      </c>
      <c r="J221" s="277">
        <v>0</v>
      </c>
      <c r="K221" s="277">
        <v>234.1</v>
      </c>
      <c r="L221" s="277">
        <v>242.9</v>
      </c>
      <c r="M221" s="281">
        <v>0</v>
      </c>
    </row>
    <row r="222" spans="2:13" ht="12" customHeight="1">
      <c r="B222" s="879" t="s">
        <v>1686</v>
      </c>
      <c r="C222" s="880"/>
      <c r="D222" s="280">
        <v>0</v>
      </c>
      <c r="E222" s="277">
        <v>10</v>
      </c>
      <c r="F222" s="277">
        <v>0</v>
      </c>
      <c r="G222" s="277">
        <v>36</v>
      </c>
      <c r="H222" s="277">
        <v>0</v>
      </c>
      <c r="I222" s="277">
        <v>0</v>
      </c>
      <c r="J222" s="277">
        <v>0</v>
      </c>
      <c r="K222" s="277">
        <v>2485.8</v>
      </c>
      <c r="L222" s="277">
        <f aca="true" t="shared" si="17" ref="L222:L239">SUM(D222:K222)</f>
        <v>2531.8</v>
      </c>
      <c r="M222" s="281">
        <v>8474.3</v>
      </c>
    </row>
    <row r="223" spans="2:13" ht="12" customHeight="1">
      <c r="B223" s="879" t="s">
        <v>1944</v>
      </c>
      <c r="C223" s="880"/>
      <c r="D223" s="280">
        <v>0</v>
      </c>
      <c r="E223" s="277">
        <v>52.1</v>
      </c>
      <c r="F223" s="277">
        <v>0.5</v>
      </c>
      <c r="G223" s="277">
        <v>14.4</v>
      </c>
      <c r="H223" s="277">
        <v>43.8</v>
      </c>
      <c r="I223" s="277">
        <v>0.9</v>
      </c>
      <c r="J223" s="277">
        <v>471</v>
      </c>
      <c r="K223" s="277">
        <v>523.7</v>
      </c>
      <c r="L223" s="277">
        <f t="shared" si="17"/>
        <v>1106.4</v>
      </c>
      <c r="M223" s="281">
        <v>1528.2</v>
      </c>
    </row>
    <row r="224" spans="2:13" ht="12" customHeight="1">
      <c r="B224" s="879" t="s">
        <v>1238</v>
      </c>
      <c r="C224" s="880"/>
      <c r="D224" s="280">
        <v>0</v>
      </c>
      <c r="E224" s="277">
        <v>1.7</v>
      </c>
      <c r="F224" s="277">
        <v>0.5</v>
      </c>
      <c r="G224" s="277">
        <v>5</v>
      </c>
      <c r="H224" s="277">
        <v>0</v>
      </c>
      <c r="I224" s="277">
        <v>52.6</v>
      </c>
      <c r="J224" s="277">
        <v>214.3</v>
      </c>
      <c r="K224" s="277">
        <v>344.7</v>
      </c>
      <c r="L224" s="277">
        <f t="shared" si="17"/>
        <v>618.8</v>
      </c>
      <c r="M224" s="281">
        <v>0</v>
      </c>
    </row>
    <row r="225" spans="2:13" ht="12" customHeight="1">
      <c r="B225" s="879" t="s">
        <v>1239</v>
      </c>
      <c r="C225" s="880"/>
      <c r="D225" s="280">
        <v>0</v>
      </c>
      <c r="E225" s="277">
        <v>17</v>
      </c>
      <c r="F225" s="277">
        <v>13.4</v>
      </c>
      <c r="G225" s="277">
        <v>1.1</v>
      </c>
      <c r="H225" s="277">
        <v>0</v>
      </c>
      <c r="I225" s="277">
        <v>0</v>
      </c>
      <c r="J225" s="277">
        <v>9.1</v>
      </c>
      <c r="K225" s="277">
        <v>597.6</v>
      </c>
      <c r="L225" s="277">
        <f t="shared" si="17"/>
        <v>638.2</v>
      </c>
      <c r="M225" s="281">
        <v>0</v>
      </c>
    </row>
    <row r="226" spans="2:13" ht="12" customHeight="1">
      <c r="B226" s="879" t="s">
        <v>1240</v>
      </c>
      <c r="C226" s="880"/>
      <c r="D226" s="280">
        <v>0</v>
      </c>
      <c r="E226" s="277">
        <v>0</v>
      </c>
      <c r="F226" s="277">
        <v>0</v>
      </c>
      <c r="G226" s="277">
        <v>0</v>
      </c>
      <c r="H226" s="277">
        <v>0</v>
      </c>
      <c r="I226" s="277">
        <v>0</v>
      </c>
      <c r="J226" s="277">
        <v>0</v>
      </c>
      <c r="K226" s="277">
        <v>0</v>
      </c>
      <c r="L226" s="277">
        <f t="shared" si="17"/>
        <v>0</v>
      </c>
      <c r="M226" s="281">
        <v>0</v>
      </c>
    </row>
    <row r="227" spans="2:13" ht="12" customHeight="1">
      <c r="B227" s="879" t="s">
        <v>1241</v>
      </c>
      <c r="C227" s="880"/>
      <c r="D227" s="280">
        <v>0</v>
      </c>
      <c r="E227" s="277">
        <v>0</v>
      </c>
      <c r="F227" s="277">
        <v>0</v>
      </c>
      <c r="G227" s="277">
        <v>0</v>
      </c>
      <c r="H227" s="277">
        <v>0</v>
      </c>
      <c r="I227" s="277">
        <v>0</v>
      </c>
      <c r="J227" s="277">
        <v>0</v>
      </c>
      <c r="K227" s="277">
        <v>0</v>
      </c>
      <c r="L227" s="277">
        <f t="shared" si="17"/>
        <v>0</v>
      </c>
      <c r="M227" s="281">
        <v>0</v>
      </c>
    </row>
    <row r="228" spans="2:13" ht="12" customHeight="1">
      <c r="B228" s="879" t="s">
        <v>1693</v>
      </c>
      <c r="C228" s="880"/>
      <c r="D228" s="280">
        <v>0</v>
      </c>
      <c r="E228" s="277">
        <v>0</v>
      </c>
      <c r="F228" s="277">
        <v>0</v>
      </c>
      <c r="G228" s="277">
        <v>0</v>
      </c>
      <c r="H228" s="277">
        <v>0</v>
      </c>
      <c r="I228" s="277">
        <v>0</v>
      </c>
      <c r="J228" s="277">
        <v>0</v>
      </c>
      <c r="K228" s="277">
        <v>0</v>
      </c>
      <c r="L228" s="277">
        <f t="shared" si="17"/>
        <v>0</v>
      </c>
      <c r="M228" s="281">
        <v>0</v>
      </c>
    </row>
    <row r="229" spans="2:13" ht="12" customHeight="1">
      <c r="B229" s="879" t="s">
        <v>1694</v>
      </c>
      <c r="C229" s="880"/>
      <c r="D229" s="280">
        <v>0</v>
      </c>
      <c r="E229" s="277">
        <v>0</v>
      </c>
      <c r="F229" s="277">
        <v>0</v>
      </c>
      <c r="G229" s="277">
        <v>0</v>
      </c>
      <c r="H229" s="277">
        <v>0</v>
      </c>
      <c r="I229" s="277">
        <v>0</v>
      </c>
      <c r="J229" s="277">
        <v>0</v>
      </c>
      <c r="K229" s="277">
        <v>0</v>
      </c>
      <c r="L229" s="277">
        <f t="shared" si="17"/>
        <v>0</v>
      </c>
      <c r="M229" s="281">
        <v>0</v>
      </c>
    </row>
    <row r="230" spans="2:13" ht="12" customHeight="1">
      <c r="B230" s="879" t="s">
        <v>1242</v>
      </c>
      <c r="C230" s="880"/>
      <c r="D230" s="280">
        <v>0</v>
      </c>
      <c r="E230" s="277">
        <v>0</v>
      </c>
      <c r="F230" s="277">
        <v>0</v>
      </c>
      <c r="G230" s="277">
        <v>4.1</v>
      </c>
      <c r="H230" s="277">
        <v>0</v>
      </c>
      <c r="I230" s="277">
        <v>0</v>
      </c>
      <c r="J230" s="277">
        <v>1.9</v>
      </c>
      <c r="K230" s="277">
        <v>103.9</v>
      </c>
      <c r="L230" s="277">
        <f t="shared" si="17"/>
        <v>109.9</v>
      </c>
      <c r="M230" s="281">
        <v>118.3</v>
      </c>
    </row>
    <row r="231" spans="2:13" ht="12" customHeight="1">
      <c r="B231" s="879" t="s">
        <v>1243</v>
      </c>
      <c r="C231" s="880"/>
      <c r="D231" s="280">
        <v>0</v>
      </c>
      <c r="E231" s="277">
        <v>65</v>
      </c>
      <c r="F231" s="277">
        <v>0</v>
      </c>
      <c r="G231" s="277">
        <v>4</v>
      </c>
      <c r="H231" s="277">
        <v>5</v>
      </c>
      <c r="I231" s="277">
        <v>9</v>
      </c>
      <c r="J231" s="277">
        <v>0</v>
      </c>
      <c r="K231" s="277">
        <v>192.5</v>
      </c>
      <c r="L231" s="277">
        <f t="shared" si="17"/>
        <v>275.5</v>
      </c>
      <c r="M231" s="281">
        <v>423.2</v>
      </c>
    </row>
    <row r="232" spans="2:13" ht="12" customHeight="1">
      <c r="B232" s="879" t="s">
        <v>1244</v>
      </c>
      <c r="C232" s="880"/>
      <c r="D232" s="280">
        <v>0</v>
      </c>
      <c r="E232" s="277">
        <v>84.5</v>
      </c>
      <c r="F232" s="277">
        <v>0</v>
      </c>
      <c r="G232" s="277">
        <v>4.9</v>
      </c>
      <c r="H232" s="277">
        <v>0</v>
      </c>
      <c r="I232" s="277">
        <v>0</v>
      </c>
      <c r="J232" s="277">
        <v>0</v>
      </c>
      <c r="K232" s="277">
        <v>2007.6</v>
      </c>
      <c r="L232" s="277">
        <f t="shared" si="17"/>
        <v>2097</v>
      </c>
      <c r="M232" s="281">
        <v>4827.7</v>
      </c>
    </row>
    <row r="233" spans="2:13" ht="12" customHeight="1">
      <c r="B233" s="879" t="s">
        <v>1698</v>
      </c>
      <c r="C233" s="880"/>
      <c r="D233" s="280">
        <v>0</v>
      </c>
      <c r="E233" s="277">
        <v>32</v>
      </c>
      <c r="F233" s="277">
        <v>8.5</v>
      </c>
      <c r="G233" s="277">
        <v>20</v>
      </c>
      <c r="H233" s="277">
        <v>88</v>
      </c>
      <c r="I233" s="277">
        <v>0</v>
      </c>
      <c r="J233" s="277">
        <v>0</v>
      </c>
      <c r="K233" s="277">
        <v>1246</v>
      </c>
      <c r="L233" s="277">
        <f t="shared" si="17"/>
        <v>1394.5</v>
      </c>
      <c r="M233" s="281">
        <v>7123.3</v>
      </c>
    </row>
    <row r="234" spans="2:13" ht="12" customHeight="1">
      <c r="B234" s="879" t="s">
        <v>1699</v>
      </c>
      <c r="C234" s="880"/>
      <c r="D234" s="280">
        <v>0</v>
      </c>
      <c r="E234" s="277">
        <v>0</v>
      </c>
      <c r="F234" s="277">
        <v>0</v>
      </c>
      <c r="G234" s="277">
        <v>0</v>
      </c>
      <c r="H234" s="277">
        <v>0</v>
      </c>
      <c r="I234" s="277">
        <v>0</v>
      </c>
      <c r="J234" s="277">
        <v>247</v>
      </c>
      <c r="K234" s="277">
        <v>121.5</v>
      </c>
      <c r="L234" s="277">
        <f t="shared" si="17"/>
        <v>368.5</v>
      </c>
      <c r="M234" s="281">
        <v>286.9</v>
      </c>
    </row>
    <row r="235" spans="2:13" ht="12" customHeight="1">
      <c r="B235" s="879" t="s">
        <v>1245</v>
      </c>
      <c r="C235" s="880"/>
      <c r="D235" s="280">
        <v>0</v>
      </c>
      <c r="E235" s="277">
        <v>0</v>
      </c>
      <c r="F235" s="277">
        <v>0</v>
      </c>
      <c r="G235" s="277">
        <v>0</v>
      </c>
      <c r="H235" s="277">
        <v>0</v>
      </c>
      <c r="I235" s="277">
        <v>0</v>
      </c>
      <c r="J235" s="277">
        <v>0</v>
      </c>
      <c r="K235" s="277">
        <v>1.1</v>
      </c>
      <c r="L235" s="277">
        <f t="shared" si="17"/>
        <v>1.1</v>
      </c>
      <c r="M235" s="281">
        <v>0</v>
      </c>
    </row>
    <row r="236" spans="2:13" ht="12" customHeight="1">
      <c r="B236" s="879" t="s">
        <v>1246</v>
      </c>
      <c r="C236" s="880"/>
      <c r="D236" s="280">
        <v>0</v>
      </c>
      <c r="E236" s="277">
        <v>0</v>
      </c>
      <c r="F236" s="277">
        <v>0</v>
      </c>
      <c r="G236" s="277">
        <v>0</v>
      </c>
      <c r="H236" s="277">
        <v>0</v>
      </c>
      <c r="I236" s="277">
        <v>0</v>
      </c>
      <c r="J236" s="277">
        <v>0</v>
      </c>
      <c r="K236" s="277">
        <v>20.7</v>
      </c>
      <c r="L236" s="277">
        <f t="shared" si="17"/>
        <v>20.7</v>
      </c>
      <c r="M236" s="281">
        <v>0</v>
      </c>
    </row>
    <row r="237" spans="2:13" ht="12" customHeight="1">
      <c r="B237" s="879" t="s">
        <v>1247</v>
      </c>
      <c r="C237" s="880"/>
      <c r="D237" s="280">
        <v>0</v>
      </c>
      <c r="E237" s="277">
        <v>19.2</v>
      </c>
      <c r="F237" s="277">
        <v>0.3</v>
      </c>
      <c r="G237" s="277">
        <v>8.9</v>
      </c>
      <c r="H237" s="277">
        <v>0</v>
      </c>
      <c r="I237" s="277">
        <v>0</v>
      </c>
      <c r="J237" s="277">
        <v>20.4</v>
      </c>
      <c r="K237" s="277">
        <v>588.9</v>
      </c>
      <c r="L237" s="277">
        <f t="shared" si="17"/>
        <v>637.6999999999999</v>
      </c>
      <c r="M237" s="281">
        <v>118.3</v>
      </c>
    </row>
    <row r="238" spans="2:13" ht="12" customHeight="1">
      <c r="B238" s="879" t="s">
        <v>1248</v>
      </c>
      <c r="C238" s="880"/>
      <c r="D238" s="280">
        <v>0</v>
      </c>
      <c r="E238" s="277">
        <v>1</v>
      </c>
      <c r="F238" s="277">
        <v>1.1</v>
      </c>
      <c r="G238" s="277">
        <v>42.9</v>
      </c>
      <c r="H238" s="277">
        <v>0</v>
      </c>
      <c r="I238" s="277">
        <v>0</v>
      </c>
      <c r="J238" s="277">
        <v>0</v>
      </c>
      <c r="K238" s="277">
        <v>709.7</v>
      </c>
      <c r="L238" s="277">
        <f t="shared" si="17"/>
        <v>754.7</v>
      </c>
      <c r="M238" s="281">
        <v>2247.7</v>
      </c>
    </row>
    <row r="239" spans="2:13" ht="12" customHeight="1">
      <c r="B239" s="879" t="s">
        <v>1704</v>
      </c>
      <c r="C239" s="880"/>
      <c r="D239" s="280">
        <v>0</v>
      </c>
      <c r="E239" s="277">
        <v>50</v>
      </c>
      <c r="F239" s="277">
        <v>13</v>
      </c>
      <c r="G239" s="277">
        <v>3</v>
      </c>
      <c r="H239" s="277">
        <v>0</v>
      </c>
      <c r="I239" s="277">
        <v>0</v>
      </c>
      <c r="J239" s="277">
        <v>40</v>
      </c>
      <c r="K239" s="277">
        <v>400</v>
      </c>
      <c r="L239" s="277">
        <f t="shared" si="17"/>
        <v>506</v>
      </c>
      <c r="M239" s="281">
        <v>1270.1</v>
      </c>
    </row>
    <row r="240" spans="2:13" ht="12" customHeight="1">
      <c r="B240" s="879" t="s">
        <v>1382</v>
      </c>
      <c r="C240" s="880"/>
      <c r="D240" s="280">
        <v>0</v>
      </c>
      <c r="E240" s="277">
        <v>29.8</v>
      </c>
      <c r="F240" s="277">
        <v>10</v>
      </c>
      <c r="G240" s="277">
        <v>13.8</v>
      </c>
      <c r="H240" s="277">
        <v>0</v>
      </c>
      <c r="I240" s="277">
        <v>0</v>
      </c>
      <c r="J240" s="277">
        <v>28.2</v>
      </c>
      <c r="K240" s="277">
        <v>869</v>
      </c>
      <c r="L240" s="277">
        <v>951.6</v>
      </c>
      <c r="M240" s="281">
        <v>1005.2</v>
      </c>
    </row>
    <row r="241" spans="2:13" ht="12" customHeight="1">
      <c r="B241" s="879" t="s">
        <v>1705</v>
      </c>
      <c r="C241" s="880"/>
      <c r="D241" s="280">
        <v>0</v>
      </c>
      <c r="E241" s="277">
        <v>306</v>
      </c>
      <c r="F241" s="277">
        <v>361</v>
      </c>
      <c r="G241" s="277">
        <v>943.3</v>
      </c>
      <c r="H241" s="277">
        <v>0</v>
      </c>
      <c r="I241" s="277">
        <v>0</v>
      </c>
      <c r="J241" s="277">
        <v>88.2</v>
      </c>
      <c r="K241" s="277">
        <v>566.8</v>
      </c>
      <c r="L241" s="277">
        <v>2264.5</v>
      </c>
      <c r="M241" s="281">
        <v>3296.9</v>
      </c>
    </row>
    <row r="242" spans="2:13" ht="12" customHeight="1" thickBot="1">
      <c r="B242" s="148"/>
      <c r="C242" s="149"/>
      <c r="D242" s="283"/>
      <c r="E242" s="284"/>
      <c r="F242" s="284"/>
      <c r="G242" s="284"/>
      <c r="H242" s="284"/>
      <c r="I242" s="284"/>
      <c r="J242" s="284"/>
      <c r="K242" s="284"/>
      <c r="L242" s="284"/>
      <c r="M242" s="285"/>
    </row>
    <row r="243" spans="3:6" ht="12" customHeight="1">
      <c r="C243" s="286" t="s">
        <v>1249</v>
      </c>
      <c r="D243" s="287"/>
      <c r="F243" s="257" t="s">
        <v>1250</v>
      </c>
    </row>
    <row r="244" spans="3:6" ht="12" customHeight="1">
      <c r="C244" s="259" t="s">
        <v>1251</v>
      </c>
      <c r="D244" s="259"/>
      <c r="F244" s="257" t="s">
        <v>1252</v>
      </c>
    </row>
    <row r="245" ht="12" customHeight="1">
      <c r="D245" s="259"/>
    </row>
    <row r="246" ht="12" customHeight="1">
      <c r="D246" s="259"/>
    </row>
    <row r="247" ht="12" customHeight="1">
      <c r="D247" s="259"/>
    </row>
    <row r="248" ht="12" customHeight="1">
      <c r="D248" s="259"/>
    </row>
    <row r="249" ht="12" customHeight="1">
      <c r="D249" s="259"/>
    </row>
    <row r="250" ht="15" customHeight="1">
      <c r="D250" s="259"/>
    </row>
    <row r="251" ht="12">
      <c r="D251" s="259"/>
    </row>
    <row r="252" ht="12">
      <c r="D252" s="259"/>
    </row>
    <row r="253" ht="12">
      <c r="D253" s="259"/>
    </row>
    <row r="254" ht="12">
      <c r="D254" s="259"/>
    </row>
    <row r="255" ht="12">
      <c r="D255" s="259"/>
    </row>
    <row r="256" ht="12">
      <c r="D256" s="259"/>
    </row>
    <row r="257" ht="12">
      <c r="D257" s="259"/>
    </row>
    <row r="258" ht="12">
      <c r="D258" s="259"/>
    </row>
    <row r="259" ht="12">
      <c r="D259" s="259"/>
    </row>
    <row r="260" ht="12">
      <c r="D260" s="259"/>
    </row>
    <row r="261" ht="12">
      <c r="D261" s="259"/>
    </row>
    <row r="262" ht="12">
      <c r="D262" s="259"/>
    </row>
    <row r="263" ht="12">
      <c r="D263" s="259"/>
    </row>
    <row r="264" ht="12">
      <c r="D264" s="259"/>
    </row>
    <row r="265" ht="12">
      <c r="D265" s="259"/>
    </row>
    <row r="266" ht="12">
      <c r="D266" s="259"/>
    </row>
    <row r="267" ht="12">
      <c r="D267" s="259"/>
    </row>
    <row r="268" ht="12">
      <c r="D268" s="259"/>
    </row>
    <row r="269" ht="12">
      <c r="D269" s="259"/>
    </row>
    <row r="270" ht="12">
      <c r="D270" s="259"/>
    </row>
    <row r="271" ht="12">
      <c r="D271" s="259"/>
    </row>
    <row r="272" ht="12">
      <c r="D272" s="259"/>
    </row>
    <row r="273" ht="12">
      <c r="D273" s="259"/>
    </row>
    <row r="274" ht="12">
      <c r="D274" s="259"/>
    </row>
    <row r="275" ht="12">
      <c r="D275" s="259"/>
    </row>
    <row r="276" ht="12">
      <c r="D276" s="259"/>
    </row>
    <row r="277" ht="12">
      <c r="D277" s="259"/>
    </row>
    <row r="278" ht="12">
      <c r="D278" s="259"/>
    </row>
    <row r="279" ht="12">
      <c r="D279" s="259"/>
    </row>
    <row r="280" ht="12">
      <c r="D280" s="259"/>
    </row>
    <row r="281" ht="12">
      <c r="D281" s="259"/>
    </row>
    <row r="282" ht="12">
      <c r="D282" s="259"/>
    </row>
    <row r="283" ht="12">
      <c r="D283" s="259"/>
    </row>
    <row r="284" ht="12">
      <c r="D284" s="259"/>
    </row>
    <row r="285" ht="12">
      <c r="D285" s="259"/>
    </row>
    <row r="286" ht="12">
      <c r="D286" s="259"/>
    </row>
    <row r="287" ht="12">
      <c r="D287" s="259"/>
    </row>
    <row r="288" ht="12">
      <c r="D288" s="259"/>
    </row>
    <row r="289" ht="12">
      <c r="D289" s="259"/>
    </row>
    <row r="290" ht="12">
      <c r="D290" s="259"/>
    </row>
    <row r="291" ht="12">
      <c r="D291" s="259"/>
    </row>
    <row r="292" ht="12">
      <c r="D292" s="259"/>
    </row>
  </sheetData>
  <mergeCells count="235">
    <mergeCell ref="B241:C241"/>
    <mergeCell ref="B225:C225"/>
    <mergeCell ref="B226:C226"/>
    <mergeCell ref="B227:C227"/>
    <mergeCell ref="B228:C228"/>
    <mergeCell ref="B229:C229"/>
    <mergeCell ref="B230:C230"/>
    <mergeCell ref="B231:C231"/>
    <mergeCell ref="B232:C232"/>
    <mergeCell ref="B233:C233"/>
    <mergeCell ref="B239:C239"/>
    <mergeCell ref="B240:C240"/>
    <mergeCell ref="B234:C234"/>
    <mergeCell ref="B235:C235"/>
    <mergeCell ref="B236:C236"/>
    <mergeCell ref="B237:C237"/>
    <mergeCell ref="B238:C238"/>
    <mergeCell ref="B212:C212"/>
    <mergeCell ref="B213:C213"/>
    <mergeCell ref="B214:C214"/>
    <mergeCell ref="B215:C215"/>
    <mergeCell ref="B194:C194"/>
    <mergeCell ref="B195:C195"/>
    <mergeCell ref="B196:C196"/>
    <mergeCell ref="B197:C197"/>
    <mergeCell ref="B198:C198"/>
    <mergeCell ref="B185:C185"/>
    <mergeCell ref="B186:C186"/>
    <mergeCell ref="B187:C187"/>
    <mergeCell ref="B188:C188"/>
    <mergeCell ref="B189:C189"/>
    <mergeCell ref="B190:C190"/>
    <mergeCell ref="B191:C191"/>
    <mergeCell ref="B192:C192"/>
    <mergeCell ref="B193:C193"/>
    <mergeCell ref="B184:C184"/>
    <mergeCell ref="B174:C174"/>
    <mergeCell ref="B172:C172"/>
    <mergeCell ref="B173:C173"/>
    <mergeCell ref="B177:C177"/>
    <mergeCell ref="B175:C175"/>
    <mergeCell ref="B176:C176"/>
    <mergeCell ref="B178:C178"/>
    <mergeCell ref="B179:C179"/>
    <mergeCell ref="B169:C169"/>
    <mergeCell ref="B170:C170"/>
    <mergeCell ref="B171:C171"/>
    <mergeCell ref="B183:C183"/>
    <mergeCell ref="B182:C182"/>
    <mergeCell ref="B180:C180"/>
    <mergeCell ref="B181:C181"/>
    <mergeCell ref="B165:C165"/>
    <mergeCell ref="B166:C166"/>
    <mergeCell ref="B167:C167"/>
    <mergeCell ref="B168:C168"/>
    <mergeCell ref="B147:C147"/>
    <mergeCell ref="B146:C146"/>
    <mergeCell ref="B161:C161"/>
    <mergeCell ref="B162:C162"/>
    <mergeCell ref="B159:C159"/>
    <mergeCell ref="B160:C160"/>
    <mergeCell ref="B148:C148"/>
    <mergeCell ref="B154:C154"/>
    <mergeCell ref="B155:C155"/>
    <mergeCell ref="B156:C156"/>
    <mergeCell ref="B127:C127"/>
    <mergeCell ref="B128:C128"/>
    <mergeCell ref="B129:C129"/>
    <mergeCell ref="B130:C130"/>
    <mergeCell ref="B123:C123"/>
    <mergeCell ref="B124:C124"/>
    <mergeCell ref="B125:C125"/>
    <mergeCell ref="B126:C126"/>
    <mergeCell ref="B100:C100"/>
    <mergeCell ref="B101:C101"/>
    <mergeCell ref="B140:C140"/>
    <mergeCell ref="B104:C104"/>
    <mergeCell ref="B111:C111"/>
    <mergeCell ref="B138:C138"/>
    <mergeCell ref="B139:C139"/>
    <mergeCell ref="B112:C112"/>
    <mergeCell ref="B118:C118"/>
    <mergeCell ref="B119:C119"/>
    <mergeCell ref="B96:C96"/>
    <mergeCell ref="B97:C97"/>
    <mergeCell ref="B98:C98"/>
    <mergeCell ref="B99:C99"/>
    <mergeCell ref="B91:C91"/>
    <mergeCell ref="B93:C93"/>
    <mergeCell ref="B94:C94"/>
    <mergeCell ref="B95:C95"/>
    <mergeCell ref="B87:C87"/>
    <mergeCell ref="B88:C88"/>
    <mergeCell ref="B89:C89"/>
    <mergeCell ref="B90:C90"/>
    <mergeCell ref="B83:C83"/>
    <mergeCell ref="B84:C84"/>
    <mergeCell ref="B85:C85"/>
    <mergeCell ref="B86:C86"/>
    <mergeCell ref="B79:C79"/>
    <mergeCell ref="B80:C80"/>
    <mergeCell ref="B81:C81"/>
    <mergeCell ref="B82:C82"/>
    <mergeCell ref="B73:C73"/>
    <mergeCell ref="B74:C74"/>
    <mergeCell ref="B75:C75"/>
    <mergeCell ref="B76:C76"/>
    <mergeCell ref="B72:C72"/>
    <mergeCell ref="B56:C56"/>
    <mergeCell ref="B57:C57"/>
    <mergeCell ref="B58:C58"/>
    <mergeCell ref="B59:C59"/>
    <mergeCell ref="B60:C60"/>
    <mergeCell ref="B61:C61"/>
    <mergeCell ref="B66:C66"/>
    <mergeCell ref="B67:C67"/>
    <mergeCell ref="B52:C52"/>
    <mergeCell ref="B116:C116"/>
    <mergeCell ref="B115:C115"/>
    <mergeCell ref="B120:C120"/>
    <mergeCell ref="B65:C65"/>
    <mergeCell ref="B78:C78"/>
    <mergeCell ref="B68:C68"/>
    <mergeCell ref="B69:C69"/>
    <mergeCell ref="B70:C70"/>
    <mergeCell ref="B71:C71"/>
    <mergeCell ref="B36:C36"/>
    <mergeCell ref="B37:C37"/>
    <mergeCell ref="B144:C144"/>
    <mergeCell ref="B92:C92"/>
    <mergeCell ref="B39:C39"/>
    <mergeCell ref="B40:C40"/>
    <mergeCell ref="B41:C41"/>
    <mergeCell ref="B42:C42"/>
    <mergeCell ref="B46:C46"/>
    <mergeCell ref="B47:C47"/>
    <mergeCell ref="B121:C121"/>
    <mergeCell ref="B132:C132"/>
    <mergeCell ref="B122:C122"/>
    <mergeCell ref="B43:C43"/>
    <mergeCell ref="B48:C48"/>
    <mergeCell ref="B54:C54"/>
    <mergeCell ref="B53:C53"/>
    <mergeCell ref="B49:C49"/>
    <mergeCell ref="B50:C50"/>
    <mergeCell ref="B51:C51"/>
    <mergeCell ref="B114:C114"/>
    <mergeCell ref="B103:C103"/>
    <mergeCell ref="B105:C105"/>
    <mergeCell ref="B113:C113"/>
    <mergeCell ref="B108:C108"/>
    <mergeCell ref="B26:C26"/>
    <mergeCell ref="B27:C27"/>
    <mergeCell ref="B34:C34"/>
    <mergeCell ref="B35:C35"/>
    <mergeCell ref="B30:C30"/>
    <mergeCell ref="B31:C31"/>
    <mergeCell ref="B32:C32"/>
    <mergeCell ref="B5:C5"/>
    <mergeCell ref="B15:C15"/>
    <mergeCell ref="B16:C16"/>
    <mergeCell ref="B17:C17"/>
    <mergeCell ref="B7:C7"/>
    <mergeCell ref="B9:C9"/>
    <mergeCell ref="B11:C11"/>
    <mergeCell ref="B12:C12"/>
    <mergeCell ref="B13:C13"/>
    <mergeCell ref="B10:C10"/>
    <mergeCell ref="B18:C18"/>
    <mergeCell ref="B107:C107"/>
    <mergeCell ref="B117:C117"/>
    <mergeCell ref="B33:C33"/>
    <mergeCell ref="B44:C44"/>
    <mergeCell ref="B38:C38"/>
    <mergeCell ref="B109:C109"/>
    <mergeCell ref="B110:C110"/>
    <mergeCell ref="B45:C45"/>
    <mergeCell ref="B106:C106"/>
    <mergeCell ref="B133:C133"/>
    <mergeCell ref="B145:C145"/>
    <mergeCell ref="B131:C131"/>
    <mergeCell ref="B141:C141"/>
    <mergeCell ref="B142:C142"/>
    <mergeCell ref="B143:C143"/>
    <mergeCell ref="B134:C134"/>
    <mergeCell ref="B135:C135"/>
    <mergeCell ref="B136:C136"/>
    <mergeCell ref="B137:C137"/>
    <mergeCell ref="B153:C153"/>
    <mergeCell ref="B164:C164"/>
    <mergeCell ref="B150:C150"/>
    <mergeCell ref="B158:C158"/>
    <mergeCell ref="B157:C157"/>
    <mergeCell ref="B152:C152"/>
    <mergeCell ref="B163:C163"/>
    <mergeCell ref="B14:C14"/>
    <mergeCell ref="B22:C22"/>
    <mergeCell ref="B28:C28"/>
    <mergeCell ref="B29:C29"/>
    <mergeCell ref="B19:C19"/>
    <mergeCell ref="B20:C20"/>
    <mergeCell ref="B21:C21"/>
    <mergeCell ref="B23:C23"/>
    <mergeCell ref="B24:C24"/>
    <mergeCell ref="B25:C25"/>
    <mergeCell ref="B219:C219"/>
    <mergeCell ref="B55:C55"/>
    <mergeCell ref="B62:C62"/>
    <mergeCell ref="B77:C77"/>
    <mergeCell ref="B102:C102"/>
    <mergeCell ref="B64:C64"/>
    <mergeCell ref="B63:C63"/>
    <mergeCell ref="B199:C199"/>
    <mergeCell ref="B149:C149"/>
    <mergeCell ref="B151:C151"/>
    <mergeCell ref="B224:C224"/>
    <mergeCell ref="B218:C218"/>
    <mergeCell ref="B204:C204"/>
    <mergeCell ref="B205:C205"/>
    <mergeCell ref="B217:C217"/>
    <mergeCell ref="B206:C206"/>
    <mergeCell ref="B220:C220"/>
    <mergeCell ref="B221:C221"/>
    <mergeCell ref="B207:C207"/>
    <mergeCell ref="B208:C208"/>
    <mergeCell ref="B222:C222"/>
    <mergeCell ref="B223:C223"/>
    <mergeCell ref="B200:C200"/>
    <mergeCell ref="B202:C202"/>
    <mergeCell ref="B201:C201"/>
    <mergeCell ref="B203:C203"/>
    <mergeCell ref="B209:C209"/>
    <mergeCell ref="B210:C210"/>
    <mergeCell ref="B211:C211"/>
    <mergeCell ref="B216:C216"/>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9"/>
  <dimension ref="B2:L77"/>
  <sheetViews>
    <sheetView workbookViewId="0" topLeftCell="A1">
      <selection activeCell="A1" sqref="A1"/>
    </sheetView>
  </sheetViews>
  <sheetFormatPr defaultColWidth="9.00390625" defaultRowHeight="13.5"/>
  <cols>
    <col min="1" max="3" width="9.00390625" style="288" customWidth="1"/>
    <col min="4" max="12" width="8.625" style="288" customWidth="1"/>
    <col min="13" max="16384" width="9.00390625" style="288" customWidth="1"/>
  </cols>
  <sheetData>
    <row r="2" ht="14.25">
      <c r="B2" s="289" t="s">
        <v>18</v>
      </c>
    </row>
    <row r="4" ht="12">
      <c r="B4" s="288" t="s">
        <v>6</v>
      </c>
    </row>
    <row r="5" spans="11:12" ht="12.75" thickBot="1">
      <c r="K5" s="943">
        <v>19725</v>
      </c>
      <c r="L5" s="944"/>
    </row>
    <row r="6" spans="2:12" ht="24" customHeight="1">
      <c r="B6" s="290" t="s">
        <v>1254</v>
      </c>
      <c r="C6" s="291" t="s">
        <v>7</v>
      </c>
      <c r="D6" s="292" t="s">
        <v>8</v>
      </c>
      <c r="E6" s="293" t="s">
        <v>9</v>
      </c>
      <c r="F6" s="293" t="s">
        <v>10</v>
      </c>
      <c r="G6" s="293" t="s">
        <v>11</v>
      </c>
      <c r="H6" s="293" t="s">
        <v>12</v>
      </c>
      <c r="I6" s="293" t="s">
        <v>13</v>
      </c>
      <c r="J6" s="293" t="s">
        <v>14</v>
      </c>
      <c r="K6" s="293" t="s">
        <v>15</v>
      </c>
      <c r="L6" s="293" t="s">
        <v>16</v>
      </c>
    </row>
    <row r="7" spans="2:12" ht="13.5" customHeight="1">
      <c r="B7" s="294"/>
      <c r="C7" s="295"/>
      <c r="D7" s="296"/>
      <c r="E7" s="296"/>
      <c r="F7" s="947" t="s">
        <v>1255</v>
      </c>
      <c r="G7" s="948"/>
      <c r="H7" s="948"/>
      <c r="I7" s="297"/>
      <c r="J7" s="297"/>
      <c r="K7" s="297"/>
      <c r="L7" s="298"/>
    </row>
    <row r="8" spans="2:12" s="299" customFormat="1" ht="11.25">
      <c r="B8" s="300" t="s">
        <v>1255</v>
      </c>
      <c r="C8" s="301">
        <f aca="true" t="shared" si="0" ref="C8:L8">SUM(C10:C19)</f>
        <v>5086</v>
      </c>
      <c r="D8" s="301">
        <f t="shared" si="0"/>
        <v>1014</v>
      </c>
      <c r="E8" s="301">
        <f t="shared" si="0"/>
        <v>280</v>
      </c>
      <c r="F8" s="301">
        <f t="shared" si="0"/>
        <v>362</v>
      </c>
      <c r="G8" s="301">
        <f t="shared" si="0"/>
        <v>144</v>
      </c>
      <c r="H8" s="301">
        <f t="shared" si="0"/>
        <v>110</v>
      </c>
      <c r="I8" s="301">
        <f t="shared" si="0"/>
        <v>71</v>
      </c>
      <c r="J8" s="301">
        <f t="shared" si="0"/>
        <v>27</v>
      </c>
      <c r="K8" s="301">
        <f t="shared" si="0"/>
        <v>14</v>
      </c>
      <c r="L8" s="302">
        <f t="shared" si="0"/>
        <v>6</v>
      </c>
    </row>
    <row r="9" spans="2:12" ht="12">
      <c r="B9" s="303"/>
      <c r="C9" s="304"/>
      <c r="D9" s="304"/>
      <c r="E9" s="304"/>
      <c r="F9" s="304"/>
      <c r="G9" s="304"/>
      <c r="H9" s="304"/>
      <c r="I9" s="304"/>
      <c r="J9" s="304"/>
      <c r="K9" s="304"/>
      <c r="L9" s="305"/>
    </row>
    <row r="10" spans="2:12" ht="12">
      <c r="B10" s="303" t="s">
        <v>1318</v>
      </c>
      <c r="C10" s="304">
        <f aca="true" t="shared" si="1" ref="C10:C19">SUM(C24,C38,C52,C66)</f>
        <v>1382</v>
      </c>
      <c r="D10" s="304">
        <f aca="true" t="shared" si="2" ref="D10:D19">SUM(E10:L10)</f>
        <v>248</v>
      </c>
      <c r="E10" s="304">
        <f aca="true" t="shared" si="3" ref="E10:L19">SUM(E24,E38,E52,E66)</f>
        <v>23</v>
      </c>
      <c r="F10" s="304">
        <f t="shared" si="3"/>
        <v>99</v>
      </c>
      <c r="G10" s="304">
        <f t="shared" si="3"/>
        <v>69</v>
      </c>
      <c r="H10" s="304">
        <f t="shared" si="3"/>
        <v>24</v>
      </c>
      <c r="I10" s="304">
        <f t="shared" si="3"/>
        <v>22</v>
      </c>
      <c r="J10" s="304">
        <f t="shared" si="3"/>
        <v>6</v>
      </c>
      <c r="K10" s="304">
        <f t="shared" si="3"/>
        <v>4</v>
      </c>
      <c r="L10" s="305">
        <f t="shared" si="3"/>
        <v>1</v>
      </c>
    </row>
    <row r="11" spans="2:12" ht="12">
      <c r="B11" s="303" t="s">
        <v>1256</v>
      </c>
      <c r="C11" s="304">
        <f t="shared" si="1"/>
        <v>445</v>
      </c>
      <c r="D11" s="304">
        <f t="shared" si="2"/>
        <v>133</v>
      </c>
      <c r="E11" s="304">
        <f t="shared" si="3"/>
        <v>52</v>
      </c>
      <c r="F11" s="304">
        <f t="shared" si="3"/>
        <v>48</v>
      </c>
      <c r="G11" s="304">
        <f t="shared" si="3"/>
        <v>9</v>
      </c>
      <c r="H11" s="304">
        <f t="shared" si="3"/>
        <v>17</v>
      </c>
      <c r="I11" s="304">
        <f t="shared" si="3"/>
        <v>6</v>
      </c>
      <c r="J11" s="304">
        <f t="shared" si="3"/>
        <v>1</v>
      </c>
      <c r="K11" s="304">
        <f t="shared" si="3"/>
        <v>0</v>
      </c>
      <c r="L11" s="305">
        <f t="shared" si="3"/>
        <v>0</v>
      </c>
    </row>
    <row r="12" spans="2:12" ht="12">
      <c r="B12" s="303" t="s">
        <v>1257</v>
      </c>
      <c r="C12" s="304">
        <f t="shared" si="1"/>
        <v>226</v>
      </c>
      <c r="D12" s="304">
        <f t="shared" si="2"/>
        <v>102</v>
      </c>
      <c r="E12" s="304">
        <f t="shared" si="3"/>
        <v>48</v>
      </c>
      <c r="F12" s="304">
        <f t="shared" si="3"/>
        <v>35</v>
      </c>
      <c r="G12" s="304">
        <f t="shared" si="3"/>
        <v>2</v>
      </c>
      <c r="H12" s="304">
        <f t="shared" si="3"/>
        <v>4</v>
      </c>
      <c r="I12" s="304">
        <f t="shared" si="3"/>
        <v>4</v>
      </c>
      <c r="J12" s="304">
        <f t="shared" si="3"/>
        <v>9</v>
      </c>
      <c r="K12" s="304">
        <f t="shared" si="3"/>
        <v>0</v>
      </c>
      <c r="L12" s="305">
        <f t="shared" si="3"/>
        <v>0</v>
      </c>
    </row>
    <row r="13" spans="2:12" ht="12">
      <c r="B13" s="303" t="s">
        <v>1258</v>
      </c>
      <c r="C13" s="304">
        <f t="shared" si="1"/>
        <v>818</v>
      </c>
      <c r="D13" s="304">
        <f t="shared" si="2"/>
        <v>133</v>
      </c>
      <c r="E13" s="304">
        <f t="shared" si="3"/>
        <v>34</v>
      </c>
      <c r="F13" s="304">
        <f t="shared" si="3"/>
        <v>47</v>
      </c>
      <c r="G13" s="304">
        <f t="shared" si="3"/>
        <v>8</v>
      </c>
      <c r="H13" s="304">
        <f t="shared" si="3"/>
        <v>25</v>
      </c>
      <c r="I13" s="304">
        <f t="shared" si="3"/>
        <v>18</v>
      </c>
      <c r="J13" s="304">
        <f t="shared" si="3"/>
        <v>0</v>
      </c>
      <c r="K13" s="304">
        <f t="shared" si="3"/>
        <v>1</v>
      </c>
      <c r="L13" s="305">
        <f t="shared" si="3"/>
        <v>0</v>
      </c>
    </row>
    <row r="14" spans="2:12" ht="12">
      <c r="B14" s="303" t="s">
        <v>1259</v>
      </c>
      <c r="C14" s="304">
        <f t="shared" si="1"/>
        <v>664</v>
      </c>
      <c r="D14" s="304">
        <f t="shared" si="2"/>
        <v>121</v>
      </c>
      <c r="E14" s="304">
        <f t="shared" si="3"/>
        <v>21</v>
      </c>
      <c r="F14" s="304">
        <f t="shared" si="3"/>
        <v>31</v>
      </c>
      <c r="G14" s="304">
        <f t="shared" si="3"/>
        <v>31</v>
      </c>
      <c r="H14" s="304">
        <f t="shared" si="3"/>
        <v>27</v>
      </c>
      <c r="I14" s="304">
        <f t="shared" si="3"/>
        <v>6</v>
      </c>
      <c r="J14" s="304">
        <f t="shared" si="3"/>
        <v>1</v>
      </c>
      <c r="K14" s="304">
        <f t="shared" si="3"/>
        <v>4</v>
      </c>
      <c r="L14" s="305">
        <f t="shared" si="3"/>
        <v>0</v>
      </c>
    </row>
    <row r="15" spans="2:12" ht="12">
      <c r="B15" s="303" t="s">
        <v>1260</v>
      </c>
      <c r="C15" s="304">
        <f t="shared" si="1"/>
        <v>924</v>
      </c>
      <c r="D15" s="304">
        <f t="shared" si="2"/>
        <v>193</v>
      </c>
      <c r="E15" s="304">
        <f t="shared" si="3"/>
        <v>86</v>
      </c>
      <c r="F15" s="304">
        <f t="shared" si="3"/>
        <v>73</v>
      </c>
      <c r="G15" s="304">
        <f t="shared" si="3"/>
        <v>12</v>
      </c>
      <c r="H15" s="304">
        <f t="shared" si="3"/>
        <v>4</v>
      </c>
      <c r="I15" s="304">
        <f t="shared" si="3"/>
        <v>9</v>
      </c>
      <c r="J15" s="304">
        <f t="shared" si="3"/>
        <v>2</v>
      </c>
      <c r="K15" s="304">
        <f t="shared" si="3"/>
        <v>2</v>
      </c>
      <c r="L15" s="305">
        <f t="shared" si="3"/>
        <v>5</v>
      </c>
    </row>
    <row r="16" spans="2:12" ht="12">
      <c r="B16" s="303" t="s">
        <v>1261</v>
      </c>
      <c r="C16" s="304">
        <f t="shared" si="1"/>
        <v>139</v>
      </c>
      <c r="D16" s="304">
        <f t="shared" si="2"/>
        <v>9</v>
      </c>
      <c r="E16" s="304">
        <f t="shared" si="3"/>
        <v>0</v>
      </c>
      <c r="F16" s="304">
        <f t="shared" si="3"/>
        <v>0</v>
      </c>
      <c r="G16" s="304">
        <f t="shared" si="3"/>
        <v>0</v>
      </c>
      <c r="H16" s="304">
        <f t="shared" si="3"/>
        <v>2</v>
      </c>
      <c r="I16" s="304">
        <f t="shared" si="3"/>
        <v>5</v>
      </c>
      <c r="J16" s="304">
        <f t="shared" si="3"/>
        <v>2</v>
      </c>
      <c r="K16" s="304">
        <f t="shared" si="3"/>
        <v>0</v>
      </c>
      <c r="L16" s="305">
        <f t="shared" si="3"/>
        <v>0</v>
      </c>
    </row>
    <row r="17" spans="2:12" ht="12">
      <c r="B17" s="303" t="s">
        <v>1262</v>
      </c>
      <c r="C17" s="304">
        <f t="shared" si="1"/>
        <v>241</v>
      </c>
      <c r="D17" s="304">
        <f t="shared" si="2"/>
        <v>18</v>
      </c>
      <c r="E17" s="304">
        <f t="shared" si="3"/>
        <v>7</v>
      </c>
      <c r="F17" s="304">
        <f t="shared" si="3"/>
        <v>1</v>
      </c>
      <c r="G17" s="304">
        <f t="shared" si="3"/>
        <v>2</v>
      </c>
      <c r="H17" s="304">
        <f t="shared" si="3"/>
        <v>0</v>
      </c>
      <c r="I17" s="304">
        <f t="shared" si="3"/>
        <v>1</v>
      </c>
      <c r="J17" s="304">
        <f t="shared" si="3"/>
        <v>5</v>
      </c>
      <c r="K17" s="304">
        <f t="shared" si="3"/>
        <v>2</v>
      </c>
      <c r="L17" s="305">
        <f t="shared" si="3"/>
        <v>0</v>
      </c>
    </row>
    <row r="18" spans="2:12" ht="12">
      <c r="B18" s="303" t="s">
        <v>0</v>
      </c>
      <c r="C18" s="304">
        <f t="shared" si="1"/>
        <v>239</v>
      </c>
      <c r="D18" s="304">
        <f t="shared" si="2"/>
        <v>56</v>
      </c>
      <c r="E18" s="304">
        <f t="shared" si="3"/>
        <v>9</v>
      </c>
      <c r="F18" s="304">
        <f t="shared" si="3"/>
        <v>28</v>
      </c>
      <c r="G18" s="304">
        <f t="shared" si="3"/>
        <v>11</v>
      </c>
      <c r="H18" s="304">
        <f t="shared" si="3"/>
        <v>6</v>
      </c>
      <c r="I18" s="304">
        <f t="shared" si="3"/>
        <v>0</v>
      </c>
      <c r="J18" s="304">
        <f t="shared" si="3"/>
        <v>1</v>
      </c>
      <c r="K18" s="304">
        <f t="shared" si="3"/>
        <v>1</v>
      </c>
      <c r="L18" s="305">
        <f t="shared" si="3"/>
        <v>0</v>
      </c>
    </row>
    <row r="19" spans="2:12" ht="12">
      <c r="B19" s="303" t="s">
        <v>1317</v>
      </c>
      <c r="C19" s="304">
        <f t="shared" si="1"/>
        <v>8</v>
      </c>
      <c r="D19" s="304">
        <f t="shared" si="2"/>
        <v>1</v>
      </c>
      <c r="E19" s="304">
        <f t="shared" si="3"/>
        <v>0</v>
      </c>
      <c r="F19" s="304">
        <f t="shared" si="3"/>
        <v>0</v>
      </c>
      <c r="G19" s="304">
        <f t="shared" si="3"/>
        <v>0</v>
      </c>
      <c r="H19" s="304">
        <f t="shared" si="3"/>
        <v>1</v>
      </c>
      <c r="I19" s="304">
        <f t="shared" si="3"/>
        <v>0</v>
      </c>
      <c r="J19" s="304">
        <f t="shared" si="3"/>
        <v>0</v>
      </c>
      <c r="K19" s="304">
        <f t="shared" si="3"/>
        <v>0</v>
      </c>
      <c r="L19" s="305">
        <f t="shared" si="3"/>
        <v>0</v>
      </c>
    </row>
    <row r="20" spans="2:12" ht="7.5" customHeight="1">
      <c r="B20" s="303"/>
      <c r="C20" s="304"/>
      <c r="D20" s="304"/>
      <c r="E20" s="304"/>
      <c r="F20" s="304"/>
      <c r="G20" s="304"/>
      <c r="H20" s="304"/>
      <c r="I20" s="304"/>
      <c r="J20" s="304"/>
      <c r="K20" s="304"/>
      <c r="L20" s="305"/>
    </row>
    <row r="21" spans="2:12" ht="13.5" customHeight="1">
      <c r="B21" s="303"/>
      <c r="C21" s="304"/>
      <c r="D21" s="306"/>
      <c r="E21" s="306"/>
      <c r="F21" s="945" t="s">
        <v>1</v>
      </c>
      <c r="G21" s="946"/>
      <c r="H21" s="946"/>
      <c r="I21" s="307"/>
      <c r="J21" s="307"/>
      <c r="K21" s="307"/>
      <c r="L21" s="308"/>
    </row>
    <row r="22" spans="2:12" s="299" customFormat="1" ht="11.25">
      <c r="B22" s="300" t="s">
        <v>1255</v>
      </c>
      <c r="C22" s="301">
        <f aca="true" t="shared" si="4" ref="C22:L22">SUM(C24:C32)</f>
        <v>1745</v>
      </c>
      <c r="D22" s="301">
        <f t="shared" si="4"/>
        <v>98</v>
      </c>
      <c r="E22" s="301">
        <f t="shared" si="4"/>
        <v>0</v>
      </c>
      <c r="F22" s="301">
        <f t="shared" si="4"/>
        <v>18</v>
      </c>
      <c r="G22" s="301">
        <f t="shared" si="4"/>
        <v>12</v>
      </c>
      <c r="H22" s="301">
        <f t="shared" si="4"/>
        <v>10</v>
      </c>
      <c r="I22" s="301">
        <f t="shared" si="4"/>
        <v>28</v>
      </c>
      <c r="J22" s="301">
        <f t="shared" si="4"/>
        <v>12</v>
      </c>
      <c r="K22" s="301">
        <f t="shared" si="4"/>
        <v>12</v>
      </c>
      <c r="L22" s="302">
        <f t="shared" si="4"/>
        <v>6</v>
      </c>
    </row>
    <row r="23" spans="2:12" ht="12">
      <c r="B23" s="303"/>
      <c r="C23" s="304"/>
      <c r="D23" s="304"/>
      <c r="E23" s="304"/>
      <c r="F23" s="304"/>
      <c r="G23" s="304"/>
      <c r="H23" s="304"/>
      <c r="I23" s="304"/>
      <c r="J23" s="304"/>
      <c r="K23" s="304"/>
      <c r="L23" s="305"/>
    </row>
    <row r="24" spans="2:12" ht="12">
      <c r="B24" s="303" t="s">
        <v>1318</v>
      </c>
      <c r="C24" s="304">
        <v>473</v>
      </c>
      <c r="D24" s="304">
        <f aca="true" t="shared" si="5" ref="D24:D33">SUM(E24:L24)</f>
        <v>29</v>
      </c>
      <c r="E24" s="304">
        <v>0</v>
      </c>
      <c r="F24" s="304">
        <v>2</v>
      </c>
      <c r="G24" s="304">
        <v>4</v>
      </c>
      <c r="H24" s="304">
        <v>4</v>
      </c>
      <c r="I24" s="304">
        <v>12</v>
      </c>
      <c r="J24" s="304">
        <v>3</v>
      </c>
      <c r="K24" s="304">
        <v>3</v>
      </c>
      <c r="L24" s="305">
        <v>1</v>
      </c>
    </row>
    <row r="25" spans="2:12" ht="12">
      <c r="B25" s="303" t="s">
        <v>1256</v>
      </c>
      <c r="C25" s="304">
        <v>43</v>
      </c>
      <c r="D25" s="304">
        <f t="shared" si="5"/>
        <v>3</v>
      </c>
      <c r="E25" s="304">
        <v>0</v>
      </c>
      <c r="F25" s="304">
        <v>0</v>
      </c>
      <c r="G25" s="304">
        <v>0</v>
      </c>
      <c r="H25" s="304">
        <v>0</v>
      </c>
      <c r="I25" s="304">
        <v>3</v>
      </c>
      <c r="J25" s="304">
        <v>0</v>
      </c>
      <c r="K25" s="304">
        <v>0</v>
      </c>
      <c r="L25" s="305">
        <v>0</v>
      </c>
    </row>
    <row r="26" spans="2:12" ht="12">
      <c r="B26" s="303" t="s">
        <v>1257</v>
      </c>
      <c r="C26" s="304">
        <v>61</v>
      </c>
      <c r="D26" s="304">
        <f t="shared" si="5"/>
        <v>6</v>
      </c>
      <c r="E26" s="304">
        <v>0</v>
      </c>
      <c r="F26" s="304">
        <v>1</v>
      </c>
      <c r="G26" s="304">
        <v>0</v>
      </c>
      <c r="H26" s="304">
        <v>2</v>
      </c>
      <c r="I26" s="304">
        <v>3</v>
      </c>
      <c r="J26" s="304">
        <v>0</v>
      </c>
      <c r="K26" s="304">
        <v>0</v>
      </c>
      <c r="L26" s="305">
        <v>0</v>
      </c>
    </row>
    <row r="27" spans="2:12" ht="12">
      <c r="B27" s="303" t="s">
        <v>1258</v>
      </c>
      <c r="C27" s="304">
        <v>86</v>
      </c>
      <c r="D27" s="304">
        <f t="shared" si="5"/>
        <v>4</v>
      </c>
      <c r="E27" s="304">
        <v>0</v>
      </c>
      <c r="F27" s="304">
        <v>0</v>
      </c>
      <c r="G27" s="304">
        <v>0</v>
      </c>
      <c r="H27" s="304">
        <v>1</v>
      </c>
      <c r="I27" s="304">
        <v>2</v>
      </c>
      <c r="J27" s="304">
        <v>0</v>
      </c>
      <c r="K27" s="304">
        <v>1</v>
      </c>
      <c r="L27" s="305">
        <v>0</v>
      </c>
    </row>
    <row r="28" spans="2:12" ht="12">
      <c r="B28" s="303" t="s">
        <v>1259</v>
      </c>
      <c r="C28" s="304">
        <v>154</v>
      </c>
      <c r="D28" s="304">
        <f t="shared" si="5"/>
        <v>9</v>
      </c>
      <c r="E28" s="304">
        <v>0</v>
      </c>
      <c r="F28" s="304">
        <v>1</v>
      </c>
      <c r="G28" s="304">
        <v>0</v>
      </c>
      <c r="H28" s="304">
        <v>2</v>
      </c>
      <c r="I28" s="304">
        <v>3</v>
      </c>
      <c r="J28" s="304">
        <v>0</v>
      </c>
      <c r="K28" s="304">
        <v>3</v>
      </c>
      <c r="L28" s="305">
        <v>0</v>
      </c>
    </row>
    <row r="29" spans="2:12" ht="12">
      <c r="B29" s="303" t="s">
        <v>1260</v>
      </c>
      <c r="C29" s="304">
        <v>505</v>
      </c>
      <c r="D29" s="304">
        <f t="shared" si="5"/>
        <v>11</v>
      </c>
      <c r="E29" s="304">
        <v>0</v>
      </c>
      <c r="F29" s="304">
        <v>0</v>
      </c>
      <c r="G29" s="304">
        <v>0</v>
      </c>
      <c r="H29" s="304">
        <v>0</v>
      </c>
      <c r="I29" s="304">
        <v>2</v>
      </c>
      <c r="J29" s="304">
        <v>2</v>
      </c>
      <c r="K29" s="304">
        <v>2</v>
      </c>
      <c r="L29" s="305">
        <v>5</v>
      </c>
    </row>
    <row r="30" spans="2:12" ht="12">
      <c r="B30" s="303" t="s">
        <v>1261</v>
      </c>
      <c r="C30" s="304">
        <v>82</v>
      </c>
      <c r="D30" s="304">
        <f t="shared" si="5"/>
        <v>4</v>
      </c>
      <c r="E30" s="304">
        <v>0</v>
      </c>
      <c r="F30" s="304">
        <v>0</v>
      </c>
      <c r="G30" s="304">
        <v>0</v>
      </c>
      <c r="H30" s="304">
        <v>0</v>
      </c>
      <c r="I30" s="304">
        <v>2</v>
      </c>
      <c r="J30" s="304">
        <v>2</v>
      </c>
      <c r="K30" s="304">
        <v>0</v>
      </c>
      <c r="L30" s="305">
        <v>0</v>
      </c>
    </row>
    <row r="31" spans="2:12" ht="12">
      <c r="B31" s="303" t="s">
        <v>1262</v>
      </c>
      <c r="C31" s="304">
        <v>229</v>
      </c>
      <c r="D31" s="304">
        <f t="shared" si="5"/>
        <v>10</v>
      </c>
      <c r="E31" s="304">
        <v>0</v>
      </c>
      <c r="F31" s="304">
        <v>1</v>
      </c>
      <c r="G31" s="304">
        <v>1</v>
      </c>
      <c r="H31" s="304">
        <v>0</v>
      </c>
      <c r="I31" s="304">
        <v>1</v>
      </c>
      <c r="J31" s="304">
        <v>5</v>
      </c>
      <c r="K31" s="304">
        <v>2</v>
      </c>
      <c r="L31" s="305">
        <v>0</v>
      </c>
    </row>
    <row r="32" spans="2:12" ht="12">
      <c r="B32" s="303" t="s">
        <v>0</v>
      </c>
      <c r="C32" s="304">
        <v>112</v>
      </c>
      <c r="D32" s="304">
        <f t="shared" si="5"/>
        <v>22</v>
      </c>
      <c r="E32" s="304">
        <v>0</v>
      </c>
      <c r="F32" s="304">
        <v>13</v>
      </c>
      <c r="G32" s="304">
        <v>7</v>
      </c>
      <c r="H32" s="304">
        <v>1</v>
      </c>
      <c r="I32" s="304">
        <v>0</v>
      </c>
      <c r="J32" s="304">
        <v>0</v>
      </c>
      <c r="K32" s="304">
        <v>1</v>
      </c>
      <c r="L32" s="305">
        <v>0</v>
      </c>
    </row>
    <row r="33" spans="2:12" ht="12">
      <c r="B33" s="303" t="s">
        <v>17</v>
      </c>
      <c r="C33" s="304">
        <v>0</v>
      </c>
      <c r="D33" s="304">
        <f t="shared" si="5"/>
        <v>0</v>
      </c>
      <c r="E33" s="304">
        <v>0</v>
      </c>
      <c r="F33" s="304">
        <v>0</v>
      </c>
      <c r="G33" s="304">
        <v>0</v>
      </c>
      <c r="H33" s="304">
        <v>0</v>
      </c>
      <c r="I33" s="304">
        <v>0</v>
      </c>
      <c r="J33" s="304">
        <v>0</v>
      </c>
      <c r="K33" s="304">
        <v>0</v>
      </c>
      <c r="L33" s="305">
        <v>0</v>
      </c>
    </row>
    <row r="34" spans="2:12" ht="6.75" customHeight="1">
      <c r="B34" s="303"/>
      <c r="C34" s="304"/>
      <c r="D34" s="304"/>
      <c r="E34" s="304"/>
      <c r="F34" s="304"/>
      <c r="G34" s="304"/>
      <c r="H34" s="304"/>
      <c r="I34" s="304"/>
      <c r="J34" s="304"/>
      <c r="K34" s="304"/>
      <c r="L34" s="305"/>
    </row>
    <row r="35" spans="2:12" ht="13.5" customHeight="1">
      <c r="B35" s="303"/>
      <c r="C35" s="304"/>
      <c r="D35" s="306"/>
      <c r="E35" s="306"/>
      <c r="F35" s="945" t="s">
        <v>2</v>
      </c>
      <c r="G35" s="946"/>
      <c r="H35" s="946"/>
      <c r="I35" s="307"/>
      <c r="J35" s="307"/>
      <c r="K35" s="307"/>
      <c r="L35" s="308"/>
    </row>
    <row r="36" spans="2:12" s="299" customFormat="1" ht="11.25">
      <c r="B36" s="300" t="s">
        <v>1255</v>
      </c>
      <c r="C36" s="309">
        <f aca="true" t="shared" si="6" ref="C36:L36">SUM(C38:C47)</f>
        <v>70</v>
      </c>
      <c r="D36" s="309">
        <f t="shared" si="6"/>
        <v>5</v>
      </c>
      <c r="E36" s="309">
        <f t="shared" si="6"/>
        <v>0</v>
      </c>
      <c r="F36" s="309">
        <f t="shared" si="6"/>
        <v>0</v>
      </c>
      <c r="G36" s="309">
        <f t="shared" si="6"/>
        <v>0</v>
      </c>
      <c r="H36" s="309">
        <f t="shared" si="6"/>
        <v>3</v>
      </c>
      <c r="I36" s="309">
        <f t="shared" si="6"/>
        <v>1</v>
      </c>
      <c r="J36" s="309">
        <f t="shared" si="6"/>
        <v>0</v>
      </c>
      <c r="K36" s="309">
        <f t="shared" si="6"/>
        <v>1</v>
      </c>
      <c r="L36" s="302">
        <f t="shared" si="6"/>
        <v>0</v>
      </c>
    </row>
    <row r="37" spans="2:12" ht="12">
      <c r="B37" s="303"/>
      <c r="C37" s="304"/>
      <c r="D37" s="304"/>
      <c r="E37" s="304"/>
      <c r="F37" s="304"/>
      <c r="G37" s="304"/>
      <c r="H37" s="304"/>
      <c r="I37" s="304"/>
      <c r="J37" s="304"/>
      <c r="K37" s="304"/>
      <c r="L37" s="305"/>
    </row>
    <row r="38" spans="2:12" ht="12">
      <c r="B38" s="303" t="s">
        <v>1318</v>
      </c>
      <c r="C38" s="304">
        <v>8</v>
      </c>
      <c r="D38" s="304">
        <f aca="true" t="shared" si="7" ref="D38:D47">SUM(E38:L38)</f>
        <v>1</v>
      </c>
      <c r="E38" s="304">
        <v>0</v>
      </c>
      <c r="F38" s="304">
        <v>0</v>
      </c>
      <c r="G38" s="304">
        <v>0</v>
      </c>
      <c r="H38" s="304">
        <v>1</v>
      </c>
      <c r="I38" s="304">
        <v>0</v>
      </c>
      <c r="J38" s="304">
        <v>0</v>
      </c>
      <c r="K38" s="304">
        <v>0</v>
      </c>
      <c r="L38" s="305">
        <v>0</v>
      </c>
    </row>
    <row r="39" spans="2:12" ht="12">
      <c r="B39" s="303" t="s">
        <v>1256</v>
      </c>
      <c r="C39" s="304">
        <v>0</v>
      </c>
      <c r="D39" s="304">
        <f t="shared" si="7"/>
        <v>0</v>
      </c>
      <c r="E39" s="304">
        <v>0</v>
      </c>
      <c r="F39" s="304">
        <v>0</v>
      </c>
      <c r="G39" s="304">
        <v>0</v>
      </c>
      <c r="H39" s="304">
        <v>0</v>
      </c>
      <c r="I39" s="304">
        <v>0</v>
      </c>
      <c r="J39" s="304">
        <v>0</v>
      </c>
      <c r="K39" s="304">
        <v>0</v>
      </c>
      <c r="L39" s="305">
        <v>0</v>
      </c>
    </row>
    <row r="40" spans="2:12" ht="12">
      <c r="B40" s="303" t="s">
        <v>1257</v>
      </c>
      <c r="C40" s="304">
        <v>0</v>
      </c>
      <c r="D40" s="304">
        <f t="shared" si="7"/>
        <v>0</v>
      </c>
      <c r="E40" s="304">
        <v>0</v>
      </c>
      <c r="F40" s="304">
        <v>0</v>
      </c>
      <c r="G40" s="304">
        <v>0</v>
      </c>
      <c r="H40" s="304">
        <v>0</v>
      </c>
      <c r="I40" s="304">
        <v>0</v>
      </c>
      <c r="J40" s="304">
        <v>0</v>
      </c>
      <c r="K40" s="304">
        <v>0</v>
      </c>
      <c r="L40" s="305">
        <v>0</v>
      </c>
    </row>
    <row r="41" spans="2:12" ht="12">
      <c r="B41" s="303" t="s">
        <v>1258</v>
      </c>
      <c r="C41" s="304">
        <v>0</v>
      </c>
      <c r="D41" s="304">
        <f t="shared" si="7"/>
        <v>0</v>
      </c>
      <c r="E41" s="304">
        <v>0</v>
      </c>
      <c r="F41" s="304">
        <v>0</v>
      </c>
      <c r="G41" s="304">
        <v>0</v>
      </c>
      <c r="H41" s="304">
        <v>0</v>
      </c>
      <c r="I41" s="304">
        <v>0</v>
      </c>
      <c r="J41" s="304">
        <v>0</v>
      </c>
      <c r="K41" s="304">
        <v>0</v>
      </c>
      <c r="L41" s="305">
        <v>0</v>
      </c>
    </row>
    <row r="42" spans="2:12" ht="12">
      <c r="B42" s="303" t="s">
        <v>1259</v>
      </c>
      <c r="C42" s="304">
        <v>54</v>
      </c>
      <c r="D42" s="304">
        <f t="shared" si="7"/>
        <v>3</v>
      </c>
      <c r="E42" s="304">
        <v>0</v>
      </c>
      <c r="F42" s="304">
        <v>0</v>
      </c>
      <c r="G42" s="304">
        <v>0</v>
      </c>
      <c r="H42" s="304">
        <v>1</v>
      </c>
      <c r="I42" s="304">
        <v>1</v>
      </c>
      <c r="J42" s="304">
        <v>0</v>
      </c>
      <c r="K42" s="304">
        <v>1</v>
      </c>
      <c r="L42" s="305">
        <v>0</v>
      </c>
    </row>
    <row r="43" spans="2:12" ht="12">
      <c r="B43" s="303" t="s">
        <v>1260</v>
      </c>
      <c r="C43" s="304">
        <v>0</v>
      </c>
      <c r="D43" s="304">
        <f t="shared" si="7"/>
        <v>0</v>
      </c>
      <c r="E43" s="304">
        <v>0</v>
      </c>
      <c r="F43" s="304">
        <v>0</v>
      </c>
      <c r="G43" s="304">
        <v>0</v>
      </c>
      <c r="H43" s="304">
        <v>0</v>
      </c>
      <c r="I43" s="304">
        <v>0</v>
      </c>
      <c r="J43" s="304">
        <v>0</v>
      </c>
      <c r="K43" s="304">
        <v>0</v>
      </c>
      <c r="L43" s="305">
        <v>0</v>
      </c>
    </row>
    <row r="44" spans="2:12" ht="12">
      <c r="B44" s="303" t="s">
        <v>1261</v>
      </c>
      <c r="C44" s="304">
        <v>0</v>
      </c>
      <c r="D44" s="304">
        <f t="shared" si="7"/>
        <v>0</v>
      </c>
      <c r="E44" s="304">
        <v>0</v>
      </c>
      <c r="F44" s="304">
        <v>0</v>
      </c>
      <c r="G44" s="304">
        <v>0</v>
      </c>
      <c r="H44" s="304">
        <v>0</v>
      </c>
      <c r="I44" s="304">
        <v>0</v>
      </c>
      <c r="J44" s="304">
        <v>0</v>
      </c>
      <c r="K44" s="304">
        <v>0</v>
      </c>
      <c r="L44" s="305">
        <v>0</v>
      </c>
    </row>
    <row r="45" spans="2:12" ht="12">
      <c r="B45" s="303" t="s">
        <v>1262</v>
      </c>
      <c r="C45" s="304">
        <v>0</v>
      </c>
      <c r="D45" s="304">
        <f t="shared" si="7"/>
        <v>0</v>
      </c>
      <c r="E45" s="304">
        <v>0</v>
      </c>
      <c r="F45" s="304">
        <v>0</v>
      </c>
      <c r="G45" s="304">
        <v>0</v>
      </c>
      <c r="H45" s="304">
        <v>0</v>
      </c>
      <c r="I45" s="304">
        <v>0</v>
      </c>
      <c r="J45" s="304">
        <v>0</v>
      </c>
      <c r="K45" s="304">
        <v>0</v>
      </c>
      <c r="L45" s="305">
        <v>0</v>
      </c>
    </row>
    <row r="46" spans="2:12" ht="12">
      <c r="B46" s="303" t="s">
        <v>0</v>
      </c>
      <c r="C46" s="304">
        <v>0</v>
      </c>
      <c r="D46" s="304">
        <f t="shared" si="7"/>
        <v>0</v>
      </c>
      <c r="E46" s="304">
        <v>0</v>
      </c>
      <c r="F46" s="304">
        <v>0</v>
      </c>
      <c r="G46" s="304">
        <v>0</v>
      </c>
      <c r="H46" s="304">
        <v>0</v>
      </c>
      <c r="I46" s="304">
        <v>0</v>
      </c>
      <c r="J46" s="304">
        <v>0</v>
      </c>
      <c r="K46" s="304">
        <v>0</v>
      </c>
      <c r="L46" s="305">
        <v>0</v>
      </c>
    </row>
    <row r="47" spans="2:12" ht="12">
      <c r="B47" s="303" t="s">
        <v>1317</v>
      </c>
      <c r="C47" s="304">
        <v>8</v>
      </c>
      <c r="D47" s="304">
        <f t="shared" si="7"/>
        <v>1</v>
      </c>
      <c r="E47" s="304">
        <v>0</v>
      </c>
      <c r="F47" s="304">
        <v>0</v>
      </c>
      <c r="G47" s="304">
        <v>0</v>
      </c>
      <c r="H47" s="304">
        <v>1</v>
      </c>
      <c r="I47" s="304">
        <v>0</v>
      </c>
      <c r="J47" s="304">
        <v>0</v>
      </c>
      <c r="K47" s="304">
        <v>0</v>
      </c>
      <c r="L47" s="305">
        <v>0</v>
      </c>
    </row>
    <row r="48" spans="2:12" ht="6" customHeight="1">
      <c r="B48" s="303"/>
      <c r="C48" s="304"/>
      <c r="D48" s="304"/>
      <c r="E48" s="304"/>
      <c r="F48" s="304"/>
      <c r="G48" s="304"/>
      <c r="H48" s="304"/>
      <c r="I48" s="304"/>
      <c r="J48" s="304"/>
      <c r="K48" s="304"/>
      <c r="L48" s="305"/>
    </row>
    <row r="49" spans="2:12" ht="13.5">
      <c r="B49" s="303"/>
      <c r="C49" s="304"/>
      <c r="D49" s="306"/>
      <c r="E49" s="306"/>
      <c r="F49" s="945" t="s">
        <v>3</v>
      </c>
      <c r="G49" s="946"/>
      <c r="H49" s="946"/>
      <c r="I49" s="307"/>
      <c r="J49" s="307"/>
      <c r="K49" s="307"/>
      <c r="L49" s="308"/>
    </row>
    <row r="50" spans="2:12" s="299" customFormat="1" ht="11.25" customHeight="1">
      <c r="B50" s="300" t="s">
        <v>1255</v>
      </c>
      <c r="C50" s="309">
        <f aca="true" t="shared" si="8" ref="C50:L50">SUM(C52:C60)</f>
        <v>26</v>
      </c>
      <c r="D50" s="309">
        <f t="shared" si="8"/>
        <v>1</v>
      </c>
      <c r="E50" s="309">
        <f t="shared" si="8"/>
        <v>0</v>
      </c>
      <c r="F50" s="309">
        <f t="shared" si="8"/>
        <v>0</v>
      </c>
      <c r="G50" s="309">
        <f t="shared" si="8"/>
        <v>0</v>
      </c>
      <c r="H50" s="309">
        <f t="shared" si="8"/>
        <v>0</v>
      </c>
      <c r="I50" s="309">
        <f t="shared" si="8"/>
        <v>0</v>
      </c>
      <c r="J50" s="309">
        <f t="shared" si="8"/>
        <v>1</v>
      </c>
      <c r="K50" s="309">
        <f t="shared" si="8"/>
        <v>0</v>
      </c>
      <c r="L50" s="302">
        <f t="shared" si="8"/>
        <v>0</v>
      </c>
    </row>
    <row r="51" spans="2:12" ht="12">
      <c r="B51" s="303"/>
      <c r="C51" s="304"/>
      <c r="D51" s="304"/>
      <c r="E51" s="304"/>
      <c r="F51" s="304"/>
      <c r="G51" s="304"/>
      <c r="H51" s="304"/>
      <c r="I51" s="304"/>
      <c r="J51" s="304"/>
      <c r="K51" s="304"/>
      <c r="L51" s="305"/>
    </row>
    <row r="52" spans="2:12" ht="12">
      <c r="B52" s="303" t="s">
        <v>1318</v>
      </c>
      <c r="C52" s="304">
        <v>0</v>
      </c>
      <c r="D52" s="304">
        <f aca="true" t="shared" si="9" ref="D52:D61">SUM(E52:L52)</f>
        <v>0</v>
      </c>
      <c r="E52" s="304">
        <v>0</v>
      </c>
      <c r="F52" s="304">
        <v>0</v>
      </c>
      <c r="G52" s="304">
        <v>0</v>
      </c>
      <c r="H52" s="304">
        <v>0</v>
      </c>
      <c r="I52" s="304">
        <v>0</v>
      </c>
      <c r="J52" s="304">
        <v>0</v>
      </c>
      <c r="K52" s="304">
        <v>0</v>
      </c>
      <c r="L52" s="305">
        <v>0</v>
      </c>
    </row>
    <row r="53" spans="2:12" ht="12">
      <c r="B53" s="303" t="s">
        <v>1256</v>
      </c>
      <c r="C53" s="304">
        <v>0</v>
      </c>
      <c r="D53" s="304">
        <f t="shared" si="9"/>
        <v>0</v>
      </c>
      <c r="E53" s="304">
        <v>0</v>
      </c>
      <c r="F53" s="304">
        <v>0</v>
      </c>
      <c r="G53" s="304">
        <v>0</v>
      </c>
      <c r="H53" s="304">
        <v>0</v>
      </c>
      <c r="I53" s="304">
        <v>0</v>
      </c>
      <c r="J53" s="304">
        <v>0</v>
      </c>
      <c r="K53" s="304">
        <v>0</v>
      </c>
      <c r="L53" s="305">
        <v>0</v>
      </c>
    </row>
    <row r="54" spans="2:12" ht="12">
      <c r="B54" s="303" t="s">
        <v>1257</v>
      </c>
      <c r="C54" s="304">
        <v>0</v>
      </c>
      <c r="D54" s="304">
        <f t="shared" si="9"/>
        <v>0</v>
      </c>
      <c r="E54" s="304">
        <v>0</v>
      </c>
      <c r="F54" s="304">
        <v>0</v>
      </c>
      <c r="G54" s="304">
        <v>0</v>
      </c>
      <c r="H54" s="304">
        <v>0</v>
      </c>
      <c r="I54" s="304">
        <v>0</v>
      </c>
      <c r="J54" s="304">
        <v>0</v>
      </c>
      <c r="K54" s="304">
        <v>0</v>
      </c>
      <c r="L54" s="305">
        <v>0</v>
      </c>
    </row>
    <row r="55" spans="2:12" ht="12">
      <c r="B55" s="303" t="s">
        <v>1258</v>
      </c>
      <c r="C55" s="304">
        <v>0</v>
      </c>
      <c r="D55" s="304">
        <f t="shared" si="9"/>
        <v>0</v>
      </c>
      <c r="E55" s="304">
        <v>0</v>
      </c>
      <c r="F55" s="304">
        <v>0</v>
      </c>
      <c r="G55" s="304">
        <v>0</v>
      </c>
      <c r="H55" s="304">
        <v>0</v>
      </c>
      <c r="I55" s="304">
        <v>0</v>
      </c>
      <c r="J55" s="304">
        <v>0</v>
      </c>
      <c r="K55" s="304">
        <v>0</v>
      </c>
      <c r="L55" s="305">
        <v>0</v>
      </c>
    </row>
    <row r="56" spans="2:12" ht="12">
      <c r="B56" s="303" t="s">
        <v>1259</v>
      </c>
      <c r="C56" s="304">
        <v>26</v>
      </c>
      <c r="D56" s="304">
        <f t="shared" si="9"/>
        <v>1</v>
      </c>
      <c r="E56" s="304">
        <v>0</v>
      </c>
      <c r="F56" s="304">
        <v>0</v>
      </c>
      <c r="G56" s="304">
        <v>0</v>
      </c>
      <c r="H56" s="304">
        <v>0</v>
      </c>
      <c r="I56" s="304">
        <v>0</v>
      </c>
      <c r="J56" s="304">
        <v>1</v>
      </c>
      <c r="K56" s="304">
        <v>0</v>
      </c>
      <c r="L56" s="305">
        <v>0</v>
      </c>
    </row>
    <row r="57" spans="2:12" ht="12">
      <c r="B57" s="303" t="s">
        <v>1260</v>
      </c>
      <c r="C57" s="304">
        <v>0</v>
      </c>
      <c r="D57" s="304">
        <f t="shared" si="9"/>
        <v>0</v>
      </c>
      <c r="E57" s="304">
        <v>0</v>
      </c>
      <c r="F57" s="304">
        <v>0</v>
      </c>
      <c r="G57" s="304">
        <v>0</v>
      </c>
      <c r="H57" s="304">
        <v>0</v>
      </c>
      <c r="I57" s="304">
        <v>0</v>
      </c>
      <c r="J57" s="304">
        <v>0</v>
      </c>
      <c r="K57" s="304">
        <v>0</v>
      </c>
      <c r="L57" s="305">
        <v>0</v>
      </c>
    </row>
    <row r="58" spans="2:12" ht="12">
      <c r="B58" s="303" t="s">
        <v>1261</v>
      </c>
      <c r="C58" s="304">
        <v>0</v>
      </c>
      <c r="D58" s="304">
        <f t="shared" si="9"/>
        <v>0</v>
      </c>
      <c r="E58" s="304">
        <v>0</v>
      </c>
      <c r="F58" s="304">
        <v>0</v>
      </c>
      <c r="G58" s="304">
        <v>0</v>
      </c>
      <c r="H58" s="304">
        <v>0</v>
      </c>
      <c r="I58" s="304">
        <v>0</v>
      </c>
      <c r="J58" s="304">
        <v>0</v>
      </c>
      <c r="K58" s="304">
        <v>0</v>
      </c>
      <c r="L58" s="305">
        <v>0</v>
      </c>
    </row>
    <row r="59" spans="2:12" ht="12">
      <c r="B59" s="303" t="s">
        <v>1262</v>
      </c>
      <c r="C59" s="304">
        <v>0</v>
      </c>
      <c r="D59" s="304">
        <f t="shared" si="9"/>
        <v>0</v>
      </c>
      <c r="E59" s="304">
        <v>0</v>
      </c>
      <c r="F59" s="304">
        <v>0</v>
      </c>
      <c r="G59" s="304">
        <v>0</v>
      </c>
      <c r="H59" s="304">
        <v>0</v>
      </c>
      <c r="I59" s="304">
        <v>0</v>
      </c>
      <c r="J59" s="304">
        <v>0</v>
      </c>
      <c r="K59" s="304">
        <v>0</v>
      </c>
      <c r="L59" s="305">
        <v>0</v>
      </c>
    </row>
    <row r="60" spans="2:12" ht="12">
      <c r="B60" s="303" t="s">
        <v>0</v>
      </c>
      <c r="C60" s="304">
        <v>0</v>
      </c>
      <c r="D60" s="304">
        <f t="shared" si="9"/>
        <v>0</v>
      </c>
      <c r="E60" s="304">
        <v>0</v>
      </c>
      <c r="F60" s="304">
        <v>0</v>
      </c>
      <c r="G60" s="304">
        <v>0</v>
      </c>
      <c r="H60" s="304">
        <v>0</v>
      </c>
      <c r="I60" s="304">
        <v>0</v>
      </c>
      <c r="J60" s="304">
        <v>0</v>
      </c>
      <c r="K60" s="304">
        <v>0</v>
      </c>
      <c r="L60" s="305">
        <v>0</v>
      </c>
    </row>
    <row r="61" spans="2:12" ht="12">
      <c r="B61" s="303" t="s">
        <v>17</v>
      </c>
      <c r="C61" s="304">
        <v>0</v>
      </c>
      <c r="D61" s="304">
        <f t="shared" si="9"/>
        <v>0</v>
      </c>
      <c r="E61" s="304">
        <v>0</v>
      </c>
      <c r="F61" s="304">
        <v>0</v>
      </c>
      <c r="G61" s="304">
        <v>0</v>
      </c>
      <c r="H61" s="304">
        <v>0</v>
      </c>
      <c r="I61" s="304">
        <v>0</v>
      </c>
      <c r="J61" s="304">
        <v>0</v>
      </c>
      <c r="K61" s="304">
        <v>0</v>
      </c>
      <c r="L61" s="305">
        <v>0</v>
      </c>
    </row>
    <row r="62" spans="2:12" ht="6.75" customHeight="1">
      <c r="B62" s="303"/>
      <c r="C62" s="304"/>
      <c r="D62" s="304"/>
      <c r="E62" s="304"/>
      <c r="F62" s="304"/>
      <c r="G62" s="304"/>
      <c r="H62" s="304"/>
      <c r="I62" s="304"/>
      <c r="J62" s="304"/>
      <c r="K62" s="304"/>
      <c r="L62" s="305"/>
    </row>
    <row r="63" spans="2:12" ht="13.5" customHeight="1">
      <c r="B63" s="303"/>
      <c r="C63" s="304"/>
      <c r="D63" s="306"/>
      <c r="E63" s="306"/>
      <c r="F63" s="945" t="s">
        <v>4</v>
      </c>
      <c r="G63" s="946"/>
      <c r="H63" s="946"/>
      <c r="I63" s="307"/>
      <c r="J63" s="307"/>
      <c r="K63" s="307"/>
      <c r="L63" s="308"/>
    </row>
    <row r="64" spans="2:12" s="299" customFormat="1" ht="11.25">
      <c r="B64" s="300" t="s">
        <v>1255</v>
      </c>
      <c r="C64" s="309">
        <f aca="true" t="shared" si="10" ref="C64:L64">SUM(C66:C74)</f>
        <v>3245</v>
      </c>
      <c r="D64" s="309">
        <f t="shared" si="10"/>
        <v>910</v>
      </c>
      <c r="E64" s="309">
        <f t="shared" si="10"/>
        <v>280</v>
      </c>
      <c r="F64" s="309">
        <f t="shared" si="10"/>
        <v>344</v>
      </c>
      <c r="G64" s="309">
        <f t="shared" si="10"/>
        <v>132</v>
      </c>
      <c r="H64" s="309">
        <f t="shared" si="10"/>
        <v>97</v>
      </c>
      <c r="I64" s="309">
        <f t="shared" si="10"/>
        <v>42</v>
      </c>
      <c r="J64" s="309">
        <f t="shared" si="10"/>
        <v>14</v>
      </c>
      <c r="K64" s="309">
        <f t="shared" si="10"/>
        <v>1</v>
      </c>
      <c r="L64" s="302">
        <f t="shared" si="10"/>
        <v>0</v>
      </c>
    </row>
    <row r="65" spans="2:12" ht="12">
      <c r="B65" s="303"/>
      <c r="C65" s="304"/>
      <c r="D65" s="304"/>
      <c r="E65" s="304"/>
      <c r="F65" s="304"/>
      <c r="G65" s="304"/>
      <c r="H65" s="304"/>
      <c r="I65" s="304"/>
      <c r="J65" s="304"/>
      <c r="K65" s="304"/>
      <c r="L65" s="305"/>
    </row>
    <row r="66" spans="2:12" ht="12">
      <c r="B66" s="303" t="s">
        <v>1318</v>
      </c>
      <c r="C66" s="304">
        <v>901</v>
      </c>
      <c r="D66" s="304">
        <f aca="true" t="shared" si="11" ref="D66:D75">SUM(E66:L66)</f>
        <v>218</v>
      </c>
      <c r="E66" s="304">
        <v>23</v>
      </c>
      <c r="F66" s="304">
        <v>97</v>
      </c>
      <c r="G66" s="304">
        <v>65</v>
      </c>
      <c r="H66" s="304">
        <v>19</v>
      </c>
      <c r="I66" s="304">
        <v>10</v>
      </c>
      <c r="J66" s="304">
        <v>3</v>
      </c>
      <c r="K66" s="304">
        <v>1</v>
      </c>
      <c r="L66" s="305">
        <v>0</v>
      </c>
    </row>
    <row r="67" spans="2:12" ht="12">
      <c r="B67" s="303" t="s">
        <v>1256</v>
      </c>
      <c r="C67" s="304">
        <v>402</v>
      </c>
      <c r="D67" s="304">
        <f t="shared" si="11"/>
        <v>130</v>
      </c>
      <c r="E67" s="304">
        <v>52</v>
      </c>
      <c r="F67" s="304">
        <v>48</v>
      </c>
      <c r="G67" s="304">
        <v>9</v>
      </c>
      <c r="H67" s="304">
        <v>17</v>
      </c>
      <c r="I67" s="304">
        <v>3</v>
      </c>
      <c r="J67" s="304">
        <v>1</v>
      </c>
      <c r="K67" s="304">
        <v>0</v>
      </c>
      <c r="L67" s="305">
        <v>0</v>
      </c>
    </row>
    <row r="68" spans="2:12" ht="12">
      <c r="B68" s="303" t="s">
        <v>1257</v>
      </c>
      <c r="C68" s="304">
        <v>165</v>
      </c>
      <c r="D68" s="304">
        <f t="shared" si="11"/>
        <v>96</v>
      </c>
      <c r="E68" s="304">
        <v>48</v>
      </c>
      <c r="F68" s="304">
        <v>34</v>
      </c>
      <c r="G68" s="304">
        <v>2</v>
      </c>
      <c r="H68" s="304">
        <v>2</v>
      </c>
      <c r="I68" s="304">
        <v>1</v>
      </c>
      <c r="J68" s="304">
        <v>9</v>
      </c>
      <c r="K68" s="304">
        <v>0</v>
      </c>
      <c r="L68" s="305">
        <v>0</v>
      </c>
    </row>
    <row r="69" spans="2:12" ht="12">
      <c r="B69" s="303" t="s">
        <v>1258</v>
      </c>
      <c r="C69" s="304">
        <v>732</v>
      </c>
      <c r="D69" s="304">
        <f t="shared" si="11"/>
        <v>129</v>
      </c>
      <c r="E69" s="304">
        <v>34</v>
      </c>
      <c r="F69" s="304">
        <v>47</v>
      </c>
      <c r="G69" s="304">
        <v>8</v>
      </c>
      <c r="H69" s="304">
        <v>24</v>
      </c>
      <c r="I69" s="304">
        <v>16</v>
      </c>
      <c r="J69" s="304">
        <v>0</v>
      </c>
      <c r="K69" s="304">
        <v>0</v>
      </c>
      <c r="L69" s="305">
        <v>0</v>
      </c>
    </row>
    <row r="70" spans="2:12" ht="12">
      <c r="B70" s="303" t="s">
        <v>1259</v>
      </c>
      <c r="C70" s="304">
        <v>430</v>
      </c>
      <c r="D70" s="304">
        <f t="shared" si="11"/>
        <v>108</v>
      </c>
      <c r="E70" s="304">
        <v>21</v>
      </c>
      <c r="F70" s="304">
        <v>30</v>
      </c>
      <c r="G70" s="304">
        <v>31</v>
      </c>
      <c r="H70" s="304">
        <v>24</v>
      </c>
      <c r="I70" s="304">
        <v>2</v>
      </c>
      <c r="J70" s="304">
        <v>0</v>
      </c>
      <c r="K70" s="304">
        <v>0</v>
      </c>
      <c r="L70" s="305">
        <v>0</v>
      </c>
    </row>
    <row r="71" spans="2:12" ht="12">
      <c r="B71" s="303" t="s">
        <v>1260</v>
      </c>
      <c r="C71" s="304">
        <v>419</v>
      </c>
      <c r="D71" s="304">
        <f t="shared" si="11"/>
        <v>182</v>
      </c>
      <c r="E71" s="304">
        <v>86</v>
      </c>
      <c r="F71" s="304">
        <v>73</v>
      </c>
      <c r="G71" s="304">
        <v>12</v>
      </c>
      <c r="H71" s="304">
        <v>4</v>
      </c>
      <c r="I71" s="304">
        <v>7</v>
      </c>
      <c r="J71" s="304">
        <v>0</v>
      </c>
      <c r="K71" s="304">
        <v>0</v>
      </c>
      <c r="L71" s="305">
        <v>0</v>
      </c>
    </row>
    <row r="72" spans="2:12" ht="12">
      <c r="B72" s="303" t="s">
        <v>1261</v>
      </c>
      <c r="C72" s="304">
        <v>57</v>
      </c>
      <c r="D72" s="304">
        <f t="shared" si="11"/>
        <v>5</v>
      </c>
      <c r="E72" s="304">
        <v>0</v>
      </c>
      <c r="F72" s="304">
        <v>0</v>
      </c>
      <c r="G72" s="304">
        <v>0</v>
      </c>
      <c r="H72" s="304">
        <v>2</v>
      </c>
      <c r="I72" s="304">
        <v>3</v>
      </c>
      <c r="J72" s="304">
        <v>0</v>
      </c>
      <c r="K72" s="304">
        <v>0</v>
      </c>
      <c r="L72" s="305">
        <v>0</v>
      </c>
    </row>
    <row r="73" spans="2:12" ht="12">
      <c r="B73" s="303" t="s">
        <v>1262</v>
      </c>
      <c r="C73" s="304">
        <v>12</v>
      </c>
      <c r="D73" s="304">
        <f t="shared" si="11"/>
        <v>8</v>
      </c>
      <c r="E73" s="304">
        <v>7</v>
      </c>
      <c r="F73" s="304">
        <v>0</v>
      </c>
      <c r="G73" s="304">
        <v>1</v>
      </c>
      <c r="H73" s="304">
        <v>0</v>
      </c>
      <c r="I73" s="304">
        <v>0</v>
      </c>
      <c r="J73" s="304">
        <v>0</v>
      </c>
      <c r="K73" s="304">
        <v>0</v>
      </c>
      <c r="L73" s="305">
        <v>0</v>
      </c>
    </row>
    <row r="74" spans="2:12" ht="12">
      <c r="B74" s="303" t="s">
        <v>0</v>
      </c>
      <c r="C74" s="304">
        <v>127</v>
      </c>
      <c r="D74" s="304">
        <f t="shared" si="11"/>
        <v>34</v>
      </c>
      <c r="E74" s="304">
        <v>9</v>
      </c>
      <c r="F74" s="304">
        <v>15</v>
      </c>
      <c r="G74" s="304">
        <v>4</v>
      </c>
      <c r="H74" s="304">
        <v>5</v>
      </c>
      <c r="I74" s="304">
        <v>0</v>
      </c>
      <c r="J74" s="304">
        <v>1</v>
      </c>
      <c r="K74" s="304">
        <v>0</v>
      </c>
      <c r="L74" s="305">
        <v>0</v>
      </c>
    </row>
    <row r="75" spans="2:12" ht="12">
      <c r="B75" s="303" t="s">
        <v>17</v>
      </c>
      <c r="C75" s="304">
        <v>0</v>
      </c>
      <c r="D75" s="304">
        <f t="shared" si="11"/>
        <v>0</v>
      </c>
      <c r="E75" s="304">
        <v>0</v>
      </c>
      <c r="F75" s="304">
        <v>0</v>
      </c>
      <c r="G75" s="304">
        <v>0</v>
      </c>
      <c r="H75" s="304">
        <v>0</v>
      </c>
      <c r="I75" s="304">
        <v>0</v>
      </c>
      <c r="J75" s="304">
        <v>0</v>
      </c>
      <c r="K75" s="304">
        <v>0</v>
      </c>
      <c r="L75" s="305">
        <v>0</v>
      </c>
    </row>
    <row r="76" spans="2:12" ht="12.75" thickBot="1">
      <c r="B76" s="310"/>
      <c r="C76" s="311"/>
      <c r="D76" s="311"/>
      <c r="E76" s="311"/>
      <c r="F76" s="311"/>
      <c r="G76" s="311"/>
      <c r="H76" s="311"/>
      <c r="I76" s="311"/>
      <c r="J76" s="311"/>
      <c r="K76" s="311"/>
      <c r="L76" s="315"/>
    </row>
    <row r="77" ht="12">
      <c r="B77" s="288" t="s">
        <v>5</v>
      </c>
    </row>
  </sheetData>
  <mergeCells count="6">
    <mergeCell ref="K5:L5"/>
    <mergeCell ref="F21:H21"/>
    <mergeCell ref="F7:H7"/>
    <mergeCell ref="F63:H63"/>
    <mergeCell ref="F49:H49"/>
    <mergeCell ref="F35:H3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昭和28年　山形県統計書</dc:title>
  <dc:subject/>
  <dc:creator>山形県</dc:creator>
  <cp:keywords/>
  <dc:description/>
  <cp:lastModifiedBy>工藤　裕子</cp:lastModifiedBy>
  <cp:lastPrinted>2005-05-24T06:19:40Z</cp:lastPrinted>
  <dcterms:created xsi:type="dcterms:W3CDTF">2005-04-02T01:55:19Z</dcterms:created>
  <dcterms:modified xsi:type="dcterms:W3CDTF">2008-10-29T05:08:18Z</dcterms:modified>
  <cp:category/>
  <cp:version/>
  <cp:contentType/>
  <cp:contentStatus/>
</cp:coreProperties>
</file>