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5.xml" ContentType="application/vnd.openxmlformats-officedocument.drawing+xml"/>
  <Override PartName="/xl/worksheets/sheet28.xml" ContentType="application/vnd.openxmlformats-officedocument.spreadsheetml.worksheet+xml"/>
  <Override PartName="/xl/drawings/drawing6.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9"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参考）全目次" sheetId="31" r:id="rId31"/>
  </sheets>
  <definedNames/>
  <calcPr fullCalcOnLoad="1"/>
</workbook>
</file>

<file path=xl/sharedStrings.xml><?xml version="1.0" encoding="utf-8"?>
<sst xmlns="http://schemas.openxmlformats.org/spreadsheetml/2006/main" count="3875" uniqueCount="2118">
  <si>
    <t>寄附金</t>
  </si>
  <si>
    <t>保健衛生費</t>
  </si>
  <si>
    <t>繰入金</t>
  </si>
  <si>
    <t>産業経済費</t>
  </si>
  <si>
    <t>繰越金</t>
  </si>
  <si>
    <t>財産費</t>
  </si>
  <si>
    <t>雑収入</t>
  </si>
  <si>
    <t>統計調査費</t>
  </si>
  <si>
    <t>県債</t>
  </si>
  <si>
    <t>選挙費</t>
  </si>
  <si>
    <t>公債費</t>
  </si>
  <si>
    <t>諸支出費</t>
  </si>
  <si>
    <t>予備費</t>
  </si>
  <si>
    <t>合計</t>
  </si>
  <si>
    <t>翌年度繰越金</t>
  </si>
  <si>
    <t>昭和28年度</t>
  </si>
  <si>
    <t>地方財政平衡交付金</t>
  </si>
  <si>
    <t>公営企業及び財産収入</t>
  </si>
  <si>
    <t>警察及び消防費</t>
  </si>
  <si>
    <t>分担金及び負担金</t>
  </si>
  <si>
    <t>使用料及び手数料</t>
  </si>
  <si>
    <t>社会及び労仂施設費</t>
  </si>
  <si>
    <t>繰越金</t>
  </si>
  <si>
    <t>諸支出金</t>
  </si>
  <si>
    <t>予備費</t>
  </si>
  <si>
    <t>冷害対策費</t>
  </si>
  <si>
    <t>翌年度才入繰上充用金</t>
  </si>
  <si>
    <t>昭和29年度</t>
  </si>
  <si>
    <t>地方譲与税</t>
  </si>
  <si>
    <t>地方交付税</t>
  </si>
  <si>
    <t>翌年度繰上充用金</t>
  </si>
  <si>
    <t>決   算   額</t>
  </si>
  <si>
    <t>地方財政平衝交付金</t>
  </si>
  <si>
    <r>
      <t>1.昭和29年度は才入,才出差引才入不足額589,372,054円は翌年度才入繰上充用金で補</t>
    </r>
    <r>
      <rPr>
        <sz val="10"/>
        <rFont val="ＭＳ Ｐゴシック"/>
        <family val="3"/>
      </rPr>
      <t>塡</t>
    </r>
    <r>
      <rPr>
        <sz val="10"/>
        <rFont val="ＭＳ 明朝"/>
        <family val="1"/>
      </rPr>
      <t>した2.財政課調</t>
    </r>
  </si>
  <si>
    <t>２１．県才入才出決算</t>
  </si>
  <si>
    <t>(単位　千円)</t>
  </si>
  <si>
    <t>費目別</t>
  </si>
  <si>
    <t>市</t>
  </si>
  <si>
    <t>町村</t>
  </si>
  <si>
    <t>才入合計</t>
  </si>
  <si>
    <t>普通会計</t>
  </si>
  <si>
    <t>公営企業及び国民健康保険事業以外の会計</t>
  </si>
  <si>
    <t>市町村税</t>
  </si>
  <si>
    <t>議会費</t>
  </si>
  <si>
    <t>平衝交付金</t>
  </si>
  <si>
    <t>市務所・役場費</t>
  </si>
  <si>
    <t>財産収入</t>
  </si>
  <si>
    <t>警察消防費</t>
  </si>
  <si>
    <t>分担金及負担金</t>
  </si>
  <si>
    <t>使用料及手数料</t>
  </si>
  <si>
    <t>教育費</t>
  </si>
  <si>
    <t>国庫支出金</t>
  </si>
  <si>
    <t>社会及び労仂施設費</t>
  </si>
  <si>
    <t>県支出金</t>
  </si>
  <si>
    <t>保健衛生費</t>
  </si>
  <si>
    <t>繰入金</t>
  </si>
  <si>
    <t>繰越金</t>
  </si>
  <si>
    <t>統計調査費</t>
  </si>
  <si>
    <t>雑収入</t>
  </si>
  <si>
    <t>市町村債</t>
  </si>
  <si>
    <t>公債費</t>
  </si>
  <si>
    <t>翌年度才入</t>
  </si>
  <si>
    <t>繰上充用金</t>
  </si>
  <si>
    <t>諸支出繰出金</t>
  </si>
  <si>
    <t>前年度繰上充用金</t>
  </si>
  <si>
    <t>事業会計</t>
  </si>
  <si>
    <t>公営企業及び国民健康保険事業以外の合計</t>
  </si>
  <si>
    <t>水道事業</t>
  </si>
  <si>
    <t>病院事業</t>
  </si>
  <si>
    <t>その他の事業</t>
  </si>
  <si>
    <t>国民健康保険事業</t>
  </si>
  <si>
    <t>県地方課調</t>
  </si>
  <si>
    <t>２２．市町村才入才出決算</t>
  </si>
  <si>
    <t>月　　　別</t>
  </si>
  <si>
    <t>総　　　　数</t>
  </si>
  <si>
    <t>殺人</t>
  </si>
  <si>
    <t>嬰児殺</t>
  </si>
  <si>
    <t>強盗</t>
  </si>
  <si>
    <t>放火</t>
  </si>
  <si>
    <t>強姦</t>
  </si>
  <si>
    <t>暴行・傷害　　　　　脅迫・恐喝</t>
  </si>
  <si>
    <t>窃盗</t>
  </si>
  <si>
    <t>詐欺</t>
  </si>
  <si>
    <r>
      <t>瀆</t>
    </r>
    <r>
      <rPr>
        <sz val="10"/>
        <rFont val="ＭＳ 明朝"/>
        <family val="1"/>
      </rPr>
      <t>職</t>
    </r>
  </si>
  <si>
    <t>横領</t>
  </si>
  <si>
    <t>賭博</t>
  </si>
  <si>
    <t>堕胎</t>
  </si>
  <si>
    <t>猥せつ</t>
  </si>
  <si>
    <t>その他刑法犯</t>
  </si>
  <si>
    <t>発生</t>
  </si>
  <si>
    <t>検挙</t>
  </si>
  <si>
    <t>昭和</t>
  </si>
  <si>
    <t>年</t>
  </si>
  <si>
    <t>月</t>
  </si>
  <si>
    <t>　　　県警察本部調</t>
  </si>
  <si>
    <t>２３．犯罪発生検挙件数</t>
  </si>
  <si>
    <t>男</t>
  </si>
  <si>
    <t>女</t>
  </si>
  <si>
    <t>昭和29年5月1日現在</t>
  </si>
  <si>
    <t>小　　　　　　　　　　学　　　　　　　　　　校</t>
  </si>
  <si>
    <t>中　　　　　　　　　　　学　　　　　　　　　　校</t>
  </si>
  <si>
    <t>学　　校　　数</t>
  </si>
  <si>
    <t>学　　級　　数</t>
  </si>
  <si>
    <t>教　　　員　　　数</t>
  </si>
  <si>
    <t>児　童　数</t>
  </si>
  <si>
    <t>学　　校　　数</t>
  </si>
  <si>
    <t>教　　　　　　員　　　　　　数</t>
  </si>
  <si>
    <t>生　徒　数</t>
  </si>
  <si>
    <t>本校</t>
  </si>
  <si>
    <t>分校</t>
  </si>
  <si>
    <t>本校</t>
  </si>
  <si>
    <t>分校</t>
  </si>
  <si>
    <t>x</t>
  </si>
  <si>
    <t>南村山郡</t>
  </si>
  <si>
    <t>x</t>
  </si>
  <si>
    <t>x</t>
  </si>
  <si>
    <t>中川村</t>
  </si>
  <si>
    <t>椹沢村</t>
  </si>
  <si>
    <t>成生村</t>
  </si>
  <si>
    <t>倉増村</t>
  </si>
  <si>
    <t>千布村</t>
  </si>
  <si>
    <t>出羽村</t>
  </si>
  <si>
    <t>高擶村</t>
  </si>
  <si>
    <t>寺津村</t>
  </si>
  <si>
    <t>大郷村</t>
  </si>
  <si>
    <t>長崎町　</t>
  </si>
  <si>
    <t>豊田村</t>
  </si>
  <si>
    <t>作谷沢村</t>
  </si>
  <si>
    <t>x</t>
  </si>
  <si>
    <t>宮宿町</t>
  </si>
  <si>
    <t>本郷村</t>
  </si>
  <si>
    <t>七軒村</t>
  </si>
  <si>
    <t>大井沢村</t>
  </si>
  <si>
    <t>本道寺村</t>
  </si>
  <si>
    <t>白岩町</t>
  </si>
  <si>
    <t>x</t>
  </si>
  <si>
    <t>北村山郡</t>
  </si>
  <si>
    <t>田麦野村</t>
  </si>
  <si>
    <t>小田島村</t>
  </si>
  <si>
    <t>富本村</t>
  </si>
  <si>
    <t>宮沢村</t>
  </si>
  <si>
    <t>玉野村</t>
  </si>
  <si>
    <t>常盤村</t>
  </si>
  <si>
    <t>角川村</t>
  </si>
  <si>
    <t>金山村</t>
  </si>
  <si>
    <t>万世村</t>
  </si>
  <si>
    <t>中津川村</t>
  </si>
  <si>
    <t>広幡村</t>
  </si>
  <si>
    <t>ニ井宿村</t>
  </si>
  <si>
    <t>和田村</t>
  </si>
  <si>
    <t>吉島村</t>
  </si>
  <si>
    <t>鮎貝村</t>
  </si>
  <si>
    <t>荒砥町</t>
  </si>
  <si>
    <t>伊佐沢村</t>
  </si>
  <si>
    <t>本郷村</t>
  </si>
  <si>
    <t>山添村</t>
  </si>
  <si>
    <t>黄金村</t>
  </si>
  <si>
    <t>斉村</t>
  </si>
  <si>
    <t>黒川村</t>
  </si>
  <si>
    <t>狩川町</t>
  </si>
  <si>
    <t>大和村</t>
  </si>
  <si>
    <t>十六合村</t>
  </si>
  <si>
    <t>常万村</t>
  </si>
  <si>
    <t>栄村</t>
  </si>
  <si>
    <t>x</t>
  </si>
  <si>
    <t>福栄町</t>
  </si>
  <si>
    <t>飽海郡</t>
  </si>
  <si>
    <t>松嶺町</t>
  </si>
  <si>
    <t>内郷村</t>
  </si>
  <si>
    <t>南平田村</t>
  </si>
  <si>
    <t>東平田村</t>
  </si>
  <si>
    <t>北平田村</t>
  </si>
  <si>
    <t>中平田村</t>
  </si>
  <si>
    <t>上田村</t>
  </si>
  <si>
    <t>大沢村</t>
  </si>
  <si>
    <t>1.昭和29年度学校基本調査　2.国立学校を除く　3.生徒、児童は外国人を含む　4.教員数のｘ印は兼務者（別掲）である</t>
  </si>
  <si>
    <t>5.組合立中学校は組合管理市町村に入れた　</t>
  </si>
  <si>
    <t>２４．市町村別小学校・中学校</t>
  </si>
  <si>
    <t>郡市別</t>
  </si>
  <si>
    <t>児童福祉施設</t>
  </si>
  <si>
    <t>養老</t>
  </si>
  <si>
    <t>授産</t>
  </si>
  <si>
    <t>宿所提供</t>
  </si>
  <si>
    <t>引揚者
集団収容</t>
  </si>
  <si>
    <t>引揚者
独立住宅</t>
  </si>
  <si>
    <t>児童一時
保護所</t>
  </si>
  <si>
    <t>教護院</t>
  </si>
  <si>
    <t>乳児院</t>
  </si>
  <si>
    <t>虚弱児     施設</t>
  </si>
  <si>
    <t>精神薄弱児施設</t>
  </si>
  <si>
    <t>母子寮</t>
  </si>
  <si>
    <t>保育所</t>
  </si>
  <si>
    <t>盲ろう児
施設</t>
  </si>
  <si>
    <t>養護施設</t>
  </si>
  <si>
    <t>山形市</t>
  </si>
  <si>
    <t>米沢市</t>
  </si>
  <si>
    <t>鶴岡市</t>
  </si>
  <si>
    <t>酒田市</t>
  </si>
  <si>
    <t>新庄市</t>
  </si>
  <si>
    <t>寒河江市</t>
  </si>
  <si>
    <t>上山市</t>
  </si>
  <si>
    <t>村山市</t>
  </si>
  <si>
    <t>長井市</t>
  </si>
  <si>
    <t>南村山郡</t>
  </si>
  <si>
    <t>東村山郡</t>
  </si>
  <si>
    <t>西村山郡</t>
  </si>
  <si>
    <t>北村山郡</t>
  </si>
  <si>
    <t>最上郡</t>
  </si>
  <si>
    <t>南置賜郡</t>
  </si>
  <si>
    <t>東置賜郡</t>
  </si>
  <si>
    <t>西置賜郡</t>
  </si>
  <si>
    <t>東田川郡</t>
  </si>
  <si>
    <t>西田川郡</t>
  </si>
  <si>
    <t>飽海郡</t>
  </si>
  <si>
    <t>県社会課調</t>
  </si>
  <si>
    <t>２５.社会福祉施設</t>
  </si>
  <si>
    <t>山形</t>
  </si>
  <si>
    <t>米沢</t>
  </si>
  <si>
    <t>鶴岡</t>
  </si>
  <si>
    <t>酒田</t>
  </si>
  <si>
    <t>新庄</t>
  </si>
  <si>
    <t>長井</t>
  </si>
  <si>
    <t>寒河江</t>
  </si>
  <si>
    <t>保健所別</t>
  </si>
  <si>
    <t>医師</t>
  </si>
  <si>
    <t>歯科医師</t>
  </si>
  <si>
    <t>薬剤師</t>
  </si>
  <si>
    <t>助産婦</t>
  </si>
  <si>
    <t>看護婦</t>
  </si>
  <si>
    <t>保健婦</t>
  </si>
  <si>
    <t>看護人</t>
  </si>
  <si>
    <t>あんま.はり.きう師</t>
  </si>
  <si>
    <t>柔道整復師</t>
  </si>
  <si>
    <t>昭和28年</t>
  </si>
  <si>
    <t xml:space="preserve">     29年</t>
  </si>
  <si>
    <t>赤湯</t>
  </si>
  <si>
    <t>楯岡</t>
  </si>
  <si>
    <t>1.　助産婦,看護婦,保健婦,看護人は就業者のみ</t>
  </si>
  <si>
    <t>2.　12月末日現在　県医務課調</t>
  </si>
  <si>
    <t>２６．医療関係者数</t>
  </si>
  <si>
    <t>昭和29年12月31日現在</t>
  </si>
  <si>
    <t>保健所別</t>
  </si>
  <si>
    <t>国立</t>
  </si>
  <si>
    <t>県立</t>
  </si>
  <si>
    <t>市町村立</t>
  </si>
  <si>
    <t>法人立</t>
  </si>
  <si>
    <t>個人立</t>
  </si>
  <si>
    <t>施設</t>
  </si>
  <si>
    <t>病床数</t>
  </si>
  <si>
    <t>病　　　　　　　　院</t>
  </si>
  <si>
    <t>山形</t>
  </si>
  <si>
    <t>米沢</t>
  </si>
  <si>
    <t>酒田</t>
  </si>
  <si>
    <t>長井</t>
  </si>
  <si>
    <t>寒河江</t>
  </si>
  <si>
    <t>診　　　　療　　　　所</t>
  </si>
  <si>
    <t>施設別</t>
  </si>
  <si>
    <t>酒田</t>
  </si>
  <si>
    <t>長井</t>
  </si>
  <si>
    <t>診療所</t>
  </si>
  <si>
    <t>歯科診療所</t>
  </si>
  <si>
    <t>精神病院　</t>
  </si>
  <si>
    <t xml:space="preserve"> 病院数</t>
  </si>
  <si>
    <t xml:space="preserve"> 病床数</t>
  </si>
  <si>
    <t>結核療養所</t>
  </si>
  <si>
    <t>一般病院</t>
  </si>
  <si>
    <t xml:space="preserve"> 結核病床数</t>
  </si>
  <si>
    <t xml:space="preserve"> 伝染病床数</t>
  </si>
  <si>
    <t xml:space="preserve"> 一般病床数</t>
  </si>
  <si>
    <t>県　医務課調</t>
  </si>
  <si>
    <t>２７．医療関係施設</t>
  </si>
  <si>
    <t>2　月</t>
  </si>
  <si>
    <t>3　月</t>
  </si>
  <si>
    <t>4　月</t>
  </si>
  <si>
    <t>5　月</t>
  </si>
  <si>
    <t>6　月</t>
  </si>
  <si>
    <t>7　月</t>
  </si>
  <si>
    <t>8　月</t>
  </si>
  <si>
    <t>9　月</t>
  </si>
  <si>
    <t>(2)月別火災（建物）発生件数・損害見積額</t>
  </si>
  <si>
    <t>発生件数</t>
  </si>
  <si>
    <t>罹災世帯</t>
  </si>
  <si>
    <t>焼失坪数</t>
  </si>
  <si>
    <t>死傷者</t>
  </si>
  <si>
    <t>損害見積額</t>
  </si>
  <si>
    <t>全焼</t>
  </si>
  <si>
    <t>半焼</t>
  </si>
  <si>
    <t>死</t>
  </si>
  <si>
    <t>傷</t>
  </si>
  <si>
    <t>昭和28年</t>
  </si>
  <si>
    <t>〃  29 年</t>
  </si>
  <si>
    <t>1　月</t>
  </si>
  <si>
    <t>10　月</t>
  </si>
  <si>
    <t>11　月</t>
  </si>
  <si>
    <t>12　月</t>
  </si>
  <si>
    <t>県消防課調</t>
  </si>
  <si>
    <t>２８．火災被害</t>
  </si>
  <si>
    <t>区分</t>
  </si>
  <si>
    <t>昭和　　　　　　28年</t>
  </si>
  <si>
    <t>昭和　　　　　　29年</t>
  </si>
  <si>
    <t>乗合自動車</t>
  </si>
  <si>
    <t>乗用自動車</t>
  </si>
  <si>
    <t>貨物自動車</t>
  </si>
  <si>
    <t>軽自動車</t>
  </si>
  <si>
    <t>その他自動車</t>
  </si>
  <si>
    <t>原動機付自転車</t>
  </si>
  <si>
    <t>自転車</t>
  </si>
  <si>
    <t>その他車馬</t>
  </si>
  <si>
    <t>軌道車</t>
  </si>
  <si>
    <t>汽車</t>
  </si>
  <si>
    <t>歩行者</t>
  </si>
  <si>
    <t>乗客</t>
  </si>
  <si>
    <t>その他の人</t>
  </si>
  <si>
    <t>物件その他</t>
  </si>
  <si>
    <t>特殊</t>
  </si>
  <si>
    <t>損　害　を　与　え　た　も　の</t>
  </si>
  <si>
    <t>件数</t>
  </si>
  <si>
    <t>死者</t>
  </si>
  <si>
    <t>傷者</t>
  </si>
  <si>
    <t>損　害　を　受　け　た　も　の</t>
  </si>
  <si>
    <t>　　県警察本部調</t>
  </si>
  <si>
    <t>２９．交通事故</t>
  </si>
  <si>
    <t>南村山郡</t>
  </si>
  <si>
    <t>東村山郡</t>
  </si>
  <si>
    <t>西村山郡</t>
  </si>
  <si>
    <t>北村山郡</t>
  </si>
  <si>
    <t>最上郡</t>
  </si>
  <si>
    <t>南置賜郡</t>
  </si>
  <si>
    <t>東置賜郡</t>
  </si>
  <si>
    <t>西置賜郡</t>
  </si>
  <si>
    <t>東田川郡</t>
  </si>
  <si>
    <t>西田川郡</t>
  </si>
  <si>
    <t>飽海郡</t>
  </si>
  <si>
    <t>林野庁所管</t>
  </si>
  <si>
    <t>その他の官庁所管</t>
  </si>
  <si>
    <t>県有</t>
  </si>
  <si>
    <t>市町村有</t>
  </si>
  <si>
    <t>南置賜郡</t>
  </si>
  <si>
    <t>個人有</t>
  </si>
  <si>
    <t>表式調査　農林省山形統計調査事務所</t>
  </si>
  <si>
    <t>８.林野面積</t>
  </si>
  <si>
    <t>10年</t>
  </si>
  <si>
    <t>11年</t>
  </si>
  <si>
    <t>13年</t>
  </si>
  <si>
    <t>14年</t>
  </si>
  <si>
    <t>15年</t>
  </si>
  <si>
    <t>16年</t>
  </si>
  <si>
    <t>17年</t>
  </si>
  <si>
    <t>18年</t>
  </si>
  <si>
    <t>19年</t>
  </si>
  <si>
    <t>20年</t>
  </si>
  <si>
    <t>21年</t>
  </si>
  <si>
    <t>22年</t>
  </si>
  <si>
    <t>23年</t>
  </si>
  <si>
    <t>24年</t>
  </si>
  <si>
    <t>25年</t>
  </si>
  <si>
    <t>26年</t>
  </si>
  <si>
    <t>27年</t>
  </si>
  <si>
    <t>28年</t>
  </si>
  <si>
    <t>29年</t>
  </si>
  <si>
    <t>(1)年次別魚種別漁獲高</t>
  </si>
  <si>
    <t>（単位　貫）</t>
  </si>
  <si>
    <t>年次別</t>
  </si>
  <si>
    <t>魚類</t>
  </si>
  <si>
    <t>貝類</t>
  </si>
  <si>
    <t>その他の水産動物</t>
  </si>
  <si>
    <t>藻類</t>
  </si>
  <si>
    <t>合計</t>
  </si>
  <si>
    <t>いわし</t>
  </si>
  <si>
    <t>さば</t>
  </si>
  <si>
    <t>たら</t>
  </si>
  <si>
    <t>ふか　　　　　（さめ）</t>
  </si>
  <si>
    <t>たい</t>
  </si>
  <si>
    <t>ぶり</t>
  </si>
  <si>
    <t>あじ</t>
  </si>
  <si>
    <t>かれい　　　ひらめ</t>
  </si>
  <si>
    <t>さけ</t>
  </si>
  <si>
    <t>その他</t>
  </si>
  <si>
    <t>あわび</t>
  </si>
  <si>
    <t>さざえ</t>
  </si>
  <si>
    <t>いか</t>
  </si>
  <si>
    <t>たこ</t>
  </si>
  <si>
    <t>かに</t>
  </si>
  <si>
    <t>わかめ</t>
  </si>
  <si>
    <t>昭和5年</t>
  </si>
  <si>
    <t>…</t>
  </si>
  <si>
    <t>6年</t>
  </si>
  <si>
    <t>…</t>
  </si>
  <si>
    <t>7年</t>
  </si>
  <si>
    <t>8年</t>
  </si>
  <si>
    <t>9年</t>
  </si>
  <si>
    <t>12年</t>
  </si>
  <si>
    <t>９．漁獲高</t>
  </si>
  <si>
    <t>昭和29年12月末現在</t>
  </si>
  <si>
    <t>市　町　村　別</t>
  </si>
  <si>
    <t>工場数</t>
  </si>
  <si>
    <t>従　業　者　数</t>
  </si>
  <si>
    <t>出荷金額</t>
  </si>
  <si>
    <t>人</t>
  </si>
  <si>
    <t>千円</t>
  </si>
  <si>
    <t>上山市</t>
  </si>
  <si>
    <t>南村山郡</t>
  </si>
  <si>
    <t>x</t>
  </si>
  <si>
    <t>高擶村</t>
  </si>
  <si>
    <t>中山町</t>
  </si>
  <si>
    <t>大曾根村</t>
  </si>
  <si>
    <t>西川町</t>
  </si>
  <si>
    <t>東根町</t>
  </si>
  <si>
    <t>大高根村</t>
  </si>
  <si>
    <t>x</t>
  </si>
  <si>
    <t>大石田町</t>
  </si>
  <si>
    <t>亀井田村</t>
  </si>
  <si>
    <t>尾花沢町</t>
  </si>
  <si>
    <t>舟形村</t>
  </si>
  <si>
    <t>八向村</t>
  </si>
  <si>
    <t>安楽城村</t>
  </si>
  <si>
    <t>x</t>
  </si>
  <si>
    <t>及位村</t>
  </si>
  <si>
    <t>最上町</t>
  </si>
  <si>
    <t>山上村</t>
  </si>
  <si>
    <t>上郷村</t>
  </si>
  <si>
    <t>金山村</t>
  </si>
  <si>
    <t>犬川村</t>
  </si>
  <si>
    <t>小松町</t>
  </si>
  <si>
    <t>東田川郡</t>
  </si>
  <si>
    <t>朝日村</t>
  </si>
  <si>
    <t>櫛引村</t>
  </si>
  <si>
    <t>斉村</t>
  </si>
  <si>
    <t>押切村</t>
  </si>
  <si>
    <t>藤島町</t>
  </si>
  <si>
    <t>x</t>
  </si>
  <si>
    <t>立川町</t>
  </si>
  <si>
    <t>余目町</t>
  </si>
  <si>
    <t>西田川郡</t>
  </si>
  <si>
    <t>湯田川村</t>
  </si>
  <si>
    <t>田川村</t>
  </si>
  <si>
    <t>大泉村</t>
  </si>
  <si>
    <t>西郷村</t>
  </si>
  <si>
    <t>松嶺町</t>
  </si>
  <si>
    <t>平田村</t>
  </si>
  <si>
    <t>八幡町</t>
  </si>
  <si>
    <t>遊佐町</t>
  </si>
  <si>
    <t>1.昭和29年工業統計調査　　2.従業者4人以上，3人以下工場を合算したものであり，出荷額は昭和29年1ヵ年のものであ</t>
  </si>
  <si>
    <t>る。　　3.工場数2以下のものについては，従業者，出荷額をｘとした。</t>
  </si>
  <si>
    <t>１０．市町村別工場・従業者数・製造品出荷額</t>
  </si>
  <si>
    <t>その他の製造業</t>
  </si>
  <si>
    <t>－従業者3人以下使用工場－</t>
  </si>
  <si>
    <t>産業中分類別</t>
  </si>
  <si>
    <t>従　業　者　数</t>
  </si>
  <si>
    <t>製造品出荷額</t>
  </si>
  <si>
    <t>イ.常　　用
労働者数</t>
  </si>
  <si>
    <t>ロ.個人業主及び
家族従業者数</t>
  </si>
  <si>
    <t>ハ.合計</t>
  </si>
  <si>
    <t>イ.製造品
出荷額</t>
  </si>
  <si>
    <t>ロ.加工賃
収　入</t>
  </si>
  <si>
    <t>ハ.修理料
収　入</t>
  </si>
  <si>
    <t>ニ.イロハ
の合　計</t>
  </si>
  <si>
    <t>男</t>
  </si>
  <si>
    <t>女</t>
  </si>
  <si>
    <t>昭和28年</t>
  </si>
  <si>
    <t>昭和29年</t>
  </si>
  <si>
    <t>武器製造業</t>
  </si>
  <si>
    <t>食料品製造業</t>
  </si>
  <si>
    <t>紡織業</t>
  </si>
  <si>
    <t>衣服及び身廻品製造業</t>
  </si>
  <si>
    <t>木材及び木製品製造業</t>
  </si>
  <si>
    <t>家具及び装備品製造業</t>
  </si>
  <si>
    <t>紙及び類似品製造業</t>
  </si>
  <si>
    <t>印刷・出版及び類似業</t>
  </si>
  <si>
    <t>化学工業</t>
  </si>
  <si>
    <t>石油及び石炭製品製造業</t>
  </si>
  <si>
    <t>ゴム製品製造業</t>
  </si>
  <si>
    <t>x</t>
  </si>
  <si>
    <t>皮革及び皮革製品製造業</t>
  </si>
  <si>
    <t>ガラス及び土石製品製造業</t>
  </si>
  <si>
    <t>第一次金属製造業</t>
  </si>
  <si>
    <t>金属製品製造業</t>
  </si>
  <si>
    <t>機械製造業</t>
  </si>
  <si>
    <t>電気機械器具製造業</t>
  </si>
  <si>
    <t>輸送用機械器具製造業</t>
  </si>
  <si>
    <t>医療理化学機械・写真機・光学
機械器具及び時計製造業</t>
  </si>
  <si>
    <t>昭和29年工業統計調査</t>
  </si>
  <si>
    <t>１１．産業別従業者数・製造品出荷額</t>
  </si>
  <si>
    <t>年度別</t>
  </si>
  <si>
    <t>発電設備
（最大出力）</t>
  </si>
  <si>
    <t>年間発生電力量</t>
  </si>
  <si>
    <t>事業用
負荷電力量</t>
  </si>
  <si>
    <t>事業用消費電力量</t>
  </si>
  <si>
    <t>事業用</t>
  </si>
  <si>
    <t>自家用</t>
  </si>
  <si>
    <t>電灯</t>
  </si>
  <si>
    <t>電力</t>
  </si>
  <si>
    <t>ＫＷ</t>
  </si>
  <si>
    <t>ＭＷＨ</t>
  </si>
  <si>
    <t>ＫＷＨ</t>
  </si>
  <si>
    <t>昭和23年</t>
  </si>
  <si>
    <t>昭和24年</t>
  </si>
  <si>
    <t>55,924MWH</t>
  </si>
  <si>
    <t>215,297MWH</t>
  </si>
  <si>
    <t>271,221MWH</t>
  </si>
  <si>
    <t>　　事業用消費電力量には定額電灯分を含まない　県企画審議室調</t>
  </si>
  <si>
    <t>１２．累年別電力実績</t>
  </si>
  <si>
    <t>上山市</t>
  </si>
  <si>
    <t>昭和30年3月現在</t>
  </si>
  <si>
    <t>企業者名</t>
  </si>
  <si>
    <t>給水区域</t>
  </si>
  <si>
    <t>水源</t>
  </si>
  <si>
    <t>計画給
水人口</t>
  </si>
  <si>
    <t>現在給
水人口</t>
  </si>
  <si>
    <t>1人1日最
大給水量</t>
  </si>
  <si>
    <t>1日最大
給水量</t>
  </si>
  <si>
    <t>竣工年月日</t>
  </si>
  <si>
    <t>着工年月日</t>
  </si>
  <si>
    <t>ｌ</t>
  </si>
  <si>
    <t>㎥</t>
  </si>
  <si>
    <t>簡易水道</t>
  </si>
  <si>
    <t>庄内地区</t>
  </si>
  <si>
    <t>越沢</t>
  </si>
  <si>
    <t>湧水</t>
  </si>
  <si>
    <t>昭</t>
  </si>
  <si>
    <t>本町駅前</t>
  </si>
  <si>
    <t>表流水.地下水</t>
  </si>
  <si>
    <t>平津</t>
  </si>
  <si>
    <t>地下水</t>
  </si>
  <si>
    <t>西与野</t>
  </si>
  <si>
    <t>〃</t>
  </si>
  <si>
    <t>滝野</t>
  </si>
  <si>
    <t>〃</t>
  </si>
  <si>
    <t>豊里</t>
  </si>
  <si>
    <t>吉田</t>
  </si>
  <si>
    <t>表流水</t>
  </si>
  <si>
    <t>女鹿</t>
  </si>
  <si>
    <t>羽黒町</t>
  </si>
  <si>
    <t>黒瀬番田</t>
  </si>
  <si>
    <t>湯ノ沢</t>
  </si>
  <si>
    <t>〃</t>
  </si>
  <si>
    <t>湯田川</t>
  </si>
  <si>
    <t>櫛引町</t>
  </si>
  <si>
    <t>備前丸岡</t>
  </si>
  <si>
    <t>最上地区</t>
  </si>
  <si>
    <t>京塚</t>
  </si>
  <si>
    <t>伏流水</t>
  </si>
  <si>
    <t>〃</t>
  </si>
  <si>
    <t>上竹野</t>
  </si>
  <si>
    <t>村山地区</t>
  </si>
  <si>
    <t>〃</t>
  </si>
  <si>
    <t>高原．大野目</t>
  </si>
  <si>
    <t>〃</t>
  </si>
  <si>
    <t>柳沢</t>
  </si>
  <si>
    <t>置賜地区</t>
  </si>
  <si>
    <t>東置賜郡</t>
  </si>
  <si>
    <t>宮内町</t>
  </si>
  <si>
    <t>柳町</t>
  </si>
  <si>
    <t>西置賜郡</t>
  </si>
  <si>
    <t>白鷹町</t>
  </si>
  <si>
    <t>上水道</t>
  </si>
  <si>
    <t>旧市一円</t>
  </si>
  <si>
    <t>西田川郡</t>
  </si>
  <si>
    <t>湯温海</t>
  </si>
  <si>
    <t>小国</t>
  </si>
  <si>
    <t>大</t>
  </si>
  <si>
    <t>槇代</t>
  </si>
  <si>
    <t>千本杉</t>
  </si>
  <si>
    <t>北平沢</t>
  </si>
  <si>
    <t>大綱</t>
  </si>
  <si>
    <t>湯野浜</t>
  </si>
  <si>
    <t>松原</t>
  </si>
  <si>
    <t>津金沢</t>
  </si>
  <si>
    <t>明</t>
  </si>
  <si>
    <t>河北町</t>
  </si>
  <si>
    <t>旧町一円</t>
  </si>
  <si>
    <t>伏流.表流水</t>
  </si>
  <si>
    <t>村山市</t>
  </si>
  <si>
    <t>旧楯岡町一円</t>
  </si>
  <si>
    <t>伏水</t>
  </si>
  <si>
    <t>旧上山町一円</t>
  </si>
  <si>
    <t>湧水.地下水</t>
  </si>
  <si>
    <t>神町</t>
  </si>
  <si>
    <t>高擶</t>
  </si>
  <si>
    <t>土橋</t>
  </si>
  <si>
    <t>〃</t>
  </si>
  <si>
    <t>名取</t>
  </si>
  <si>
    <t>一般</t>
  </si>
  <si>
    <t>学童</t>
  </si>
  <si>
    <t>東置賜郡</t>
  </si>
  <si>
    <t>町一円</t>
  </si>
  <si>
    <t>県薬務課調</t>
  </si>
  <si>
    <t>１３．水道</t>
  </si>
  <si>
    <t>昭和30年3月末現在</t>
  </si>
  <si>
    <t>路線名</t>
  </si>
  <si>
    <t>実 延 長</t>
  </si>
  <si>
    <t>種　　類　　別　　内　　訳</t>
  </si>
  <si>
    <t>巾　　　　員　　　　別　　　　内　　　　訳</t>
  </si>
  <si>
    <t>永　久　橋</t>
  </si>
  <si>
    <t>木　　橋</t>
  </si>
  <si>
    <t>　隧　　道</t>
  </si>
  <si>
    <t>渡　舟　場</t>
  </si>
  <si>
    <t>改　良　済</t>
  </si>
  <si>
    <t>未　　改　　良</t>
  </si>
  <si>
    <t>個数</t>
  </si>
  <si>
    <t>延長</t>
  </si>
  <si>
    <t>有効7.5ｍ以上</t>
  </si>
  <si>
    <t>有効5.5ｍ以上</t>
  </si>
  <si>
    <t>有効4.5ｍ以上</t>
  </si>
  <si>
    <t>有効3.5ｍ以上</t>
  </si>
  <si>
    <t>有効3.5ｍ未満</t>
  </si>
  <si>
    <t>米</t>
  </si>
  <si>
    <t>1級 国  道</t>
  </si>
  <si>
    <t>2級 国  道</t>
  </si>
  <si>
    <t>主要地方道</t>
  </si>
  <si>
    <t>一般県道</t>
  </si>
  <si>
    <t>市道</t>
  </si>
  <si>
    <t>町村道</t>
  </si>
  <si>
    <t>　　県道路課調</t>
  </si>
  <si>
    <t>１４．道路延長</t>
  </si>
  <si>
    <t>種別</t>
  </si>
  <si>
    <t>貨物車</t>
  </si>
  <si>
    <t>乗合用</t>
  </si>
  <si>
    <t>乗用</t>
  </si>
  <si>
    <t>特殊用</t>
  </si>
  <si>
    <t>被けん引
その他</t>
  </si>
  <si>
    <t>総車数</t>
  </si>
  <si>
    <t>普通</t>
  </si>
  <si>
    <t>小型</t>
  </si>
  <si>
    <t>けん引車</t>
  </si>
  <si>
    <t>軽自動車</t>
  </si>
  <si>
    <t>四輪</t>
  </si>
  <si>
    <t>三輪</t>
  </si>
  <si>
    <t>二輪</t>
  </si>
  <si>
    <t>昭27年1月</t>
  </si>
  <si>
    <t>　28年〃</t>
  </si>
  <si>
    <t>　29年〃</t>
  </si>
  <si>
    <t>　30年〃</t>
  </si>
  <si>
    <t>営業用</t>
  </si>
  <si>
    <t>官公署用</t>
  </si>
  <si>
    <t>　　各年1月末現在　県陸運事務所調</t>
  </si>
  <si>
    <t>１５.自動車数</t>
  </si>
  <si>
    <t>2月</t>
  </si>
  <si>
    <t>3月</t>
  </si>
  <si>
    <t>4月</t>
  </si>
  <si>
    <t>5月</t>
  </si>
  <si>
    <t>6月</t>
  </si>
  <si>
    <t>7月</t>
  </si>
  <si>
    <t>8月</t>
  </si>
  <si>
    <t>9月</t>
  </si>
  <si>
    <t>10月</t>
  </si>
  <si>
    <t>11月</t>
  </si>
  <si>
    <t>12月</t>
  </si>
  <si>
    <t>品目</t>
  </si>
  <si>
    <t>単位</t>
  </si>
  <si>
    <t>昭和28年度</t>
  </si>
  <si>
    <t>昭和29年度</t>
  </si>
  <si>
    <t>1月</t>
  </si>
  <si>
    <t>仕向国</t>
  </si>
  <si>
    <t>数量</t>
  </si>
  <si>
    <t>金額</t>
  </si>
  <si>
    <t>生糸</t>
  </si>
  <si>
    <t>俵</t>
  </si>
  <si>
    <t>米国・その他</t>
  </si>
  <si>
    <t>絹織物</t>
  </si>
  <si>
    <t>平方碼</t>
  </si>
  <si>
    <t>米国.濠洲.ニユージーランド.スエーデン.</t>
  </si>
  <si>
    <t>人絹織物</t>
  </si>
  <si>
    <t>〃</t>
  </si>
  <si>
    <t>米国</t>
  </si>
  <si>
    <t>絨氈</t>
  </si>
  <si>
    <t>平方呎</t>
  </si>
  <si>
    <t>米国.濠洲.メキシコ.キユーバ.ハワイ.韓国.</t>
  </si>
  <si>
    <t>麻製品</t>
  </si>
  <si>
    <t>封度</t>
  </si>
  <si>
    <t>米国･台湾･ブラジル･メキシコ･沖縄･</t>
  </si>
  <si>
    <t>碼</t>
  </si>
  <si>
    <t>エジプト</t>
  </si>
  <si>
    <t>ミシン</t>
  </si>
  <si>
    <t>台</t>
  </si>
  <si>
    <t>米国.ベルギー.カナダ.ブラジル.コロンビヤ.濠洲.マレー.グアム.イラン.メキシコキユーバ.</t>
  </si>
  <si>
    <t>組</t>
  </si>
  <si>
    <t>インド.タイ.台湾.エジプト.インドネシヤ.ベネゼラ.韓国.比国.エクアドル.ガテマラ</t>
  </si>
  <si>
    <t>合金鉄</t>
  </si>
  <si>
    <t>屯</t>
  </si>
  <si>
    <t>米国.アルゼンチン.比国.インド.ブラジル.ベルギー.ドイツ.オランダ.台湾.英国.スエーデン</t>
  </si>
  <si>
    <t>電解金属マンガン</t>
  </si>
  <si>
    <t>英国,オランダ,西独･台湾･パキスタン</t>
  </si>
  <si>
    <t>鉄火鉢</t>
  </si>
  <si>
    <t>個</t>
  </si>
  <si>
    <t>米式七輪</t>
  </si>
  <si>
    <t>〃</t>
  </si>
  <si>
    <t xml:space="preserve"> 〃</t>
  </si>
  <si>
    <t>すき焼鍋</t>
  </si>
  <si>
    <t xml:space="preserve"> 〃</t>
  </si>
  <si>
    <t>庭置がま</t>
  </si>
  <si>
    <t xml:space="preserve"> 〃</t>
  </si>
  <si>
    <t>五徳</t>
  </si>
  <si>
    <t xml:space="preserve"> 〃</t>
  </si>
  <si>
    <t>鋳鉄接手</t>
  </si>
  <si>
    <t>〃</t>
  </si>
  <si>
    <t xml:space="preserve"> 〃</t>
  </si>
  <si>
    <t>天ぷら鍋</t>
  </si>
  <si>
    <t>鉄瓶</t>
  </si>
  <si>
    <t>〃</t>
  </si>
  <si>
    <t xml:space="preserve"> 〃</t>
  </si>
  <si>
    <t>じんぎす鍋</t>
  </si>
  <si>
    <t>鉄製灰皿</t>
  </si>
  <si>
    <t>〃</t>
  </si>
  <si>
    <t xml:space="preserve"> 〃</t>
  </si>
  <si>
    <t>南方向鎌</t>
  </si>
  <si>
    <t>丁</t>
  </si>
  <si>
    <t>米国･比国</t>
  </si>
  <si>
    <t>トンバボロ</t>
  </si>
  <si>
    <t>〃</t>
  </si>
  <si>
    <t>比国</t>
  </si>
  <si>
    <t>窓鋸</t>
  </si>
  <si>
    <t>枚</t>
  </si>
  <si>
    <t>ブラジル</t>
  </si>
  <si>
    <t>剪定鋏</t>
  </si>
  <si>
    <t>照明用カーボン</t>
  </si>
  <si>
    <t>本</t>
  </si>
  <si>
    <t>石英硝子製品</t>
  </si>
  <si>
    <t>台湾</t>
  </si>
  <si>
    <t>硫黄</t>
  </si>
  <si>
    <t xml:space="preserve"> 〃 濠洲</t>
  </si>
  <si>
    <t>熔成燐肥</t>
  </si>
  <si>
    <t>〃</t>
  </si>
  <si>
    <t>韓国</t>
  </si>
  <si>
    <t>黄血ソーダ</t>
  </si>
  <si>
    <t>中共</t>
  </si>
  <si>
    <t>ステアリン酸</t>
  </si>
  <si>
    <t>合成塩酸</t>
  </si>
  <si>
    <t>〃</t>
  </si>
  <si>
    <t>ビルマ</t>
  </si>
  <si>
    <t>粗製グリセリン</t>
  </si>
  <si>
    <t>西独･フランス</t>
  </si>
  <si>
    <t>過酸化ソーダ</t>
  </si>
  <si>
    <t>活性白土</t>
  </si>
  <si>
    <t>〃</t>
  </si>
  <si>
    <t>電解二酸化マンガン</t>
  </si>
  <si>
    <t>台湾・オランダ</t>
  </si>
  <si>
    <t>洋梨罐詰</t>
  </si>
  <si>
    <t>函</t>
  </si>
  <si>
    <t>ビルマ</t>
  </si>
  <si>
    <t>いわし罐詰</t>
  </si>
  <si>
    <t>エジプト・マレー</t>
  </si>
  <si>
    <t>さんま罐詰</t>
  </si>
  <si>
    <t>ブナ材</t>
  </si>
  <si>
    <t>英国</t>
  </si>
  <si>
    <t>ブナ合板</t>
  </si>
  <si>
    <t xml:space="preserve"> 〃</t>
  </si>
  <si>
    <t>仕組板</t>
  </si>
  <si>
    <t>ストロースリツパ</t>
  </si>
  <si>
    <t>打</t>
  </si>
  <si>
    <t xml:space="preserve"> 〃</t>
  </si>
  <si>
    <t>編笠</t>
  </si>
  <si>
    <t>チューリップ</t>
  </si>
  <si>
    <t>カナリヤ</t>
  </si>
  <si>
    <t>羽</t>
  </si>
  <si>
    <t>川鱒</t>
  </si>
  <si>
    <t>貫</t>
  </si>
  <si>
    <t>りんご</t>
  </si>
  <si>
    <t>香港</t>
  </si>
  <si>
    <t>バトミントン・ラケツト</t>
  </si>
  <si>
    <t>米国・スイス</t>
  </si>
  <si>
    <t>注射筒</t>
  </si>
  <si>
    <t>米国・南米・インド・タイ</t>
  </si>
  <si>
    <t>こけし</t>
  </si>
  <si>
    <t>いづめ子</t>
  </si>
  <si>
    <t xml:space="preserve"> 〃</t>
  </si>
  <si>
    <t>笹野彫</t>
  </si>
  <si>
    <t>オレイン酸</t>
  </si>
  <si>
    <t>韓国・台湾</t>
  </si>
  <si>
    <t>みりん漬</t>
  </si>
  <si>
    <t>動力耕耘機</t>
  </si>
  <si>
    <t>不詳</t>
  </si>
  <si>
    <t>十字鍬</t>
  </si>
  <si>
    <t>仏印</t>
  </si>
  <si>
    <t>枯葉落鎌</t>
  </si>
  <si>
    <t>比島</t>
  </si>
  <si>
    <t>タクシー</t>
  </si>
  <si>
    <t>蒲沓</t>
  </si>
  <si>
    <t>足</t>
  </si>
  <si>
    <t>その他</t>
  </si>
  <si>
    <t>　　　　県商工課調</t>
  </si>
  <si>
    <t>１６.品目別輸出実績</t>
  </si>
  <si>
    <t>昭和30年3月末現在</t>
  </si>
  <si>
    <t>区　　　　分</t>
  </si>
  <si>
    <t>本店</t>
  </si>
  <si>
    <t>支店</t>
  </si>
  <si>
    <t>出張所</t>
  </si>
  <si>
    <t>その他</t>
  </si>
  <si>
    <t>普通銀行</t>
  </si>
  <si>
    <t>相互銀行</t>
  </si>
  <si>
    <t>単位農業協同組合</t>
  </si>
  <si>
    <t>信用金庫</t>
  </si>
  <si>
    <t>信用組合</t>
  </si>
  <si>
    <t>商工中央金庫</t>
  </si>
  <si>
    <t>国民金融公庫</t>
  </si>
  <si>
    <t>農林中央金庫</t>
  </si>
  <si>
    <t>郵便局</t>
  </si>
  <si>
    <t>　　東北財務局山形財務部調</t>
  </si>
  <si>
    <t>１７．金融機関数</t>
  </si>
  <si>
    <t>月別</t>
  </si>
  <si>
    <t>(単位　百万円)</t>
  </si>
  <si>
    <t>製造業</t>
  </si>
  <si>
    <t>農業</t>
  </si>
  <si>
    <t>林　業
狩猟業</t>
  </si>
  <si>
    <t>漁　業
水　産
養殖業</t>
  </si>
  <si>
    <t>鉱業</t>
  </si>
  <si>
    <t>建設業</t>
  </si>
  <si>
    <t>卸　売
小売業</t>
  </si>
  <si>
    <t>金　融
保険業</t>
  </si>
  <si>
    <t>不動
産業</t>
  </si>
  <si>
    <t>運　輸
通信業</t>
  </si>
  <si>
    <t>サービス業</t>
  </si>
  <si>
    <t>地方公共団体</t>
  </si>
  <si>
    <t>その他の産業</t>
  </si>
  <si>
    <t>昭和28年 6月</t>
  </si>
  <si>
    <t>9月</t>
  </si>
  <si>
    <t>12月</t>
  </si>
  <si>
    <t>昭和29年 3月</t>
  </si>
  <si>
    <t>6月</t>
  </si>
  <si>
    <t>昭和30年 3月</t>
  </si>
  <si>
    <t>　　　　日銀仙台支店調</t>
  </si>
  <si>
    <t>１８．業種別銀行融資状況</t>
  </si>
  <si>
    <t>店舗数</t>
  </si>
  <si>
    <t>従業者数</t>
  </si>
  <si>
    <t>商品売上額</t>
  </si>
  <si>
    <t>寒河江市</t>
  </si>
  <si>
    <t>谷地村</t>
  </si>
  <si>
    <t>最上郡</t>
  </si>
  <si>
    <t>山添村</t>
  </si>
  <si>
    <t>藤島村</t>
  </si>
  <si>
    <t>南遊佐町</t>
  </si>
  <si>
    <t>　1.昭和29年商業調査</t>
  </si>
  <si>
    <t>　2.本表は県集計であるから，通省産業省が公表する結果表と必ずしも一致しない</t>
  </si>
  <si>
    <t>１９．市町村別店舗・従業者数・商品売上額　</t>
  </si>
  <si>
    <t>１月</t>
  </si>
  <si>
    <t>３月</t>
  </si>
  <si>
    <t>４月</t>
  </si>
  <si>
    <t>５月</t>
  </si>
  <si>
    <t>６月</t>
  </si>
  <si>
    <t>７月</t>
  </si>
  <si>
    <t>８月</t>
  </si>
  <si>
    <t>９月</t>
  </si>
  <si>
    <t>１０月</t>
  </si>
  <si>
    <t>１１月</t>
  </si>
  <si>
    <t>１２月</t>
  </si>
  <si>
    <t>-山形市-</t>
  </si>
  <si>
    <t>費　　目　　別</t>
  </si>
  <si>
    <t>２月</t>
  </si>
  <si>
    <t>人</t>
  </si>
  <si>
    <t>世帯員数</t>
  </si>
  <si>
    <t>世帯人員数</t>
  </si>
  <si>
    <t>有業員数</t>
  </si>
  <si>
    <t>有業人員数</t>
  </si>
  <si>
    <t>収入総額</t>
  </si>
  <si>
    <t>実収入</t>
  </si>
  <si>
    <t>実収入以外の収入総額</t>
  </si>
  <si>
    <t>前月からの繰入金</t>
  </si>
  <si>
    <t>支出総額</t>
  </si>
  <si>
    <t>実支出</t>
  </si>
  <si>
    <t>消費支出</t>
  </si>
  <si>
    <t>食料費</t>
  </si>
  <si>
    <t>主食</t>
  </si>
  <si>
    <t>非主食</t>
  </si>
  <si>
    <t>住居光熱</t>
  </si>
  <si>
    <t>被服費</t>
  </si>
  <si>
    <t>諸費</t>
  </si>
  <si>
    <t>非消費支出</t>
  </si>
  <si>
    <t>非消費支出</t>
  </si>
  <si>
    <t>実支出以外の支出</t>
  </si>
  <si>
    <t>翌月への繰越金</t>
  </si>
  <si>
    <t>実収入-実支出</t>
  </si>
  <si>
    <t>１人当り消費支出</t>
  </si>
  <si>
    <t>県家計調査</t>
  </si>
  <si>
    <t>事業所数</t>
  </si>
  <si>
    <t>組　　織　　別　　事　　業　　所　　数</t>
  </si>
  <si>
    <t>地　　　位　　　別　　　従　　　業　　　者　　　数</t>
  </si>
  <si>
    <t>個　人</t>
  </si>
  <si>
    <t>法　人</t>
  </si>
  <si>
    <t>法人でない団体</t>
  </si>
  <si>
    <t>公　営</t>
  </si>
  <si>
    <t>会社または団体の役員</t>
  </si>
  <si>
    <t>個人業主</t>
  </si>
  <si>
    <t>家族　　　　　　　　　従業者</t>
  </si>
  <si>
    <t>常雇の　　　従業者</t>
  </si>
  <si>
    <t>臨時叉は日雇の従業者</t>
  </si>
  <si>
    <t>計</t>
  </si>
  <si>
    <t>上山町</t>
  </si>
  <si>
    <t>西郷村</t>
  </si>
  <si>
    <t>本庄村</t>
  </si>
  <si>
    <t>宮生村</t>
  </si>
  <si>
    <t>中川村</t>
  </si>
  <si>
    <t>金井村</t>
  </si>
  <si>
    <t>滝山村</t>
  </si>
  <si>
    <t>東沢村</t>
  </si>
  <si>
    <t>南沼原村</t>
  </si>
  <si>
    <t>本沢村</t>
  </si>
  <si>
    <t>山元村</t>
  </si>
  <si>
    <t>東村山郡</t>
  </si>
  <si>
    <t>成生村</t>
  </si>
  <si>
    <t>蔵増村</t>
  </si>
  <si>
    <t>津山村</t>
  </si>
  <si>
    <t>千布村</t>
  </si>
  <si>
    <t>高瀬村</t>
  </si>
  <si>
    <t>楯山村</t>
  </si>
  <si>
    <t>出羽村</t>
  </si>
  <si>
    <t>高擶村</t>
  </si>
  <si>
    <t>寺津村</t>
  </si>
  <si>
    <t>明治村</t>
  </si>
  <si>
    <t>大郷村</t>
  </si>
  <si>
    <t>金井村</t>
  </si>
  <si>
    <t>長崎町</t>
  </si>
  <si>
    <t>豊田村</t>
  </si>
  <si>
    <t>大寺村</t>
  </si>
  <si>
    <t>中村</t>
  </si>
  <si>
    <t>作谷沢村</t>
  </si>
  <si>
    <t>相模村</t>
  </si>
  <si>
    <t>大曾根村</t>
  </si>
  <si>
    <t>西村山郡</t>
  </si>
  <si>
    <t>寒河江町</t>
  </si>
  <si>
    <t>西根村</t>
  </si>
  <si>
    <t>柴橋村</t>
  </si>
  <si>
    <t>高松村</t>
  </si>
  <si>
    <t>左沢町</t>
  </si>
  <si>
    <t>大谷村</t>
  </si>
  <si>
    <t>宮宿町</t>
  </si>
  <si>
    <t>西五百川村</t>
  </si>
  <si>
    <t>本郷村</t>
  </si>
  <si>
    <t>七軒村</t>
  </si>
  <si>
    <t>大井沢村</t>
  </si>
  <si>
    <t>本導寺村</t>
  </si>
  <si>
    <t>川土居村</t>
  </si>
  <si>
    <t>西山村</t>
  </si>
  <si>
    <t>白岩町</t>
  </si>
  <si>
    <t>醍醐村</t>
  </si>
  <si>
    <t>西里村</t>
  </si>
  <si>
    <t>三泉村</t>
  </si>
  <si>
    <t>溝延村</t>
  </si>
  <si>
    <t>谷地町</t>
  </si>
  <si>
    <t>北谷地村</t>
  </si>
  <si>
    <t>北村山郡</t>
  </si>
  <si>
    <t>楯岡町</t>
  </si>
  <si>
    <t>西郷村</t>
  </si>
  <si>
    <t>袖崎村</t>
  </si>
  <si>
    <t>東郷村</t>
  </si>
  <si>
    <t>高崎村</t>
  </si>
  <si>
    <t>山口村</t>
  </si>
  <si>
    <t>田麦野村</t>
  </si>
  <si>
    <t>大富村</t>
  </si>
  <si>
    <t>小田島村</t>
  </si>
  <si>
    <t>長瀞村</t>
  </si>
  <si>
    <t>大久保村</t>
  </si>
  <si>
    <t>富元村</t>
  </si>
  <si>
    <t>戸沢村</t>
  </si>
  <si>
    <t>大高根村</t>
  </si>
  <si>
    <t>横山村</t>
  </si>
  <si>
    <t>大石田町</t>
  </si>
  <si>
    <t>亀井田村</t>
  </si>
  <si>
    <t>福原村</t>
  </si>
  <si>
    <t>宮沢村</t>
  </si>
  <si>
    <t>玉野村</t>
  </si>
  <si>
    <t>常盤村</t>
  </si>
  <si>
    <t>舟形村</t>
  </si>
  <si>
    <t>堀内村</t>
  </si>
  <si>
    <t>矢向村</t>
  </si>
  <si>
    <t>古口村</t>
  </si>
  <si>
    <t>角川村</t>
  </si>
  <si>
    <t>鮭川村</t>
  </si>
  <si>
    <t>豊里村</t>
  </si>
  <si>
    <t>真室川町</t>
  </si>
  <si>
    <t>安楽城村</t>
  </si>
  <si>
    <t>金山町</t>
  </si>
  <si>
    <t>萩野村</t>
  </si>
  <si>
    <t>南置賜郡</t>
  </si>
  <si>
    <t>万世村</t>
  </si>
  <si>
    <t>山上村</t>
  </si>
  <si>
    <t>南原村</t>
  </si>
  <si>
    <t>三沢村</t>
  </si>
  <si>
    <t>玉庭村</t>
  </si>
  <si>
    <t>中津川村</t>
  </si>
  <si>
    <t>広幡村</t>
  </si>
  <si>
    <t>六郷村</t>
  </si>
  <si>
    <t>塩井村</t>
  </si>
  <si>
    <t>窪田村</t>
  </si>
  <si>
    <t>東置賜郡</t>
  </si>
  <si>
    <t>高畠町</t>
  </si>
  <si>
    <t>二井宿村</t>
  </si>
  <si>
    <t>屋代村</t>
  </si>
  <si>
    <t>亀岡村</t>
  </si>
  <si>
    <t>和田村</t>
  </si>
  <si>
    <t>上郷村</t>
  </si>
  <si>
    <t>糠野目村</t>
  </si>
  <si>
    <t>沖郷村</t>
  </si>
  <si>
    <t>赤湯町</t>
  </si>
  <si>
    <t>中川村</t>
  </si>
  <si>
    <t>吉野村</t>
  </si>
  <si>
    <t>金山村</t>
  </si>
  <si>
    <t>宮内町</t>
  </si>
  <si>
    <t>漆山村</t>
  </si>
  <si>
    <t>梨郷村</t>
  </si>
  <si>
    <t>大塚村</t>
  </si>
  <si>
    <t>犬川村</t>
  </si>
  <si>
    <t>小松町</t>
  </si>
  <si>
    <t>中郡村</t>
  </si>
  <si>
    <t>吉島村</t>
  </si>
  <si>
    <t>西置賜郡</t>
  </si>
  <si>
    <t>蚕桑村</t>
  </si>
  <si>
    <t>鮎貝村</t>
  </si>
  <si>
    <t>荒砥町</t>
  </si>
  <si>
    <t>十王村</t>
  </si>
  <si>
    <t>白鷹村</t>
  </si>
  <si>
    <t>東根村</t>
  </si>
  <si>
    <t>平野村</t>
  </si>
  <si>
    <t>伊佐沢村</t>
  </si>
  <si>
    <t>豊原村</t>
  </si>
  <si>
    <t>添川村</t>
  </si>
  <si>
    <t>豊川村</t>
  </si>
  <si>
    <t>津川村</t>
  </si>
  <si>
    <t>小国町</t>
  </si>
  <si>
    <t>東田川郡</t>
  </si>
  <si>
    <t>大泉村</t>
  </si>
  <si>
    <t>山添村</t>
  </si>
  <si>
    <t>黄金村</t>
  </si>
  <si>
    <t>斎村</t>
  </si>
  <si>
    <t>黒川村</t>
  </si>
  <si>
    <t>広瀬村</t>
  </si>
  <si>
    <t>泉村</t>
  </si>
  <si>
    <t>渡前村</t>
  </si>
  <si>
    <t>横山村</t>
  </si>
  <si>
    <t>押切村</t>
  </si>
  <si>
    <t>長沼村</t>
  </si>
  <si>
    <t>八栄島村</t>
  </si>
  <si>
    <t>東栄村</t>
  </si>
  <si>
    <t>手向村</t>
  </si>
  <si>
    <t>立谷沢村</t>
  </si>
  <si>
    <t>清川村</t>
  </si>
  <si>
    <t>狩川町</t>
  </si>
  <si>
    <t>大和村</t>
  </si>
  <si>
    <t>八栄里村</t>
  </si>
  <si>
    <t>常万村</t>
  </si>
  <si>
    <t>新堀村</t>
  </si>
  <si>
    <t>栄村</t>
  </si>
  <si>
    <t>広野村</t>
  </si>
  <si>
    <t>湯田川村</t>
  </si>
  <si>
    <t>田川村</t>
  </si>
  <si>
    <t>念珠関村</t>
  </si>
  <si>
    <t>福栄村</t>
  </si>
  <si>
    <t>山戸村</t>
  </si>
  <si>
    <t>豊浦村</t>
  </si>
  <si>
    <t>加茂町</t>
  </si>
  <si>
    <t>袖浦村</t>
  </si>
  <si>
    <t>京田村</t>
  </si>
  <si>
    <t>飽海郡</t>
  </si>
  <si>
    <t>松嶺町</t>
  </si>
  <si>
    <t>内郷村</t>
  </si>
  <si>
    <t>田沢村</t>
  </si>
  <si>
    <t>北俣村</t>
  </si>
  <si>
    <t>南平田村</t>
  </si>
  <si>
    <t>東平田村</t>
  </si>
  <si>
    <t>北平田村</t>
  </si>
  <si>
    <t>中平田村</t>
  </si>
  <si>
    <t>上田村</t>
  </si>
  <si>
    <t>本楯村</t>
  </si>
  <si>
    <t>一条村</t>
  </si>
  <si>
    <t>観音寺村</t>
  </si>
  <si>
    <t>大沢村</t>
  </si>
  <si>
    <t>日向村</t>
  </si>
  <si>
    <t>西荒瀬村</t>
  </si>
  <si>
    <t>南遊佐村</t>
  </si>
  <si>
    <t>稲川村</t>
  </si>
  <si>
    <t>西遊佐村</t>
  </si>
  <si>
    <t>遊佐村</t>
  </si>
  <si>
    <t>蕨岡村</t>
  </si>
  <si>
    <t>吹浦村</t>
  </si>
  <si>
    <t>　1.昭和29年事業所統計調査　　2.本表は県集計概数であるから国の公表する確定数とは必ずしも一致しない</t>
  </si>
  <si>
    <t>２.組織別事業所数・地位別從業者数</t>
  </si>
  <si>
    <t>月別</t>
  </si>
  <si>
    <t>きまつて支給する給与</t>
  </si>
  <si>
    <t>特別に支払われた給与</t>
  </si>
  <si>
    <t>現金給与総額</t>
  </si>
  <si>
    <t>臨時日雇一人一日平均賃金</t>
  </si>
  <si>
    <t>男</t>
  </si>
  <si>
    <t>女</t>
  </si>
  <si>
    <t>円</t>
  </si>
  <si>
    <t>全　　　　　産　　　　　業</t>
  </si>
  <si>
    <t>昭和27年1月　</t>
  </si>
  <si>
    <t>2月　</t>
  </si>
  <si>
    <t>3月　</t>
  </si>
  <si>
    <t>4月　</t>
  </si>
  <si>
    <t>5月　</t>
  </si>
  <si>
    <t>6月　</t>
  </si>
  <si>
    <t>7月　</t>
  </si>
  <si>
    <t>8月　</t>
  </si>
  <si>
    <t>9月　</t>
  </si>
  <si>
    <t>10月　</t>
  </si>
  <si>
    <t>11月　</t>
  </si>
  <si>
    <t>12月　</t>
  </si>
  <si>
    <t>昭和28年1月　</t>
  </si>
  <si>
    <t>昭和29年1月　</t>
  </si>
  <si>
    <t>鉱　　　　　　　　　　業</t>
  </si>
  <si>
    <t>製　　　　　造　　　　　業</t>
  </si>
  <si>
    <t>卸　　売　・　小　　売　　業</t>
  </si>
  <si>
    <t>金　　融　・　保　　険　　業</t>
  </si>
  <si>
    <t>運　　輸　　通　　信　　業</t>
  </si>
  <si>
    <t>　　1.毎月勤労統計調査　2.全産業には建設業、サービス業は含まない</t>
  </si>
  <si>
    <t>３．産業別月別1人1ヵ月平均給與</t>
  </si>
  <si>
    <t>豊栄村</t>
  </si>
  <si>
    <t>中山町</t>
  </si>
  <si>
    <t>山辺町</t>
  </si>
  <si>
    <t>朝日町</t>
  </si>
  <si>
    <t>西川町</t>
  </si>
  <si>
    <t>河北町</t>
  </si>
  <si>
    <t>大石田町</t>
  </si>
  <si>
    <t>舟形町</t>
  </si>
  <si>
    <t>大蔵村</t>
  </si>
  <si>
    <t>戸沢村</t>
  </si>
  <si>
    <t>鮭川村</t>
  </si>
  <si>
    <t>真室川町</t>
  </si>
  <si>
    <t>金山町</t>
  </si>
  <si>
    <t>最上町</t>
  </si>
  <si>
    <t>高畠町</t>
  </si>
  <si>
    <t>赤湯町</t>
  </si>
  <si>
    <t>宮内町</t>
  </si>
  <si>
    <t>川西町</t>
  </si>
  <si>
    <t>白鷹町</t>
  </si>
  <si>
    <t>小国町</t>
  </si>
  <si>
    <t>朝日村</t>
  </si>
  <si>
    <t>櫛引村</t>
  </si>
  <si>
    <t>羽黒町</t>
  </si>
  <si>
    <t>三川村</t>
  </si>
  <si>
    <t>藤島町</t>
  </si>
  <si>
    <t>立川町</t>
  </si>
  <si>
    <t>余目町</t>
  </si>
  <si>
    <t>松山町</t>
  </si>
  <si>
    <t>平田村</t>
  </si>
  <si>
    <t>遊佐町</t>
  </si>
  <si>
    <t>市町村別</t>
  </si>
  <si>
    <t>総数</t>
  </si>
  <si>
    <t>3反未満</t>
  </si>
  <si>
    <t>3反～</t>
  </si>
  <si>
    <t>5反～</t>
  </si>
  <si>
    <t>1町～</t>
  </si>
  <si>
    <t>1.5町～</t>
  </si>
  <si>
    <t>2.0町～</t>
  </si>
  <si>
    <t>3町～</t>
  </si>
  <si>
    <t>5町～</t>
  </si>
  <si>
    <t>10町～</t>
  </si>
  <si>
    <t>20町</t>
  </si>
  <si>
    <t>例外規定に
該当するもの</t>
  </si>
  <si>
    <t>5反</t>
  </si>
  <si>
    <t>　1町</t>
  </si>
  <si>
    <t>　1.5町</t>
  </si>
  <si>
    <t>　2.0町</t>
  </si>
  <si>
    <t>3町</t>
  </si>
  <si>
    <t>　5町</t>
  </si>
  <si>
    <t>　10町</t>
  </si>
  <si>
    <t>　20町</t>
  </si>
  <si>
    <t>以上</t>
  </si>
  <si>
    <t>昭和28年</t>
  </si>
  <si>
    <t>5町以上</t>
  </si>
  <si>
    <t>昭和29年</t>
  </si>
  <si>
    <t>山形市</t>
  </si>
  <si>
    <t>米沢市</t>
  </si>
  <si>
    <t>鶴岡市</t>
  </si>
  <si>
    <t>酒田市</t>
  </si>
  <si>
    <t>新庄市</t>
  </si>
  <si>
    <t>寒河江市</t>
  </si>
  <si>
    <t>上山市</t>
  </si>
  <si>
    <t>村山市</t>
  </si>
  <si>
    <t>長井市</t>
  </si>
  <si>
    <t>南村山郡</t>
  </si>
  <si>
    <t>蔵王村</t>
  </si>
  <si>
    <t>村木沢村</t>
  </si>
  <si>
    <t>柏倉門伝村</t>
  </si>
  <si>
    <t>本沢村</t>
  </si>
  <si>
    <t>山元村</t>
  </si>
  <si>
    <t>東村山郡</t>
  </si>
  <si>
    <t>天童町</t>
  </si>
  <si>
    <t>山寺村</t>
  </si>
  <si>
    <t>大曽根村</t>
  </si>
  <si>
    <t>西村山郡</t>
  </si>
  <si>
    <t>左沢町</t>
  </si>
  <si>
    <t>添川村</t>
  </si>
  <si>
    <t>北村山郡</t>
  </si>
  <si>
    <t>東根町</t>
  </si>
  <si>
    <t>尾花沢町</t>
  </si>
  <si>
    <t>最上郡</t>
  </si>
  <si>
    <t>八向村</t>
  </si>
  <si>
    <t>古口村</t>
  </si>
  <si>
    <t>角川村</t>
  </si>
  <si>
    <t>安楽城村</t>
  </si>
  <si>
    <t>及位村</t>
  </si>
  <si>
    <t>萩野村</t>
  </si>
  <si>
    <t>南置賜郡</t>
  </si>
  <si>
    <t>南原村</t>
  </si>
  <si>
    <t>中津川村</t>
  </si>
  <si>
    <t>東置賜郡</t>
  </si>
  <si>
    <t>糠野目村</t>
  </si>
  <si>
    <t>沖郷村</t>
  </si>
  <si>
    <t>中川村</t>
  </si>
  <si>
    <t>梨郷村</t>
  </si>
  <si>
    <t>西置賜郡</t>
  </si>
  <si>
    <t>飯豊村</t>
  </si>
  <si>
    <t>津川村</t>
  </si>
  <si>
    <t>東田川郡</t>
  </si>
  <si>
    <t>黄金村</t>
  </si>
  <si>
    <t>斎村</t>
  </si>
  <si>
    <t>西田川郡</t>
  </si>
  <si>
    <t>湯田川村</t>
  </si>
  <si>
    <t>大泉村</t>
  </si>
  <si>
    <t>田川村</t>
  </si>
  <si>
    <t>上郷村</t>
  </si>
  <si>
    <t>大山町</t>
  </si>
  <si>
    <t>加茂町</t>
  </si>
  <si>
    <t>西郷村</t>
  </si>
  <si>
    <t>栄村</t>
  </si>
  <si>
    <t>京田村</t>
  </si>
  <si>
    <t>温海町</t>
  </si>
  <si>
    <t>豊浦村</t>
  </si>
  <si>
    <t>飽海郡</t>
  </si>
  <si>
    <t>八幡村</t>
  </si>
  <si>
    <t>昭和28年は県農林水産業調査</t>
  </si>
  <si>
    <t>昭和29年は農林省山形県統計事務所調である</t>
  </si>
  <si>
    <t>４．経営耕地面積広狭別農家数</t>
  </si>
  <si>
    <t>…</t>
  </si>
  <si>
    <t>年別</t>
  </si>
  <si>
    <t>専業</t>
  </si>
  <si>
    <t>兼業</t>
  </si>
  <si>
    <t>農業を主とする
農　家　数</t>
  </si>
  <si>
    <t>農業を従とする
農　家　数</t>
  </si>
  <si>
    <t>戸</t>
  </si>
  <si>
    <t>昭和26年</t>
  </si>
  <si>
    <t>〃</t>
  </si>
  <si>
    <t>昭和27年</t>
  </si>
  <si>
    <t>昭和28年</t>
  </si>
  <si>
    <t>昭和29年</t>
  </si>
  <si>
    <t>…</t>
  </si>
  <si>
    <t>1.　昭和25年は世界農業センサス悉皆調査である</t>
  </si>
  <si>
    <t>2.　昭和26年～29年2月1日に行われた農業動態調査（標本調査）の県推計結果である</t>
  </si>
  <si>
    <t>3.　昭和29年9月1日現在で臨時農業基本調査の経済調査として行われた戸別票調査の結果である</t>
  </si>
  <si>
    <t>５．専業兼業別農家数</t>
  </si>
  <si>
    <t>年別</t>
  </si>
  <si>
    <t>作付面積</t>
  </si>
  <si>
    <t>収穫面積</t>
  </si>
  <si>
    <t>反収（収面）</t>
  </si>
  <si>
    <t>推定実収高</t>
  </si>
  <si>
    <t>推定実収高</t>
  </si>
  <si>
    <t>反収
（収面）</t>
  </si>
  <si>
    <t>水稲</t>
  </si>
  <si>
    <t>陸稲</t>
  </si>
  <si>
    <t>反</t>
  </si>
  <si>
    <t>石</t>
  </si>
  <si>
    <t>昭和　25年</t>
  </si>
  <si>
    <t>昭和　25　年</t>
  </si>
  <si>
    <t>　　　26年</t>
  </si>
  <si>
    <t>　　　26　年</t>
  </si>
  <si>
    <t>　　　27年</t>
  </si>
  <si>
    <t>　　　27　年</t>
  </si>
  <si>
    <t>　　　28年</t>
  </si>
  <si>
    <t>　　　28　年</t>
  </si>
  <si>
    <t>　　　29年</t>
  </si>
  <si>
    <r>
      <t>　　　</t>
    </r>
    <r>
      <rPr>
        <b/>
        <sz val="9"/>
        <rFont val="ＭＳ 明朝"/>
        <family val="1"/>
      </rPr>
      <t>29　年</t>
    </r>
  </si>
  <si>
    <t>上山町</t>
  </si>
  <si>
    <t>西郷村</t>
  </si>
  <si>
    <t>本庄村</t>
  </si>
  <si>
    <t>東村</t>
  </si>
  <si>
    <t>宮生村</t>
  </si>
  <si>
    <t>金井村</t>
  </si>
  <si>
    <t>蔵王村</t>
  </si>
  <si>
    <t>滝山村</t>
  </si>
  <si>
    <t>南沼原村</t>
  </si>
  <si>
    <t>飯塚村</t>
  </si>
  <si>
    <t>椹沢村</t>
  </si>
  <si>
    <t>村木沢村</t>
  </si>
  <si>
    <t>柏倉門伝村</t>
  </si>
  <si>
    <t>本沢村</t>
  </si>
  <si>
    <t>成生村</t>
  </si>
  <si>
    <t>蔵増村</t>
  </si>
  <si>
    <t>干布村</t>
  </si>
  <si>
    <t>楯山村</t>
  </si>
  <si>
    <t>出羽村</t>
  </si>
  <si>
    <t>高擶村</t>
  </si>
  <si>
    <t>明治村</t>
  </si>
  <si>
    <t>大郷村</t>
  </si>
  <si>
    <t>豊田村</t>
  </si>
  <si>
    <t>山辺町</t>
  </si>
  <si>
    <t>大寺村</t>
  </si>
  <si>
    <t>作谷沢村</t>
  </si>
  <si>
    <t>　</t>
  </si>
  <si>
    <t>西村山郡</t>
  </si>
  <si>
    <t>柴橋村</t>
  </si>
  <si>
    <t>宮宿町</t>
  </si>
  <si>
    <t>本郷村</t>
  </si>
  <si>
    <t>七軒村</t>
  </si>
  <si>
    <t>本道寺村</t>
  </si>
  <si>
    <t>川土居村</t>
  </si>
  <si>
    <t>西山村</t>
  </si>
  <si>
    <t>白岩町</t>
  </si>
  <si>
    <t>西里村</t>
  </si>
  <si>
    <t>三泉村</t>
  </si>
  <si>
    <t>谷地町</t>
  </si>
  <si>
    <t>北谷地村</t>
  </si>
  <si>
    <t>北村山郡</t>
  </si>
  <si>
    <t>西郷村</t>
  </si>
  <si>
    <t>大倉村</t>
  </si>
  <si>
    <t>東郷村</t>
  </si>
  <si>
    <t>山口村</t>
  </si>
  <si>
    <t>田麦野村</t>
  </si>
  <si>
    <t>大富村</t>
  </si>
  <si>
    <t>富本村</t>
  </si>
  <si>
    <t>戸沢村</t>
  </si>
  <si>
    <t>大高根村</t>
  </si>
  <si>
    <t>大石田町</t>
  </si>
  <si>
    <t>亀井田村</t>
  </si>
  <si>
    <t>最上郡</t>
  </si>
  <si>
    <t>堀内村</t>
  </si>
  <si>
    <t>大蔵村</t>
  </si>
  <si>
    <t>八向村</t>
  </si>
  <si>
    <t>角川村</t>
  </si>
  <si>
    <t>豊里村</t>
  </si>
  <si>
    <t>安楽城村</t>
  </si>
  <si>
    <t>及位村</t>
  </si>
  <si>
    <t>金山町</t>
  </si>
  <si>
    <t>萩野村</t>
  </si>
  <si>
    <t>万世村</t>
  </si>
  <si>
    <t>山上村</t>
  </si>
  <si>
    <t>三沢村</t>
  </si>
  <si>
    <t>広幡村</t>
  </si>
  <si>
    <t>六郷村</t>
  </si>
  <si>
    <t>塩井村</t>
  </si>
  <si>
    <t>窪田村</t>
  </si>
  <si>
    <t>二井宿村</t>
  </si>
  <si>
    <t>屋代村</t>
  </si>
  <si>
    <t>和田村</t>
  </si>
  <si>
    <t>上郷村</t>
  </si>
  <si>
    <t>糠野目村</t>
  </si>
  <si>
    <t>沖郷村</t>
  </si>
  <si>
    <t>金山村</t>
  </si>
  <si>
    <t>宮内町</t>
  </si>
  <si>
    <t>梨郷村</t>
  </si>
  <si>
    <t>小松町</t>
  </si>
  <si>
    <t>中郡村</t>
  </si>
  <si>
    <t>吉島村</t>
  </si>
  <si>
    <t>長井町</t>
  </si>
  <si>
    <t>鮎貞村</t>
  </si>
  <si>
    <t>十王村</t>
  </si>
  <si>
    <t>平野村</t>
  </si>
  <si>
    <t>伊佐沢村</t>
  </si>
  <si>
    <t>津川村</t>
  </si>
  <si>
    <t>南小国村</t>
  </si>
  <si>
    <t>北小国村</t>
  </si>
  <si>
    <t>東田川郡</t>
  </si>
  <si>
    <t>山添村</t>
  </si>
  <si>
    <t>黄金村</t>
  </si>
  <si>
    <t>斎村</t>
  </si>
  <si>
    <t>東村</t>
  </si>
  <si>
    <t>泉村</t>
  </si>
  <si>
    <t>押切村</t>
  </si>
  <si>
    <t>八栄島村</t>
  </si>
  <si>
    <t>東栄村</t>
  </si>
  <si>
    <t>手向村</t>
  </si>
  <si>
    <t>立谷沢村</t>
  </si>
  <si>
    <t>清川村</t>
  </si>
  <si>
    <t>大和村</t>
  </si>
  <si>
    <t>二六合村</t>
  </si>
  <si>
    <t>八栄里村</t>
  </si>
  <si>
    <t>常万村</t>
  </si>
  <si>
    <t>新堀村</t>
  </si>
  <si>
    <t>西田川郡</t>
  </si>
  <si>
    <t>湯田川村</t>
  </si>
  <si>
    <t>田川村</t>
  </si>
  <si>
    <t>温海町</t>
  </si>
  <si>
    <t>山戸村</t>
  </si>
  <si>
    <t>大泉村</t>
  </si>
  <si>
    <t>大山町</t>
  </si>
  <si>
    <t>加茂町</t>
  </si>
  <si>
    <t>西郷村</t>
  </si>
  <si>
    <t>袖浦村</t>
  </si>
  <si>
    <t>東郷村</t>
  </si>
  <si>
    <t>栄村</t>
  </si>
  <si>
    <t>京田村</t>
  </si>
  <si>
    <t>飽海郡</t>
  </si>
  <si>
    <t>上郷村</t>
  </si>
  <si>
    <t>内郷村</t>
  </si>
  <si>
    <t>北俣村</t>
  </si>
  <si>
    <t>上田村</t>
  </si>
  <si>
    <t>日向村</t>
  </si>
  <si>
    <t>西荒瀬村</t>
  </si>
  <si>
    <t>稲川村</t>
  </si>
  <si>
    <t>蕨岡村</t>
  </si>
  <si>
    <t>　市町村別は水稲のみの結果である。農林省山形統計調査事務所調</t>
  </si>
  <si>
    <t>６．米収穫高</t>
  </si>
  <si>
    <t>（2）経営土地</t>
  </si>
  <si>
    <t>田畑別</t>
  </si>
  <si>
    <t>0～
　5反</t>
  </si>
  <si>
    <t>5～
　10反</t>
  </si>
  <si>
    <t>10～
　15反</t>
  </si>
  <si>
    <t>15～
　20反</t>
  </si>
  <si>
    <t>20反
　以上</t>
  </si>
  <si>
    <t>県平均</t>
  </si>
  <si>
    <t>経営耕地</t>
  </si>
  <si>
    <t>田</t>
  </si>
  <si>
    <t>敏</t>
  </si>
  <si>
    <t>一毛作</t>
  </si>
  <si>
    <t>自作地</t>
  </si>
  <si>
    <t>小作地</t>
  </si>
  <si>
    <t>二毛作</t>
  </si>
  <si>
    <t>畑</t>
  </si>
  <si>
    <t>普通田</t>
  </si>
  <si>
    <t>果樹園</t>
  </si>
  <si>
    <t>桑園自</t>
  </si>
  <si>
    <t>茶園自</t>
  </si>
  <si>
    <t>その他
園</t>
  </si>
  <si>
    <t>耕地以外の土地</t>
  </si>
  <si>
    <t>宅地</t>
  </si>
  <si>
    <t>牧草地
放牧地</t>
  </si>
  <si>
    <t>山林
その他</t>
  </si>
  <si>
    <t>作付延面積</t>
  </si>
  <si>
    <t>一毛</t>
  </si>
  <si>
    <t>二毛</t>
  </si>
  <si>
    <t>普通畑</t>
  </si>
  <si>
    <t>桑園</t>
  </si>
  <si>
    <t>茶園</t>
  </si>
  <si>
    <t>その他園</t>
  </si>
  <si>
    <t>農林省山形統計調査事務所調</t>
  </si>
  <si>
    <t>７．農家経済調査</t>
  </si>
  <si>
    <t>昭和29年8月1日現在</t>
  </si>
  <si>
    <t>市町村別</t>
  </si>
  <si>
    <t>総数</t>
  </si>
  <si>
    <t>山林</t>
  </si>
  <si>
    <t>原野</t>
  </si>
  <si>
    <t>樹林地</t>
  </si>
  <si>
    <t>竹林</t>
  </si>
  <si>
    <t>伐採跡地及災害跡地</t>
  </si>
  <si>
    <t>針葉樹林</t>
  </si>
  <si>
    <t>広葉樹林</t>
  </si>
  <si>
    <t>針広混交林</t>
  </si>
  <si>
    <t>人工林</t>
  </si>
  <si>
    <t>天然林</t>
  </si>
  <si>
    <t>町</t>
  </si>
  <si>
    <t>昭和29年</t>
  </si>
  <si>
    <t>山形市</t>
  </si>
  <si>
    <t>米沢市</t>
  </si>
  <si>
    <t>鶴岡市</t>
  </si>
  <si>
    <t>酒田市</t>
  </si>
  <si>
    <t>新庄市</t>
  </si>
  <si>
    <t>寒河江市</t>
  </si>
  <si>
    <t>凡例</t>
  </si>
  <si>
    <t>目次</t>
  </si>
  <si>
    <t>管轄地の沿革</t>
  </si>
  <si>
    <t>県の位置</t>
  </si>
  <si>
    <t>河川</t>
  </si>
  <si>
    <t>池沼</t>
  </si>
  <si>
    <t>公園</t>
  </si>
  <si>
    <t>降水総量</t>
  </si>
  <si>
    <t>農地改革</t>
  </si>
  <si>
    <t>開拓</t>
  </si>
  <si>
    <t>食用農産物</t>
  </si>
  <si>
    <t>保安林</t>
  </si>
  <si>
    <t>小学校</t>
  </si>
  <si>
    <t>中学校</t>
  </si>
  <si>
    <t>幼稚園</t>
  </si>
  <si>
    <t>民生委員</t>
  </si>
  <si>
    <t>健康保険</t>
  </si>
  <si>
    <t>厚生年金保険</t>
  </si>
  <si>
    <t>国民健康保険</t>
  </si>
  <si>
    <t>失業保険</t>
  </si>
  <si>
    <t>労働争議</t>
  </si>
  <si>
    <t>交通事故</t>
  </si>
  <si>
    <t>１</t>
  </si>
  <si>
    <t>６</t>
  </si>
  <si>
    <t>第２章　気象</t>
  </si>
  <si>
    <t>第１章　土地</t>
  </si>
  <si>
    <t>平均気温</t>
  </si>
  <si>
    <t>毎日最高気温の平均</t>
  </si>
  <si>
    <t>毎日最低気温の平均</t>
  </si>
  <si>
    <t>平均湿度</t>
  </si>
  <si>
    <t>降水日数</t>
  </si>
  <si>
    <t>平均風速</t>
  </si>
  <si>
    <t>風速最大</t>
  </si>
  <si>
    <t>暴風日数</t>
  </si>
  <si>
    <t>第３章　人口</t>
  </si>
  <si>
    <t>労働組合</t>
  </si>
  <si>
    <t>道路延長</t>
  </si>
  <si>
    <t>路面別道路延長</t>
  </si>
  <si>
    <t>橋梁</t>
  </si>
  <si>
    <t>自動車数</t>
  </si>
  <si>
    <t>貨物自動車輸送実績</t>
  </si>
  <si>
    <t>港湾</t>
  </si>
  <si>
    <t>銀行主要勘定</t>
  </si>
  <si>
    <t>金融機関別貯蓄状況</t>
  </si>
  <si>
    <t>運用資本金額別会社</t>
  </si>
  <si>
    <t>第１８章　財政</t>
  </si>
  <si>
    <t>諸税負担額</t>
  </si>
  <si>
    <t>県税</t>
  </si>
  <si>
    <t>地方債</t>
  </si>
  <si>
    <t>市町村税</t>
  </si>
  <si>
    <t>民事事件</t>
  </si>
  <si>
    <t>刑事事件</t>
  </si>
  <si>
    <t>家庭事件</t>
  </si>
  <si>
    <t>罪名別受刑者数</t>
  </si>
  <si>
    <t>年令別罪種別検挙人員</t>
  </si>
  <si>
    <t>(1)裁判所</t>
  </si>
  <si>
    <t>(2)検察庁</t>
  </si>
  <si>
    <t>(4)刑務所</t>
  </si>
  <si>
    <t>(1)家事審判</t>
  </si>
  <si>
    <t>(2)家事調停</t>
  </si>
  <si>
    <t>第２１章　教育・文化・宗教</t>
  </si>
  <si>
    <t>市町村別小学校・中学校</t>
  </si>
  <si>
    <t>高等学校</t>
  </si>
  <si>
    <t>第２２章　厚生</t>
  </si>
  <si>
    <t>(3)職業別</t>
  </si>
  <si>
    <t>第２３章　災害・事故</t>
  </si>
  <si>
    <t>林業被害</t>
  </si>
  <si>
    <t>森林火災保険</t>
  </si>
  <si>
    <t>漁船保険</t>
  </si>
  <si>
    <t>土木災害</t>
  </si>
  <si>
    <t>労働者災害</t>
  </si>
  <si>
    <t>(2)月別費目別保険給付</t>
  </si>
  <si>
    <t>農業協同組合設立状況</t>
  </si>
  <si>
    <t>本書は、県内の各般にわたる統計資料を集録し、県勢の実態を明らかにするため編集したものである。</t>
  </si>
  <si>
    <t>図表　統計表</t>
  </si>
  <si>
    <t>市町村の廃置分合</t>
  </si>
  <si>
    <t>島しょ</t>
  </si>
  <si>
    <t>測候所・観測所</t>
  </si>
  <si>
    <t>最多風向</t>
  </si>
  <si>
    <t>霜雪の季節・最深積雪</t>
  </si>
  <si>
    <t>県内積雪状況</t>
  </si>
  <si>
    <t>出生・死亡・死産・婚姻・離婚</t>
  </si>
  <si>
    <t>年次別出生・死亡・死産・婚姻・離婚</t>
  </si>
  <si>
    <t>(1)産業別労働争議</t>
  </si>
  <si>
    <t>職業紹介</t>
  </si>
  <si>
    <t>労働者災害補償保険</t>
  </si>
  <si>
    <t>(1)一般</t>
  </si>
  <si>
    <t>(2)日雇</t>
  </si>
  <si>
    <t>米収穫高</t>
  </si>
  <si>
    <t>蔬菜実収高</t>
  </si>
  <si>
    <t>肥料入荷数量</t>
  </si>
  <si>
    <t>主要食糧需給実績</t>
  </si>
  <si>
    <t>(1)開拓農用地面積</t>
  </si>
  <si>
    <t>(2)未墾地買収売渡実績</t>
  </si>
  <si>
    <t>養蚕</t>
  </si>
  <si>
    <t>(3)開墾工事</t>
  </si>
  <si>
    <t>(4)開拓営農実績</t>
  </si>
  <si>
    <t xml:space="preserve"> (ｲ)農作物収穫面積</t>
  </si>
  <si>
    <t xml:space="preserve"> (ﾛ)家畜</t>
  </si>
  <si>
    <t>林野面積</t>
  </si>
  <si>
    <t>木材生産実績</t>
  </si>
  <si>
    <t>木炭需給実績</t>
  </si>
  <si>
    <t>(1)生産・移出・移入・消費</t>
  </si>
  <si>
    <t>(2)検査実績</t>
  </si>
  <si>
    <t>鉱種別鉱山数</t>
  </si>
  <si>
    <t>鉱業生産高</t>
  </si>
  <si>
    <t>発電所</t>
  </si>
  <si>
    <t>瓦斯設備</t>
  </si>
  <si>
    <t>瓦斯生産・消費量</t>
  </si>
  <si>
    <t>建築主別着工建築物</t>
  </si>
  <si>
    <t>用途別着工建築物</t>
  </si>
  <si>
    <t>住宅種類別着工建築物</t>
  </si>
  <si>
    <t>交通運輸施設</t>
  </si>
  <si>
    <t>(1)酒田港</t>
  </si>
  <si>
    <t>電信・電話</t>
  </si>
  <si>
    <t>(1)国鉄駅数</t>
  </si>
  <si>
    <t>(2)自動車運輸施設</t>
  </si>
  <si>
    <t>相互銀行主要勘定</t>
  </si>
  <si>
    <t>農林中央金庫主要勘定</t>
  </si>
  <si>
    <t>農業手形利用状況</t>
  </si>
  <si>
    <t>農林漁業資金融資状況</t>
  </si>
  <si>
    <t>郵便貯金・振替貯金</t>
  </si>
  <si>
    <t>生命保険</t>
  </si>
  <si>
    <t>業種別銀行融資状況</t>
  </si>
  <si>
    <t>証券取引高</t>
  </si>
  <si>
    <t>小売物価</t>
  </si>
  <si>
    <t>国税</t>
  </si>
  <si>
    <t>登記</t>
  </si>
  <si>
    <t>(1)通常事件</t>
  </si>
  <si>
    <t>犯罪発生検挙件数</t>
  </si>
  <si>
    <t>(3)法務局</t>
  </si>
  <si>
    <t>(5)警察</t>
  </si>
  <si>
    <t>(2)調停事件</t>
  </si>
  <si>
    <t>盲・ろう学校</t>
  </si>
  <si>
    <t>各種学校</t>
  </si>
  <si>
    <t>(1)累年別</t>
  </si>
  <si>
    <t>社会教育関係団体</t>
  </si>
  <si>
    <t>社会教育施設</t>
  </si>
  <si>
    <t>社会福祉施設</t>
  </si>
  <si>
    <t>生活保護</t>
  </si>
  <si>
    <t>公益質屋</t>
  </si>
  <si>
    <t>共同募金</t>
  </si>
  <si>
    <t>船員保険</t>
  </si>
  <si>
    <t>医療関係者数</t>
  </si>
  <si>
    <t>医療関係施設</t>
  </si>
  <si>
    <t>伝染病</t>
  </si>
  <si>
    <t>(4)年令別</t>
  </si>
  <si>
    <t>(2)保険給付状況</t>
  </si>
  <si>
    <t>農業被害</t>
  </si>
  <si>
    <t>火災被害</t>
  </si>
  <si>
    <t>鉄道事故</t>
  </si>
  <si>
    <t>(1)月別災害件数</t>
  </si>
  <si>
    <t>２</t>
  </si>
  <si>
    <t>３</t>
  </si>
  <si>
    <t>４</t>
  </si>
  <si>
    <t>５</t>
  </si>
  <si>
    <t>住民登録異動人口</t>
  </si>
  <si>
    <t>産業別月別１人１ヵ月平均給与</t>
  </si>
  <si>
    <t>(2)入植戸数・人口・建物</t>
  </si>
  <si>
    <t xml:space="preserve"> (ﾊ)農機具台数</t>
  </si>
  <si>
    <t>牛乳等需給実績</t>
  </si>
  <si>
    <t>石油生産・出荷・在庫数量</t>
  </si>
  <si>
    <t>石炭・亜炭生産需給実績</t>
  </si>
  <si>
    <t>業種別亜炭送炭実績</t>
  </si>
  <si>
    <t>東北各県別電力消費実績</t>
  </si>
  <si>
    <t>水道</t>
  </si>
  <si>
    <t>酒田港主要港湾施設</t>
  </si>
  <si>
    <t>手形交換高</t>
  </si>
  <si>
    <t>大学</t>
  </si>
  <si>
    <t>学校経費</t>
  </si>
  <si>
    <t>生徒児童の計測検査</t>
  </si>
  <si>
    <t>重要文化財指定件数</t>
  </si>
  <si>
    <t>(3)扶助別生活保護費支出状況</t>
  </si>
  <si>
    <t>(1)種類別保険者数・保険税徴収状況</t>
  </si>
  <si>
    <t>薬局・医薬品製造販売業者</t>
  </si>
  <si>
    <t>(1)法定伝染病</t>
  </si>
  <si>
    <t>(2)月別生活保護費支出状況</t>
  </si>
  <si>
    <t>(4)月別扶助別被保護者</t>
  </si>
  <si>
    <t>農業共済</t>
  </si>
  <si>
    <t>(1)虫害</t>
  </si>
  <si>
    <t>(2)火災</t>
  </si>
  <si>
    <t>(1)消防施設</t>
  </si>
  <si>
    <t>降水最大日数</t>
  </si>
  <si>
    <t>(2)一般産業別求人・就職</t>
  </si>
  <si>
    <t>専業兼業別農業数</t>
  </si>
  <si>
    <t>麦・なたね実収高</t>
  </si>
  <si>
    <t>漁獲高</t>
  </si>
  <si>
    <t>郡市別工場・従業者数・製造品出荷額</t>
  </si>
  <si>
    <t>産業別従事者数・製造品販売額</t>
  </si>
  <si>
    <t>郡市別従業者数・製造品販売額</t>
  </si>
  <si>
    <t>郡市別用途別着工建築物</t>
  </si>
  <si>
    <t>鉄道線路延長</t>
  </si>
  <si>
    <t>郵便施設・業務</t>
  </si>
  <si>
    <t>(2)加茂・由良・念珠関港</t>
  </si>
  <si>
    <t>酒田港海上貨物移輸出入実績</t>
  </si>
  <si>
    <t>(1)発送</t>
  </si>
  <si>
    <t>(2)到着</t>
  </si>
  <si>
    <t>仕向国別輸出実績</t>
  </si>
  <si>
    <t>信用金庫主要勘定</t>
  </si>
  <si>
    <t>県才入才出決算</t>
  </si>
  <si>
    <t>県特別会計才入才出決算</t>
  </si>
  <si>
    <t>市町村才入才出決算</t>
  </si>
  <si>
    <t>第１９章　公務員・選挙</t>
  </si>
  <si>
    <t>学令児童・生徒数</t>
  </si>
  <si>
    <t>(2)設置別学校数</t>
  </si>
  <si>
    <t>使用状況別校舎坪数</t>
  </si>
  <si>
    <t>使用状況別本来の校地</t>
  </si>
  <si>
    <t>(3)生徒数</t>
  </si>
  <si>
    <t>(4)課程別本科生徒数</t>
  </si>
  <si>
    <t>(5)課程別卒業者数</t>
  </si>
  <si>
    <t>(1)民生委員</t>
  </si>
  <si>
    <t>(2)経験年数別</t>
  </si>
  <si>
    <t>(3)健康保険財政</t>
  </si>
  <si>
    <t>(1)農林水産業生産指数</t>
  </si>
  <si>
    <t>(2)鉱工業生産指数</t>
  </si>
  <si>
    <t>(3)賃金指数</t>
  </si>
  <si>
    <t>(4)雇用指数</t>
  </si>
  <si>
    <t>(5)消費者物価指数</t>
  </si>
  <si>
    <t>附録</t>
  </si>
  <si>
    <t>昭和２９年　山形県統計書</t>
  </si>
  <si>
    <t>本書は、当課所管の各種調査資料を主とし、これに庁内各部室課及び他官公庁、団体、会社等から取集した資料もあわせ掲載した。</t>
  </si>
  <si>
    <t>本書の内容は、原則として昭和２９年、または昭和２９年度の事実を掲載したが、その主要なものについては過去数ヵ年の事実をも掲載した。</t>
  </si>
  <si>
    <t>本書のうち農業林業については、昭和３０年度県農林水産業調査の一部公表されたもののみについて掲載し、未公表のものについては、農林省山形統計調査事務所の資料によって掲載した。</t>
  </si>
  <si>
    <t>本書に掲載した資料の出所は各表下段欄外に注記明示した。注記のないものは当室所管にかかわるものである。</t>
  </si>
  <si>
    <t>本書に付録として、県内の主要産業の生産、物価、雇用、賃金等本県経済の動向を示す指標を併せ掲載した。</t>
  </si>
  <si>
    <t>本書中の符号「－」は、該当事実のないもの、「…」は事実不詳、または調査を欠くもの、（０）は単位に満たないものの表示である。</t>
  </si>
  <si>
    <t>昭和３１年３月</t>
  </si>
  <si>
    <t>山形県企画審議室</t>
  </si>
  <si>
    <t>県の面積・広ぼう</t>
  </si>
  <si>
    <t>市町村別面積</t>
  </si>
  <si>
    <t>市町村区画</t>
  </si>
  <si>
    <t>民有地</t>
  </si>
  <si>
    <t>山丘</t>
  </si>
  <si>
    <t>市町村別年次別人口</t>
  </si>
  <si>
    <t>都道府県別人口概数</t>
  </si>
  <si>
    <t>第４章　事業所</t>
  </si>
  <si>
    <t>組織別事業所数・地位別従業者数</t>
  </si>
  <si>
    <t>郡市別組織別従業者数</t>
  </si>
  <si>
    <t>規模別事業所数</t>
  </si>
  <si>
    <t>産業大分類別事業所数・地位別従業者数</t>
  </si>
  <si>
    <t>国営・公社</t>
  </si>
  <si>
    <t>第５章　労働</t>
  </si>
  <si>
    <t>労働組合設立解散</t>
  </si>
  <si>
    <t>(2)型態別労働争議</t>
  </si>
  <si>
    <t>企業整備状況</t>
  </si>
  <si>
    <t>(1)一般求職・求人・就職</t>
  </si>
  <si>
    <t>(3)学校卒業者の職業紹介状況</t>
  </si>
  <si>
    <t>(4)日雇職業紹介状況</t>
  </si>
  <si>
    <t>(1)保険関係成立・消滅・収支</t>
  </si>
  <si>
    <t>第６章　農業</t>
  </si>
  <si>
    <t>経営耕地面積広狭別・農家数</t>
  </si>
  <si>
    <t>主要農作物収穫高累年比較</t>
  </si>
  <si>
    <t>甘藷・馬鈴薯・大豆実収高</t>
  </si>
  <si>
    <t>果実実収高</t>
  </si>
  <si>
    <t>年次別県産米出状況</t>
  </si>
  <si>
    <t>年次別県供産米県外移出高</t>
  </si>
  <si>
    <t>(1)農地等（既墾地）買収・売渡実績</t>
  </si>
  <si>
    <t>と殺</t>
  </si>
  <si>
    <t>農家経済調査</t>
  </si>
  <si>
    <t>(1)甘藷</t>
  </si>
  <si>
    <t>(2)馬鈴薯</t>
  </si>
  <si>
    <t>(3)大豆</t>
  </si>
  <si>
    <t>(1)農家世帯員の業態・労働状況</t>
  </si>
  <si>
    <t>(2)経営土地</t>
  </si>
  <si>
    <t>(3)農業粗収益</t>
  </si>
  <si>
    <t>(4)農業以外の収入</t>
  </si>
  <si>
    <t>(5)農業経営費</t>
  </si>
  <si>
    <t>(6)農業以外の支出</t>
  </si>
  <si>
    <t>(7)租税・公課・諸負担支出</t>
  </si>
  <si>
    <t>(8)家計費</t>
  </si>
  <si>
    <t>(9)財産的収支（固定資産）</t>
  </si>
  <si>
    <t>(10)財産的収支（流動資産）</t>
  </si>
  <si>
    <t>(11)財産的収支（負債）</t>
  </si>
  <si>
    <t>(12)農家経済総括表</t>
  </si>
  <si>
    <t>(13)農家の現金・準備金の増減形態</t>
  </si>
  <si>
    <t>(14)借入金の増減形態</t>
  </si>
  <si>
    <t>(15)農家財産の総括</t>
  </si>
  <si>
    <t>第７章　林業</t>
  </si>
  <si>
    <t>造林面積</t>
  </si>
  <si>
    <t>伐採面積</t>
  </si>
  <si>
    <t>林野副産物</t>
  </si>
  <si>
    <t>第８章　水産業</t>
  </si>
  <si>
    <t>漁船数</t>
  </si>
  <si>
    <t>(1)無動力船</t>
  </si>
  <si>
    <t>(2)動力船</t>
  </si>
  <si>
    <t>水産加工品</t>
  </si>
  <si>
    <t>(1)年次別魚種別漁獲高</t>
  </si>
  <si>
    <t>(2)月別魚種別漁獲高</t>
  </si>
  <si>
    <t>(3)漁業種類別漁獲高</t>
  </si>
  <si>
    <t>(4)漁業協同組合別漁獲高</t>
  </si>
  <si>
    <t>第９章　鉱業</t>
  </si>
  <si>
    <t>主要鉱産品東北六県比較</t>
  </si>
  <si>
    <t>第１０章　工業</t>
  </si>
  <si>
    <t>市町村別工場・従業者数・製造品出荷額</t>
  </si>
  <si>
    <t>郡市別・開設年・組織別工場数</t>
  </si>
  <si>
    <t>郡市別有形固定資産取得額・除却額</t>
  </si>
  <si>
    <t>主要工業製品生産数量</t>
  </si>
  <si>
    <t>中小企業協同組合設立状況</t>
  </si>
  <si>
    <t>累年別電力実績</t>
  </si>
  <si>
    <t>用途別電力需要</t>
  </si>
  <si>
    <t>用途別電灯需要</t>
  </si>
  <si>
    <t>産業別電力需要</t>
  </si>
  <si>
    <t>構造別建築主別着工建築物</t>
  </si>
  <si>
    <t>第１１章　電気・ガス・水道</t>
  </si>
  <si>
    <t>第１２章　建築</t>
  </si>
  <si>
    <t>第１３章　運輸・通信</t>
  </si>
  <si>
    <t>鉄道貨物発送到着数量</t>
  </si>
  <si>
    <t>都道府県別主要品目別鉄道貨物輸送実績</t>
  </si>
  <si>
    <t>入港船舶移輸出入実績</t>
  </si>
  <si>
    <t>(1)電信</t>
  </si>
  <si>
    <t>(2)電話加入者・通話度数</t>
  </si>
  <si>
    <t>第１４章　貿易</t>
  </si>
  <si>
    <t>品目別輸出実績</t>
  </si>
  <si>
    <t>第１５章　金融</t>
  </si>
  <si>
    <t>金融機関数</t>
  </si>
  <si>
    <t>商工組合中央金庫主要勘定</t>
  </si>
  <si>
    <t>信用農業協同組合連合会主要勘定</t>
  </si>
  <si>
    <t>農業協同組合主要勘定</t>
  </si>
  <si>
    <t>第１６章　商業</t>
  </si>
  <si>
    <t>都道府県別店舗数</t>
  </si>
  <si>
    <t>市町村別店舗・従業者数・商品売上額</t>
  </si>
  <si>
    <t>業種別業態別組織別店舗数・従業者数・売場面積</t>
  </si>
  <si>
    <t>業種・資金借入先・商品仕入先別店舗数・商品手持額</t>
  </si>
  <si>
    <t>郡市別業種別月別商品売上額・営業支出額</t>
  </si>
  <si>
    <t>郡市別業種別店舗数・商品売上額・商品手持額（個人）</t>
  </si>
  <si>
    <t>業種別会社数</t>
  </si>
  <si>
    <t>業種別会社・運用資本金の増減</t>
  </si>
  <si>
    <t>第１７章　物価・家計・所得</t>
  </si>
  <si>
    <t>家計用品農村小売価格</t>
  </si>
  <si>
    <t>農業用品購入価格</t>
  </si>
  <si>
    <t>農家生産物の販売金額</t>
  </si>
  <si>
    <t>農作業賃金・料金</t>
  </si>
  <si>
    <t>勤労者１世帯当り家計費</t>
  </si>
  <si>
    <t>農家１世帯当り１ヵ月平均支出金額</t>
  </si>
  <si>
    <t>県民所得</t>
  </si>
  <si>
    <t>(1)国民所得・県民所得（分配）</t>
  </si>
  <si>
    <t>(2)県内生産所得</t>
  </si>
  <si>
    <t>(3)県民分配所得</t>
  </si>
  <si>
    <t>(4)県民個人支出</t>
  </si>
  <si>
    <t>(5)個人所得とその処分</t>
  </si>
  <si>
    <t>国家公務員</t>
  </si>
  <si>
    <t>地方公務員</t>
  </si>
  <si>
    <t>郡市別有権者数</t>
  </si>
  <si>
    <t>市町村長選挙</t>
  </si>
  <si>
    <t>市町村議会議員選挙</t>
  </si>
  <si>
    <t>(1)県職員</t>
  </si>
  <si>
    <t>(2)市町村職員</t>
  </si>
  <si>
    <t>第２０章　司法警察</t>
  </si>
  <si>
    <t>司法関係職員</t>
  </si>
  <si>
    <t>警察区割</t>
  </si>
  <si>
    <t>中学校・高等学校生徒卒業後の状況</t>
  </si>
  <si>
    <t>生徒児童の疾病異常検査</t>
  </si>
  <si>
    <t>宗教法人数</t>
  </si>
  <si>
    <t>ラジオ契約数</t>
  </si>
  <si>
    <t>(1)実施機関別月別被保護世帯・人員</t>
  </si>
  <si>
    <t>共同募金配分</t>
  </si>
  <si>
    <t>(1)適用事業所・保険料徴収状況</t>
  </si>
  <si>
    <t>(4)日雇労働者健康保険</t>
  </si>
  <si>
    <t>(1)適用事業・保険料徴収状況</t>
  </si>
  <si>
    <t>(2)厚生年金保険給付状況</t>
  </si>
  <si>
    <t>(3)厚生年金保険受給者状況</t>
  </si>
  <si>
    <t>(1)適用事業所・保険料徴収状況</t>
  </si>
  <si>
    <t>主要死因別死亡者数</t>
  </si>
  <si>
    <t>主要死因乳児死亡者数</t>
  </si>
  <si>
    <t>年令階級別結核死亡者数</t>
  </si>
  <si>
    <t>(2)届出伝染病</t>
  </si>
  <si>
    <t>(2)月別火災（建物）発生件数・損害見積額</t>
  </si>
  <si>
    <t>(3)原因別火災（建物）発生件数・損害見積額</t>
  </si>
  <si>
    <t>(2)産業別原因別災害件数</t>
  </si>
  <si>
    <t>(1)鉄道運転事故数</t>
  </si>
  <si>
    <t>(2)事故死傷人員</t>
  </si>
  <si>
    <t>(6)小売物価地域差指数</t>
  </si>
  <si>
    <t>(7)電力消費指数</t>
  </si>
  <si>
    <t>(8)貨物輸送指数</t>
  </si>
  <si>
    <t>１ 指数</t>
  </si>
  <si>
    <t>図表　統計表　（統計書より抜粋）</t>
  </si>
  <si>
    <t>各年10月1日現在</t>
  </si>
  <si>
    <t>市町村別</t>
  </si>
  <si>
    <t>昭和30年</t>
  </si>
  <si>
    <t>昭和25年</t>
  </si>
  <si>
    <t>昭和22年</t>
  </si>
  <si>
    <t>昭和15年</t>
  </si>
  <si>
    <t>昭和10年</t>
  </si>
  <si>
    <t>昭和 5年</t>
  </si>
  <si>
    <t>大正14年</t>
  </si>
  <si>
    <t>大正　9年</t>
  </si>
  <si>
    <t>総数</t>
  </si>
  <si>
    <t>山形市</t>
  </si>
  <si>
    <t>山形</t>
  </si>
  <si>
    <t>金井</t>
  </si>
  <si>
    <t>滝山</t>
  </si>
  <si>
    <t>東沢</t>
  </si>
  <si>
    <t>南沼原</t>
  </si>
  <si>
    <t>飯塚</t>
  </si>
  <si>
    <t>椹沢</t>
  </si>
  <si>
    <t>高瀬</t>
  </si>
  <si>
    <t>楯山</t>
  </si>
  <si>
    <t>出羽</t>
  </si>
  <si>
    <t>明治</t>
  </si>
  <si>
    <t>大郷</t>
  </si>
  <si>
    <t>鈴川</t>
  </si>
  <si>
    <t>千歳</t>
  </si>
  <si>
    <t>米沢市</t>
  </si>
  <si>
    <t>米沢</t>
  </si>
  <si>
    <t>上長井</t>
  </si>
  <si>
    <t>万世</t>
  </si>
  <si>
    <t>山上</t>
  </si>
  <si>
    <t>三沢</t>
  </si>
  <si>
    <t>広幡</t>
  </si>
  <si>
    <t>六郷</t>
  </si>
  <si>
    <t>塩井</t>
  </si>
  <si>
    <t>窪田</t>
  </si>
  <si>
    <t>南原</t>
  </si>
  <si>
    <t>上郷</t>
  </si>
  <si>
    <t>鶴岡市</t>
  </si>
  <si>
    <t>鶴岡</t>
  </si>
  <si>
    <t>大泉</t>
  </si>
  <si>
    <t>黄金</t>
  </si>
  <si>
    <t>斉</t>
  </si>
  <si>
    <t>湯田川</t>
  </si>
  <si>
    <t>田川</t>
  </si>
  <si>
    <t>栄</t>
  </si>
  <si>
    <t>京田</t>
  </si>
  <si>
    <t>豊浦</t>
  </si>
  <si>
    <t>加茂</t>
  </si>
  <si>
    <t>酒田市</t>
  </si>
  <si>
    <t>酒田</t>
  </si>
  <si>
    <t>西荒瀬</t>
  </si>
  <si>
    <t>北平田</t>
  </si>
  <si>
    <t>東平田</t>
  </si>
  <si>
    <t>中平田</t>
  </si>
  <si>
    <t>上田</t>
  </si>
  <si>
    <t>本楯</t>
  </si>
  <si>
    <t>南遊佐</t>
  </si>
  <si>
    <t>新堀</t>
  </si>
  <si>
    <t>広野</t>
  </si>
  <si>
    <t>袖浦</t>
  </si>
  <si>
    <t>飛島</t>
  </si>
  <si>
    <t>西平田</t>
  </si>
  <si>
    <t>鵜渡川原</t>
  </si>
  <si>
    <t>新庄市</t>
  </si>
  <si>
    <t>新庄</t>
  </si>
  <si>
    <t>萩野</t>
  </si>
  <si>
    <t>稲舟</t>
  </si>
  <si>
    <t>寒河江市</t>
  </si>
  <si>
    <t>寒河江</t>
  </si>
  <si>
    <t xml:space="preserve"> </t>
  </si>
  <si>
    <t>西根</t>
  </si>
  <si>
    <t>柴橋</t>
  </si>
  <si>
    <t>高松</t>
  </si>
  <si>
    <t>醍醐</t>
  </si>
  <si>
    <t>白岩</t>
  </si>
  <si>
    <t>三泉</t>
  </si>
  <si>
    <t>上山市</t>
  </si>
  <si>
    <t>上山町</t>
  </si>
  <si>
    <t>西郷</t>
  </si>
  <si>
    <t>本庄</t>
  </si>
  <si>
    <t>東</t>
  </si>
  <si>
    <t>宮生</t>
  </si>
  <si>
    <t>中川</t>
  </si>
  <si>
    <t>村山市</t>
  </si>
  <si>
    <t>楯岡</t>
  </si>
  <si>
    <t>西郷</t>
  </si>
  <si>
    <t>大倉</t>
  </si>
  <si>
    <t>大久保</t>
  </si>
  <si>
    <t>富本</t>
  </si>
  <si>
    <t>戸沢</t>
  </si>
  <si>
    <t>袖崎</t>
  </si>
  <si>
    <t>大高根</t>
  </si>
  <si>
    <t>長井市</t>
  </si>
  <si>
    <t>長井町</t>
  </si>
  <si>
    <t>長井村</t>
  </si>
  <si>
    <t>平野</t>
  </si>
  <si>
    <t>伊佐沢</t>
  </si>
  <si>
    <t>豊田</t>
  </si>
  <si>
    <t>南村山郡</t>
  </si>
  <si>
    <t>蔵王村</t>
  </si>
  <si>
    <t>村木沢村</t>
  </si>
  <si>
    <t>柏倉門伝村</t>
  </si>
  <si>
    <t>本沢村</t>
  </si>
  <si>
    <t>山本村</t>
  </si>
  <si>
    <t>東村山郡</t>
  </si>
  <si>
    <t>天童町</t>
  </si>
  <si>
    <t>天童</t>
  </si>
  <si>
    <t>成生</t>
  </si>
  <si>
    <t>蔵増</t>
  </si>
  <si>
    <t>津山</t>
  </si>
  <si>
    <t>寺津</t>
  </si>
  <si>
    <t>山口</t>
  </si>
  <si>
    <t>田麦野</t>
  </si>
  <si>
    <t>豊栄村</t>
  </si>
  <si>
    <t>干布</t>
  </si>
  <si>
    <t>高櫛</t>
  </si>
  <si>
    <t>山寺村</t>
  </si>
  <si>
    <t>中山町</t>
  </si>
  <si>
    <t>長崎</t>
  </si>
  <si>
    <t>山辺町</t>
  </si>
  <si>
    <t>山辺</t>
  </si>
  <si>
    <t>大寺</t>
  </si>
  <si>
    <t>中</t>
  </si>
  <si>
    <t>作谷沢</t>
  </si>
  <si>
    <t>相模</t>
  </si>
  <si>
    <t>大曽根村</t>
  </si>
  <si>
    <t>西村山郡</t>
  </si>
  <si>
    <t>左沢町</t>
  </si>
  <si>
    <t>朝日町</t>
  </si>
  <si>
    <t>宮宿</t>
  </si>
  <si>
    <t>大谷</t>
  </si>
  <si>
    <t>西五百川</t>
  </si>
  <si>
    <t>漆川村</t>
  </si>
  <si>
    <t>本郷</t>
  </si>
  <si>
    <t>七軒</t>
  </si>
  <si>
    <t>西川町</t>
  </si>
  <si>
    <t>西山</t>
  </si>
  <si>
    <t>本導寺</t>
  </si>
  <si>
    <t>川土居</t>
  </si>
  <si>
    <t>大井沢</t>
  </si>
  <si>
    <t>河北町</t>
  </si>
  <si>
    <t>谷地</t>
  </si>
  <si>
    <t>西里</t>
  </si>
  <si>
    <t>溝延</t>
  </si>
  <si>
    <t>北谷地</t>
  </si>
  <si>
    <t>北村山郡</t>
  </si>
  <si>
    <t>東根町</t>
  </si>
  <si>
    <t>東根</t>
  </si>
  <si>
    <t>東郷</t>
  </si>
  <si>
    <t>高崎</t>
  </si>
  <si>
    <t>大富</t>
  </si>
  <si>
    <t>小田島</t>
  </si>
  <si>
    <t>長瀞</t>
  </si>
  <si>
    <t>大石田町</t>
  </si>
  <si>
    <t>大石田</t>
  </si>
  <si>
    <t>横山</t>
  </si>
  <si>
    <t>亀井田</t>
  </si>
  <si>
    <t>尾花沢町</t>
  </si>
  <si>
    <t>尾花沢</t>
  </si>
  <si>
    <t>福原</t>
  </si>
  <si>
    <t>宮沢</t>
  </si>
  <si>
    <t>玉野</t>
  </si>
  <si>
    <t>常盤</t>
  </si>
  <si>
    <t>最上郡</t>
  </si>
  <si>
    <t>舟形町</t>
  </si>
  <si>
    <t>舟形</t>
  </si>
  <si>
    <t>堀内</t>
  </si>
  <si>
    <t>大蔵村</t>
  </si>
  <si>
    <t>八向村</t>
  </si>
  <si>
    <t>戸沢村</t>
  </si>
  <si>
    <t>古口</t>
  </si>
  <si>
    <t>角川</t>
  </si>
  <si>
    <t>鮭川村</t>
  </si>
  <si>
    <t>鮭川</t>
  </si>
  <si>
    <t>豊里</t>
  </si>
  <si>
    <t>真室川町</t>
  </si>
  <si>
    <t>安楽城村</t>
  </si>
  <si>
    <t>及位村</t>
  </si>
  <si>
    <t>金山町</t>
  </si>
  <si>
    <t>最上町</t>
  </si>
  <si>
    <t>西小国村</t>
  </si>
  <si>
    <t>東小国村</t>
  </si>
  <si>
    <t>南置賜郡</t>
  </si>
  <si>
    <t>中津川村</t>
  </si>
  <si>
    <t>東置賜郡</t>
  </si>
  <si>
    <t>高畠町</t>
  </si>
  <si>
    <t>高畠</t>
  </si>
  <si>
    <t>二井宿</t>
  </si>
  <si>
    <t>屋代</t>
  </si>
  <si>
    <t>亀岡</t>
  </si>
  <si>
    <t>和田</t>
  </si>
  <si>
    <t>糠野目村</t>
  </si>
  <si>
    <t>赤湯町</t>
  </si>
  <si>
    <t>赤湯</t>
  </si>
  <si>
    <t>宮内町</t>
  </si>
  <si>
    <t>宮内</t>
  </si>
  <si>
    <t>吉野</t>
  </si>
  <si>
    <t>金山</t>
  </si>
  <si>
    <t>漆山</t>
  </si>
  <si>
    <t>和合村</t>
  </si>
  <si>
    <t>沖郷</t>
  </si>
  <si>
    <t>梨郷</t>
  </si>
  <si>
    <t>川西町</t>
  </si>
  <si>
    <t>玉庭</t>
  </si>
  <si>
    <t>小松</t>
  </si>
  <si>
    <t>大塚</t>
  </si>
  <si>
    <t>犬川</t>
  </si>
  <si>
    <t>中郡</t>
  </si>
  <si>
    <t>吉島</t>
  </si>
  <si>
    <t>西置賜郡</t>
  </si>
  <si>
    <t>白鷹町</t>
  </si>
  <si>
    <t>荒砥</t>
  </si>
  <si>
    <t>蚕桑</t>
  </si>
  <si>
    <t>鮎貝</t>
  </si>
  <si>
    <t>十王</t>
  </si>
  <si>
    <t>白鷹</t>
  </si>
  <si>
    <t>飯豊村</t>
  </si>
  <si>
    <t>豊原</t>
  </si>
  <si>
    <t>添川</t>
  </si>
  <si>
    <t>豊川</t>
  </si>
  <si>
    <t>津川村</t>
  </si>
  <si>
    <t>小国町</t>
  </si>
  <si>
    <t>小国</t>
  </si>
  <si>
    <t>南小国</t>
  </si>
  <si>
    <t>北小国</t>
  </si>
  <si>
    <t>東田川郡</t>
  </si>
  <si>
    <t>朝日村</t>
  </si>
  <si>
    <t>東村</t>
  </si>
  <si>
    <t>櫛引村</t>
  </si>
  <si>
    <t>山添</t>
  </si>
  <si>
    <t>黒川</t>
  </si>
  <si>
    <t>羽黒町</t>
  </si>
  <si>
    <t>泉</t>
  </si>
  <si>
    <t>広瀬</t>
  </si>
  <si>
    <t>手向</t>
  </si>
  <si>
    <t>三川村</t>
  </si>
  <si>
    <t>押切</t>
  </si>
  <si>
    <t>束郷</t>
  </si>
  <si>
    <t>藤島町</t>
  </si>
  <si>
    <t>藤島</t>
  </si>
  <si>
    <t>長沼</t>
  </si>
  <si>
    <t>八栄島</t>
  </si>
  <si>
    <t>東栄</t>
  </si>
  <si>
    <t>渡前</t>
  </si>
  <si>
    <t>立川町</t>
  </si>
  <si>
    <t>狩川</t>
  </si>
  <si>
    <t>立谷沢</t>
  </si>
  <si>
    <t>清川</t>
  </si>
  <si>
    <t>余目町</t>
  </si>
  <si>
    <t>余目</t>
  </si>
  <si>
    <t>大和</t>
  </si>
  <si>
    <t>十六合村</t>
  </si>
  <si>
    <t>八栄里</t>
  </si>
  <si>
    <t>常万</t>
  </si>
  <si>
    <t>西田川郡</t>
  </si>
  <si>
    <t>温海町</t>
  </si>
  <si>
    <t>温海</t>
  </si>
  <si>
    <t>念球関</t>
  </si>
  <si>
    <t>福栄</t>
  </si>
  <si>
    <t>山戸</t>
  </si>
  <si>
    <t>大山町</t>
  </si>
  <si>
    <t>大山</t>
  </si>
  <si>
    <t>飽海郡</t>
  </si>
  <si>
    <t>松山町</t>
  </si>
  <si>
    <t>松嶺</t>
  </si>
  <si>
    <t>内郷</t>
  </si>
  <si>
    <t>平田村</t>
  </si>
  <si>
    <t>南平田</t>
  </si>
  <si>
    <t>田沢</t>
  </si>
  <si>
    <t>北俣</t>
  </si>
  <si>
    <t>八幡町</t>
  </si>
  <si>
    <t>観音寺</t>
  </si>
  <si>
    <t>一条</t>
  </si>
  <si>
    <t>大沢</t>
  </si>
  <si>
    <t>日向</t>
  </si>
  <si>
    <t>遊佐町</t>
  </si>
  <si>
    <t>遊佐</t>
  </si>
  <si>
    <t>稲川</t>
  </si>
  <si>
    <t>西遊佐</t>
  </si>
  <si>
    <t>蕨岡</t>
  </si>
  <si>
    <t>吹浦</t>
  </si>
  <si>
    <t>　市町村別の内訳は旧市町村名である　　注　国勢調査</t>
  </si>
  <si>
    <t>１.市町村別年次別人口</t>
  </si>
  <si>
    <t>２０.勤労者１世帯当り家計費</t>
  </si>
  <si>
    <t>才入</t>
  </si>
  <si>
    <t>才出</t>
  </si>
  <si>
    <t>科目</t>
  </si>
  <si>
    <t>昭和27年度</t>
  </si>
  <si>
    <t>県税</t>
  </si>
  <si>
    <t>議会費</t>
  </si>
  <si>
    <t>県庁費</t>
  </si>
  <si>
    <t>土木費</t>
  </si>
  <si>
    <t>教育費</t>
  </si>
  <si>
    <t>国庫支出金</t>
  </si>
  <si>
    <t>社会及び労仂施設費</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</si>
</sst>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_);\(#,##0\)"/>
    <numFmt numFmtId="182" formatCode="_ * #,##0_ ;_ * \-#,##0_ ;_ * &quot;…&quot;_ ;_ @_ "/>
    <numFmt numFmtId="183" formatCode="_ * #,##0_ ;_ * \-#,##0_ ;_ * &quot;0&quot;_ ;_ @_ "/>
    <numFmt numFmtId="184" formatCode="0_);[Red]\(0\)"/>
    <numFmt numFmtId="185" formatCode="_ * #,##0.000_ ;_ * \-#,##0.000_ ;_ * &quot;-&quot;??_ ;_ @_ "/>
    <numFmt numFmtId="186" formatCode="_ * #,##0.0_ ;_ * \-#,##0.0_ ;_ * &quot;-&quot;??_ ;_ @_ "/>
    <numFmt numFmtId="187" formatCode="_ * #,##0_ ;_ * \-#,##0_ ;_ * &quot;-&quot;??_ ;_ @_ "/>
    <numFmt numFmtId="188" formatCode="_ * #,##0.0_ ;_ * \-#,##0.0_ ;_ * &quot;-&quot;_ ;_ @_ "/>
    <numFmt numFmtId="189" formatCode="_ * #,##0.00_ ;_ * \-#,##0.00_ ;_ * &quot;-&quot;_ ;_ @_ "/>
    <numFmt numFmtId="190" formatCode="0;&quot;△ &quot;0"/>
    <numFmt numFmtId="191" formatCode="0.0;&quot;△ &quot;0.0"/>
    <numFmt numFmtId="192" formatCode="0.00;&quot;△ &quot;0.00"/>
    <numFmt numFmtId="193" formatCode="#,##0.0;&quot;△ &quot;#,##0.0"/>
    <numFmt numFmtId="194" formatCode="#,##0.00;&quot;△ &quot;#,##0.00"/>
    <numFmt numFmtId="195" formatCode="#,##0.0;[Red]\-#,##0.0"/>
    <numFmt numFmtId="196" formatCode="\-"/>
    <numFmt numFmtId="197" formatCode="#,##0.000;[Red]\-#,##0.000"/>
    <numFmt numFmtId="198" formatCode="0.0"/>
    <numFmt numFmtId="199" formatCode="_ * #,##0.000_ ;_ * \-#,##0.000_ ;_ * &quot;-&quot;???_ ;_ @_ "/>
    <numFmt numFmtId="200" formatCode="_ * #,##0.0_ ;_ * \-#,##0.0_ ;_ * &quot;-&quot;?_ ;_ @_ "/>
    <numFmt numFmtId="201" formatCode="#,##0.0"/>
    <numFmt numFmtId="202" formatCode="#,##0.0_);\(#,##0.0\)"/>
    <numFmt numFmtId="203" formatCode="#,##0.0_ ;[Red]\-#,##0.0\ "/>
    <numFmt numFmtId="204" formatCode="#,##0.0_);[Red]\(#,##0.0\)"/>
    <numFmt numFmtId="205" formatCode="0_);\(0\)"/>
    <numFmt numFmtId="206" formatCode="0.0_);\(0.0\)"/>
    <numFmt numFmtId="207" formatCode="_ * #,##0.0_ ;_ * \-#,##0.00_ ;_ * &quot;-&quot;??_ ;_ @_ "/>
    <numFmt numFmtId="208" formatCode="0_ "/>
    <numFmt numFmtId="209" formatCode="0\ "/>
    <numFmt numFmtId="210" formatCode="&quot;（&quot;0&quot;）&quot;"/>
    <numFmt numFmtId="211" formatCode="\(#,##0.0\)"/>
    <numFmt numFmtId="212" formatCode="\(#,##0\)"/>
    <numFmt numFmtId="213" formatCode="\(0\)"/>
    <numFmt numFmtId="214" formatCode="0.0_);[Red]\(0.0\)"/>
    <numFmt numFmtId="215" formatCode="_ * #,##0_ ;_ * \-#,##0_ ;_ * &quot;-&quot;?_ ;_ @_ "/>
    <numFmt numFmtId="216" formatCode="_ * #,##0.00_ ;_ * \-#,##0.00_ ;_ * &quot;-&quot;?_ ;_ @_ "/>
    <numFmt numFmtId="217" formatCode="General\ "/>
    <numFmt numFmtId="218" formatCode="#,##0.00_);[Red]\(#,##0.00\)"/>
    <numFmt numFmtId="219" formatCode="#,##0."/>
    <numFmt numFmtId="220" formatCode="0.0_ "/>
    <numFmt numFmtId="221" formatCode="0.0000\ "/>
    <numFmt numFmtId="222" formatCode="\(0\)\ "/>
    <numFmt numFmtId="223" formatCode="0;_Ā"/>
    <numFmt numFmtId="224" formatCode="_ * #,##0_ ;_ * &quot;△&quot;#,##0_ ;_ * &quot;-&quot;_ ;_ @_ "/>
    <numFmt numFmtId="225" formatCode="0.0\ "/>
    <numFmt numFmtId="226" formatCode="#,##0.0;&quot;△ &quot;#,##0.0\ "/>
    <numFmt numFmtId="227" formatCode="\(#\)"/>
    <numFmt numFmtId="228" formatCode="\(@\)"/>
    <numFmt numFmtId="229" formatCode="0.00000"/>
    <numFmt numFmtId="230" formatCode="&quot;△&quot;0"/>
    <numFmt numFmtId="231" formatCode="#,##0.000_ "/>
    <numFmt numFmtId="232" formatCode="_ * #,##0.000_ ;_ * \-#,##0.000_ ;_ * &quot;-&quot;_ ;_ @_ "/>
    <numFmt numFmtId="233" formatCode="_ * #,##0.0000_ ;_ * \-#,##0.0000_ ;_ * &quot;-&quot;_ ;_ @_ "/>
    <numFmt numFmtId="234" formatCode="#,##0_ ;[Red]\-#,##0\ "/>
  </numFmts>
  <fonts count="23">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sz val="12"/>
      <name val="ＭＳ 明朝"/>
      <family val="1"/>
    </font>
    <font>
      <b/>
      <sz val="9"/>
      <name val="ＭＳ 明朝"/>
      <family val="1"/>
    </font>
    <font>
      <b/>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明朝"/>
      <family val="1"/>
    </font>
    <font>
      <sz val="10"/>
      <color indexed="8"/>
      <name val="ＭＳ 明朝"/>
      <family val="1"/>
    </font>
    <font>
      <sz val="12"/>
      <color indexed="8"/>
      <name val="ＭＳ 明朝"/>
      <family val="1"/>
    </font>
    <font>
      <b/>
      <sz val="9"/>
      <color indexed="8"/>
      <name val="ＭＳ 明朝"/>
      <family val="1"/>
    </font>
    <font>
      <sz val="9"/>
      <color indexed="8"/>
      <name val="ＭＳ 明朝"/>
      <family val="1"/>
    </font>
    <font>
      <vertAlign val="subscript"/>
      <sz val="8"/>
      <name val="ＭＳ 明朝"/>
      <family val="1"/>
    </font>
    <font>
      <vertAlign val="superscript"/>
      <sz val="10"/>
      <name val="ＭＳ 明朝"/>
      <family val="1"/>
    </font>
    <font>
      <sz val="9"/>
      <name val="ＭＳ 明朝"/>
      <family val="1"/>
    </font>
    <font>
      <sz val="8"/>
      <name val="ＭＳ 明朝"/>
      <family val="1"/>
    </font>
    <font>
      <sz val="11"/>
      <name val="ＭＳ 明朝"/>
      <family val="1"/>
    </font>
    <font>
      <b/>
      <sz val="11"/>
      <name val="ＭＳ Ｐゴシック"/>
      <family val="3"/>
    </font>
    <font>
      <b/>
      <sz val="12"/>
      <name val="ＭＳ 明朝"/>
      <family val="1"/>
    </font>
  </fonts>
  <fills count="3">
    <fill>
      <patternFill/>
    </fill>
    <fill>
      <patternFill patternType="gray125"/>
    </fill>
    <fill>
      <patternFill patternType="solid">
        <fgColor indexed="22"/>
        <bgColor indexed="64"/>
      </patternFill>
    </fill>
  </fills>
  <borders count="35">
    <border>
      <left/>
      <right/>
      <top/>
      <bottom/>
      <diagonal/>
    </border>
    <border>
      <left style="thin"/>
      <right>
        <color indexed="63"/>
      </right>
      <top>
        <color indexed="63"/>
      </top>
      <bottom>
        <color indexed="63"/>
      </bottom>
    </border>
    <border>
      <left style="thin"/>
      <right>
        <color indexed="63"/>
      </right>
      <top style="medium"/>
      <bottom style="thin"/>
    </border>
    <border>
      <left style="thin"/>
      <right style="thin"/>
      <top style="medium"/>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style="thin"/>
    </border>
    <border>
      <left style="thin"/>
      <right style="double"/>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thin"/>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double"/>
      <top style="medium"/>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medium"/>
      <bottom>
        <color indexed="63"/>
      </bottom>
    </border>
  </borders>
  <cellStyleXfs count="5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9" fontId="6" fillId="0" borderId="1">
      <alignment horizontal="distributed" vertical="center"/>
      <protection/>
    </xf>
    <xf numFmtId="38" fontId="0" fillId="0" borderId="0" applyFont="0" applyFill="0" applyBorder="0" applyAlignment="0" applyProtection="0"/>
    <xf numFmtId="40" fontId="0" fillId="0" borderId="0" applyFont="0" applyFill="0" applyBorder="0" applyAlignment="0" applyProtection="0"/>
    <xf numFmtId="49" fontId="1" fillId="0" borderId="1">
      <alignment horizontal="distributed" vertical="center"/>
      <protection/>
    </xf>
    <xf numFmtId="41" fontId="6" fillId="0" borderId="1">
      <alignment/>
      <protection/>
    </xf>
    <xf numFmtId="49" fontId="6" fillId="0" borderId="1">
      <alignment horizontal="distributed" vertical="center"/>
      <protection/>
    </xf>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pplyNumberFormat="0" applyFill="0" applyBorder="0" applyAlignment="0" applyProtection="0"/>
  </cellStyleXfs>
  <cellXfs count="1110">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3" applyNumberFormat="1" applyFont="1" applyFill="1" applyAlignment="1">
      <alignment vertical="center"/>
      <protection/>
    </xf>
    <xf numFmtId="0" fontId="1" fillId="0" borderId="0" xfId="53" applyFont="1" applyFill="1" applyAlignment="1">
      <alignment/>
      <protection/>
    </xf>
    <xf numFmtId="49" fontId="1" fillId="0" borderId="0" xfId="53" applyNumberFormat="1" applyFont="1" applyFill="1" applyAlignment="1">
      <alignment/>
      <protection/>
    </xf>
    <xf numFmtId="0" fontId="1" fillId="0" borderId="0" xfId="53" applyFont="1" applyFill="1" applyAlignment="1">
      <alignment vertical="center"/>
      <protection/>
    </xf>
    <xf numFmtId="0" fontId="1" fillId="2" borderId="0" xfId="0" applyFont="1" applyFill="1" applyAlignment="1">
      <alignment vertical="center"/>
    </xf>
    <xf numFmtId="49" fontId="1" fillId="2" borderId="0" xfId="53" applyNumberFormat="1" applyFont="1" applyFill="1" applyAlignment="1">
      <alignment vertical="center"/>
      <protection/>
    </xf>
    <xf numFmtId="0" fontId="1" fillId="0" borderId="0" xfId="25" applyFont="1" applyFill="1" applyAlignment="1">
      <alignment vertical="center"/>
      <protection/>
    </xf>
    <xf numFmtId="0" fontId="5" fillId="0" borderId="0" xfId="25" applyFont="1" applyFill="1" applyAlignment="1">
      <alignment vertical="center"/>
      <protection/>
    </xf>
    <xf numFmtId="0" fontId="1" fillId="0" borderId="0" xfId="25" applyFont="1" applyFill="1" applyBorder="1" applyAlignment="1">
      <alignment vertical="center"/>
      <protection/>
    </xf>
    <xf numFmtId="0" fontId="1" fillId="0" borderId="0" xfId="25" applyFont="1" applyFill="1" applyBorder="1" applyAlignment="1">
      <alignment horizontal="centerContinuous" vertical="center"/>
      <protection/>
    </xf>
    <xf numFmtId="0" fontId="1" fillId="0" borderId="2" xfId="25" applyFont="1" applyFill="1" applyBorder="1" applyAlignment="1">
      <alignment horizontal="center" vertical="center"/>
      <protection/>
    </xf>
    <xf numFmtId="0" fontId="1" fillId="0" borderId="3" xfId="25" applyFont="1" applyFill="1" applyBorder="1" applyAlignment="1">
      <alignment horizontal="center" vertical="center"/>
      <protection/>
    </xf>
    <xf numFmtId="0" fontId="1" fillId="0" borderId="1" xfId="25" applyFont="1" applyFill="1" applyBorder="1" applyAlignment="1">
      <alignment vertical="center"/>
      <protection/>
    </xf>
    <xf numFmtId="0" fontId="1" fillId="0" borderId="4" xfId="25" applyNumberFormat="1" applyFont="1" applyFill="1" applyBorder="1" applyAlignment="1">
      <alignment horizontal="distributed" vertical="center"/>
      <protection/>
    </xf>
    <xf numFmtId="0" fontId="1" fillId="0" borderId="0" xfId="25" applyFont="1" applyFill="1" applyBorder="1" applyAlignment="1">
      <alignment horizontal="center" vertical="center"/>
      <protection/>
    </xf>
    <xf numFmtId="0" fontId="1" fillId="0" borderId="0" xfId="25" applyFont="1" applyFill="1" applyBorder="1" applyAlignment="1">
      <alignment horizontal="right" vertical="center"/>
      <protection/>
    </xf>
    <xf numFmtId="0" fontId="1" fillId="0" borderId="5" xfId="25" applyFont="1" applyFill="1" applyBorder="1" applyAlignment="1">
      <alignment horizontal="right" vertical="center"/>
      <protection/>
    </xf>
    <xf numFmtId="41" fontId="6" fillId="0" borderId="0" xfId="25" applyNumberFormat="1" applyFont="1" applyFill="1" applyAlignment="1">
      <alignment vertical="center"/>
      <protection/>
    </xf>
    <xf numFmtId="41" fontId="6" fillId="0" borderId="0" xfId="18" applyNumberFormat="1" applyFont="1" applyFill="1" applyBorder="1" applyAlignment="1">
      <alignment horizontal="right" vertical="center"/>
    </xf>
    <xf numFmtId="41" fontId="6" fillId="0" borderId="4" xfId="18" applyNumberFormat="1" applyFont="1" applyFill="1" applyBorder="1" applyAlignment="1">
      <alignment horizontal="right" vertical="center"/>
    </xf>
    <xf numFmtId="38" fontId="1" fillId="0" borderId="4" xfId="18" applyFont="1" applyFill="1" applyBorder="1" applyAlignment="1">
      <alignment vertical="center"/>
    </xf>
    <xf numFmtId="41" fontId="1" fillId="0" borderId="0" xfId="18" applyNumberFormat="1" applyFont="1" applyFill="1" applyBorder="1" applyAlignment="1">
      <alignment horizontal="right" vertical="center"/>
    </xf>
    <xf numFmtId="41" fontId="1" fillId="0" borderId="4" xfId="18" applyNumberFormat="1" applyFont="1" applyFill="1" applyBorder="1" applyAlignment="1">
      <alignment horizontal="right" vertical="center"/>
    </xf>
    <xf numFmtId="41" fontId="1" fillId="0" borderId="1" xfId="18" applyNumberFormat="1" applyFont="1" applyFill="1" applyBorder="1" applyAlignment="1">
      <alignment vertical="center"/>
    </xf>
    <xf numFmtId="41" fontId="1" fillId="0" borderId="0" xfId="18" applyNumberFormat="1" applyFont="1" applyFill="1" applyBorder="1" applyAlignment="1">
      <alignment vertical="center"/>
    </xf>
    <xf numFmtId="41" fontId="1" fillId="0" borderId="4" xfId="18" applyNumberFormat="1" applyFont="1" applyFill="1" applyBorder="1" applyAlignment="1">
      <alignment vertical="center"/>
    </xf>
    <xf numFmtId="0" fontId="1" fillId="0" borderId="4" xfId="25" applyFont="1" applyFill="1" applyBorder="1" applyAlignment="1">
      <alignment horizontal="distributed" vertical="center"/>
      <protection/>
    </xf>
    <xf numFmtId="38" fontId="1" fillId="0" borderId="1" xfId="18" applyFont="1" applyFill="1" applyBorder="1" applyAlignment="1">
      <alignment horizontal="distributed" vertical="center"/>
    </xf>
    <xf numFmtId="38" fontId="1" fillId="0" borderId="4" xfId="18" applyFont="1" applyFill="1" applyBorder="1" applyAlignment="1">
      <alignment horizontal="distributed" vertical="center"/>
    </xf>
    <xf numFmtId="38" fontId="1" fillId="0" borderId="4" xfId="18" applyFont="1" applyFill="1" applyBorder="1" applyAlignment="1">
      <alignment horizontal="left" vertical="center"/>
    </xf>
    <xf numFmtId="0" fontId="6" fillId="0" borderId="0" xfId="25" applyFont="1" applyFill="1" applyAlignment="1">
      <alignment vertical="center"/>
      <protection/>
    </xf>
    <xf numFmtId="38" fontId="6" fillId="0" borderId="1" xfId="18" applyFont="1" applyFill="1" applyBorder="1" applyAlignment="1">
      <alignment horizontal="distributed" vertical="center"/>
    </xf>
    <xf numFmtId="41" fontId="6" fillId="0" borderId="1" xfId="18" applyNumberFormat="1" applyFont="1" applyFill="1" applyBorder="1" applyAlignment="1">
      <alignment vertical="center"/>
    </xf>
    <xf numFmtId="41" fontId="6" fillId="0" borderId="0" xfId="18" applyNumberFormat="1" applyFont="1" applyFill="1" applyBorder="1" applyAlignment="1">
      <alignment vertical="center"/>
    </xf>
    <xf numFmtId="41" fontId="6" fillId="0" borderId="4" xfId="18" applyNumberFormat="1" applyFont="1" applyFill="1" applyBorder="1" applyAlignment="1">
      <alignment vertical="center"/>
    </xf>
    <xf numFmtId="0" fontId="1" fillId="0" borderId="4" xfId="18" applyNumberFormat="1" applyFont="1" applyFill="1" applyBorder="1" applyAlignment="1">
      <alignment horizontal="distributed" vertical="center"/>
    </xf>
    <xf numFmtId="38" fontId="1" fillId="0" borderId="0" xfId="18" applyFont="1" applyFill="1" applyBorder="1" applyAlignment="1">
      <alignment horizontal="distributed" vertical="center"/>
    </xf>
    <xf numFmtId="0" fontId="1" fillId="0" borderId="4" xfId="25" applyFont="1" applyFill="1" applyBorder="1" applyAlignment="1">
      <alignment horizontal="left" vertical="center"/>
      <protection/>
    </xf>
    <xf numFmtId="0" fontId="1" fillId="0" borderId="6" xfId="25" applyFont="1" applyFill="1" applyBorder="1" applyAlignment="1">
      <alignment vertical="center"/>
      <protection/>
    </xf>
    <xf numFmtId="0" fontId="1" fillId="0" borderId="7" xfId="25" applyFont="1" applyFill="1" applyBorder="1" applyAlignment="1">
      <alignment vertical="center"/>
      <protection/>
    </xf>
    <xf numFmtId="38" fontId="1" fillId="0" borderId="8" xfId="18" applyFont="1" applyFill="1" applyBorder="1" applyAlignment="1">
      <alignment horizontal="distributed" vertical="center"/>
    </xf>
    <xf numFmtId="41" fontId="1" fillId="0" borderId="7" xfId="18" applyNumberFormat="1" applyFont="1" applyFill="1" applyBorder="1" applyAlignment="1">
      <alignment vertical="center"/>
    </xf>
    <xf numFmtId="41" fontId="1" fillId="0" borderId="8" xfId="18" applyNumberFormat="1" applyFont="1" applyFill="1" applyBorder="1" applyAlignment="1">
      <alignment vertical="center"/>
    </xf>
    <xf numFmtId="0" fontId="1" fillId="0" borderId="0" xfId="18" applyNumberFormat="1" applyFont="1" applyFill="1" applyBorder="1" applyAlignment="1">
      <alignment horizontal="left" vertical="center"/>
    </xf>
    <xf numFmtId="0" fontId="1" fillId="0" borderId="0" xfId="18" applyNumberFormat="1" applyFont="1" applyFill="1" applyAlignment="1">
      <alignment horizontal="left" vertical="center"/>
    </xf>
    <xf numFmtId="0" fontId="5" fillId="0" borderId="0" xfId="26" applyFont="1" applyFill="1" applyAlignment="1">
      <alignment vertical="center"/>
      <protection/>
    </xf>
    <xf numFmtId="0" fontId="5" fillId="0" borderId="0" xfId="26" applyFont="1" applyFill="1" applyBorder="1" applyAlignment="1">
      <alignment vertical="center"/>
      <protection/>
    </xf>
    <xf numFmtId="0" fontId="1" fillId="0" borderId="0" xfId="26" applyFont="1" applyFill="1" applyAlignment="1">
      <alignment vertical="center"/>
      <protection/>
    </xf>
    <xf numFmtId="0" fontId="1" fillId="0" borderId="7" xfId="26" applyFont="1" applyFill="1" applyBorder="1" applyAlignment="1">
      <alignment vertical="center"/>
      <protection/>
    </xf>
    <xf numFmtId="0" fontId="1" fillId="0" borderId="9" xfId="26" applyFont="1" applyFill="1" applyBorder="1" applyAlignment="1">
      <alignment horizontal="center" vertical="center"/>
      <protection/>
    </xf>
    <xf numFmtId="0" fontId="1" fillId="0" borderId="10" xfId="26" applyFont="1" applyFill="1" applyBorder="1" applyAlignment="1">
      <alignment horizontal="center" vertical="center"/>
      <protection/>
    </xf>
    <xf numFmtId="0" fontId="1" fillId="0" borderId="9" xfId="26" applyFont="1" applyFill="1" applyBorder="1" applyAlignment="1">
      <alignment horizontal="distributed" vertical="center" wrapText="1"/>
      <protection/>
    </xf>
    <xf numFmtId="0" fontId="1" fillId="0" borderId="11" xfId="26" applyFont="1" applyFill="1" applyBorder="1" applyAlignment="1">
      <alignment horizontal="center" vertical="center"/>
      <protection/>
    </xf>
    <xf numFmtId="0" fontId="1" fillId="0" borderId="12" xfId="26" applyFont="1" applyFill="1" applyBorder="1" applyAlignment="1">
      <alignment horizontal="distributed" vertical="center" wrapText="1"/>
      <protection/>
    </xf>
    <xf numFmtId="0" fontId="1" fillId="0" borderId="10" xfId="26" applyFont="1" applyFill="1" applyBorder="1" applyAlignment="1">
      <alignment horizontal="distributed" vertical="center" wrapText="1"/>
      <protection/>
    </xf>
    <xf numFmtId="0" fontId="1" fillId="0" borderId="13" xfId="26" applyFont="1" applyFill="1" applyBorder="1" applyAlignment="1">
      <alignment vertical="center"/>
      <protection/>
    </xf>
    <xf numFmtId="41" fontId="1" fillId="0" borderId="14" xfId="26" applyNumberFormat="1" applyFont="1" applyFill="1" applyBorder="1" applyAlignment="1">
      <alignment vertical="center"/>
      <protection/>
    </xf>
    <xf numFmtId="41" fontId="1" fillId="0" borderId="5" xfId="26" applyNumberFormat="1" applyFont="1" applyFill="1" applyBorder="1" applyAlignment="1">
      <alignment vertical="center"/>
      <protection/>
    </xf>
    <xf numFmtId="0" fontId="6" fillId="0" borderId="0" xfId="26" applyFont="1" applyFill="1" applyAlignment="1">
      <alignment vertical="center"/>
      <protection/>
    </xf>
    <xf numFmtId="0" fontId="6" fillId="0" borderId="15" xfId="26" applyFont="1" applyFill="1" applyBorder="1" applyAlignment="1">
      <alignment horizontal="distributed" vertical="center"/>
      <protection/>
    </xf>
    <xf numFmtId="41" fontId="6" fillId="0" borderId="0" xfId="26" applyNumberFormat="1" applyFont="1" applyFill="1" applyBorder="1" applyAlignment="1">
      <alignment horizontal="distributed" vertical="center"/>
      <protection/>
    </xf>
    <xf numFmtId="41" fontId="6" fillId="0" borderId="0" xfId="26" applyNumberFormat="1" applyFont="1" applyFill="1" applyBorder="1" applyAlignment="1">
      <alignment vertical="center"/>
      <protection/>
    </xf>
    <xf numFmtId="41" fontId="6" fillId="0" borderId="4" xfId="26" applyNumberFormat="1" applyFont="1" applyFill="1" applyBorder="1" applyAlignment="1">
      <alignment vertical="center"/>
      <protection/>
    </xf>
    <xf numFmtId="41" fontId="6" fillId="0" borderId="0" xfId="26" applyNumberFormat="1" applyFont="1" applyFill="1" applyAlignment="1">
      <alignment vertical="center"/>
      <protection/>
    </xf>
    <xf numFmtId="0" fontId="1" fillId="0" borderId="15" xfId="26" applyFont="1" applyFill="1" applyBorder="1" applyAlignment="1">
      <alignment horizontal="distributed" vertical="center"/>
      <protection/>
    </xf>
    <xf numFmtId="41" fontId="1" fillId="0" borderId="0" xfId="26" applyNumberFormat="1" applyFont="1" applyFill="1" applyBorder="1" applyAlignment="1">
      <alignment horizontal="distributed" vertical="center"/>
      <protection/>
    </xf>
    <xf numFmtId="41" fontId="1" fillId="0" borderId="0" xfId="26" applyNumberFormat="1" applyFont="1" applyFill="1" applyBorder="1" applyAlignment="1">
      <alignment vertical="center"/>
      <protection/>
    </xf>
    <xf numFmtId="41" fontId="1" fillId="0" borderId="4" xfId="26" applyNumberFormat="1" applyFont="1" applyFill="1" applyBorder="1" applyAlignment="1">
      <alignment vertical="center"/>
      <protection/>
    </xf>
    <xf numFmtId="41" fontId="1" fillId="0" borderId="0" xfId="26" applyNumberFormat="1" applyFont="1" applyFill="1" applyAlignment="1">
      <alignment vertical="center"/>
      <protection/>
    </xf>
    <xf numFmtId="41" fontId="1" fillId="0" borderId="0" xfId="26" applyNumberFormat="1" applyFont="1" applyFill="1" applyBorder="1" applyAlignment="1">
      <alignment horizontal="right" vertical="center"/>
      <protection/>
    </xf>
    <xf numFmtId="41" fontId="6" fillId="0" borderId="0" xfId="26" applyNumberFormat="1" applyFont="1" applyFill="1" applyBorder="1" applyAlignment="1">
      <alignment horizontal="right" vertical="center"/>
      <protection/>
    </xf>
    <xf numFmtId="0" fontId="1" fillId="0" borderId="0" xfId="26" applyFont="1" applyFill="1" applyBorder="1" applyAlignment="1">
      <alignment vertical="center"/>
      <protection/>
    </xf>
    <xf numFmtId="0" fontId="1" fillId="0" borderId="16" xfId="26" applyFont="1" applyFill="1" applyBorder="1" applyAlignment="1">
      <alignment horizontal="distributed" vertical="center"/>
      <protection/>
    </xf>
    <xf numFmtId="41" fontId="1" fillId="0" borderId="7" xfId="26" applyNumberFormat="1" applyFont="1" applyFill="1" applyBorder="1" applyAlignment="1">
      <alignment vertical="center"/>
      <protection/>
    </xf>
    <xf numFmtId="41" fontId="1" fillId="0" borderId="8" xfId="26" applyNumberFormat="1" applyFont="1" applyFill="1" applyBorder="1" applyAlignment="1">
      <alignment vertical="center"/>
      <protection/>
    </xf>
    <xf numFmtId="0" fontId="1" fillId="0" borderId="0" xfId="26" applyFont="1" applyFill="1" applyAlignment="1">
      <alignment horizontal="distributed" vertical="center"/>
      <protection/>
    </xf>
    <xf numFmtId="49" fontId="1" fillId="0" borderId="0" xfId="18" applyNumberFormat="1" applyFont="1" applyFill="1" applyAlignment="1">
      <alignment vertical="center"/>
    </xf>
    <xf numFmtId="49" fontId="5" fillId="0" borderId="0" xfId="18" applyNumberFormat="1" applyFont="1" applyFill="1" applyAlignment="1">
      <alignment vertical="center"/>
    </xf>
    <xf numFmtId="49" fontId="1" fillId="0" borderId="7" xfId="18" applyNumberFormat="1" applyFont="1" applyFill="1" applyBorder="1" applyAlignment="1">
      <alignment vertical="center"/>
    </xf>
    <xf numFmtId="49" fontId="1" fillId="0" borderId="7" xfId="18" applyNumberFormat="1" applyFont="1" applyFill="1" applyBorder="1" applyAlignment="1">
      <alignment horizontal="right" vertical="center"/>
    </xf>
    <xf numFmtId="49" fontId="1" fillId="0" borderId="17" xfId="18" applyNumberFormat="1" applyFont="1" applyFill="1" applyBorder="1" applyAlignment="1">
      <alignment horizontal="distributed" vertical="center"/>
    </xf>
    <xf numFmtId="49" fontId="1" fillId="0" borderId="9" xfId="18" applyNumberFormat="1" applyFont="1" applyFill="1" applyBorder="1" applyAlignment="1">
      <alignment horizontal="distributed" vertical="center"/>
    </xf>
    <xf numFmtId="49" fontId="1" fillId="0" borderId="1" xfId="18" applyNumberFormat="1" applyFont="1" applyFill="1" applyBorder="1" applyAlignment="1">
      <alignment vertical="center"/>
    </xf>
    <xf numFmtId="41" fontId="1" fillId="0" borderId="14" xfId="18" applyNumberFormat="1" applyFont="1" applyFill="1" applyBorder="1" applyAlignment="1">
      <alignment horizontal="right" vertical="center"/>
    </xf>
    <xf numFmtId="41" fontId="1" fillId="0" borderId="5" xfId="18" applyNumberFormat="1" applyFont="1" applyFill="1" applyBorder="1" applyAlignment="1">
      <alignment horizontal="right" vertical="center"/>
    </xf>
    <xf numFmtId="38" fontId="1" fillId="0" borderId="0" xfId="18" applyFont="1" applyFill="1" applyAlignment="1">
      <alignment vertical="center"/>
    </xf>
    <xf numFmtId="49" fontId="1" fillId="0" borderId="0" xfId="18" applyNumberFormat="1" applyFont="1" applyFill="1" applyBorder="1" applyAlignment="1">
      <alignment horizontal="center" vertical="center"/>
    </xf>
    <xf numFmtId="49" fontId="1" fillId="0" borderId="4" xfId="18" applyNumberFormat="1" applyFont="1" applyFill="1" applyBorder="1" applyAlignment="1">
      <alignment horizontal="center" vertical="center"/>
    </xf>
    <xf numFmtId="49" fontId="1" fillId="0" borderId="1" xfId="18" applyNumberFormat="1" applyFont="1" applyFill="1" applyBorder="1" applyAlignment="1">
      <alignment horizontal="right" vertical="center"/>
    </xf>
    <xf numFmtId="41" fontId="1" fillId="0" borderId="0" xfId="18" applyNumberFormat="1" applyFont="1" applyFill="1" applyAlignment="1">
      <alignment vertical="center"/>
    </xf>
    <xf numFmtId="49" fontId="1" fillId="0" borderId="6" xfId="18" applyNumberFormat="1" applyFont="1" applyFill="1" applyBorder="1" applyAlignment="1">
      <alignment vertical="center"/>
    </xf>
    <xf numFmtId="38" fontId="1" fillId="0" borderId="7" xfId="18" applyFont="1" applyFill="1" applyBorder="1" applyAlignment="1">
      <alignment vertical="center"/>
    </xf>
    <xf numFmtId="38" fontId="1" fillId="0" borderId="8" xfId="18" applyFont="1" applyFill="1" applyBorder="1" applyAlignment="1">
      <alignment vertical="center"/>
    </xf>
    <xf numFmtId="0" fontId="1" fillId="0" borderId="0" xfId="27" applyFont="1" applyFill="1">
      <alignment/>
      <protection/>
    </xf>
    <xf numFmtId="49" fontId="5" fillId="0" borderId="0" xfId="27" applyNumberFormat="1" applyFont="1" applyFill="1" applyBorder="1">
      <alignment/>
      <protection/>
    </xf>
    <xf numFmtId="49" fontId="1" fillId="0" borderId="0" xfId="27" applyNumberFormat="1" applyFont="1" applyFill="1" applyBorder="1">
      <alignment/>
      <protection/>
    </xf>
    <xf numFmtId="49" fontId="5" fillId="0" borderId="0" xfId="27" applyNumberFormat="1" applyFont="1" applyFill="1">
      <alignment/>
      <protection/>
    </xf>
    <xf numFmtId="0" fontId="1" fillId="0" borderId="0" xfId="27" applyFont="1" applyFill="1" applyBorder="1">
      <alignment/>
      <protection/>
    </xf>
    <xf numFmtId="49" fontId="1" fillId="0" borderId="0" xfId="27" applyNumberFormat="1" applyFont="1" applyFill="1">
      <alignment/>
      <protection/>
    </xf>
    <xf numFmtId="58" fontId="1" fillId="0" borderId="0" xfId="27" applyNumberFormat="1" applyFont="1" applyFill="1" applyBorder="1">
      <alignment/>
      <protection/>
    </xf>
    <xf numFmtId="0" fontId="1" fillId="0" borderId="0" xfId="27" applyFont="1" applyFill="1" applyAlignment="1">
      <alignment vertical="center"/>
      <protection/>
    </xf>
    <xf numFmtId="0" fontId="1" fillId="0" borderId="18" xfId="27" applyFont="1" applyFill="1" applyBorder="1" applyAlignment="1">
      <alignment horizontal="center" vertical="center"/>
      <protection/>
    </xf>
    <xf numFmtId="0" fontId="1" fillId="0" borderId="9" xfId="27" applyFont="1" applyFill="1" applyBorder="1" applyAlignment="1">
      <alignment horizontal="center" vertical="center"/>
      <protection/>
    </xf>
    <xf numFmtId="0" fontId="1" fillId="0" borderId="19" xfId="27" applyFont="1" applyFill="1" applyBorder="1">
      <alignment/>
      <protection/>
    </xf>
    <xf numFmtId="49" fontId="1" fillId="0" borderId="5" xfId="27" applyNumberFormat="1" applyFont="1" applyFill="1" applyBorder="1" applyAlignment="1">
      <alignment horizontal="distributed"/>
      <protection/>
    </xf>
    <xf numFmtId="49" fontId="1" fillId="0" borderId="0" xfId="27" applyNumberFormat="1" applyFont="1" applyFill="1" applyBorder="1" applyAlignment="1">
      <alignment horizontal="distributed"/>
      <protection/>
    </xf>
    <xf numFmtId="0" fontId="1" fillId="0" borderId="14" xfId="27" applyNumberFormat="1" applyFont="1" applyFill="1" applyBorder="1" applyAlignment="1">
      <alignment horizontal="right" vertical="top"/>
      <protection/>
    </xf>
    <xf numFmtId="0" fontId="1" fillId="0" borderId="5" xfId="27" applyNumberFormat="1" applyFont="1" applyFill="1" applyBorder="1" applyAlignment="1">
      <alignment horizontal="right" vertical="top"/>
      <protection/>
    </xf>
    <xf numFmtId="41" fontId="1" fillId="0" borderId="0" xfId="27" applyNumberFormat="1" applyFont="1" applyFill="1" applyBorder="1" applyAlignment="1">
      <alignment horizontal="center" vertical="center"/>
      <protection/>
    </xf>
    <xf numFmtId="41" fontId="1" fillId="0" borderId="0" xfId="27" applyNumberFormat="1" applyFont="1" applyFill="1" applyBorder="1" applyAlignment="1">
      <alignment/>
      <protection/>
    </xf>
    <xf numFmtId="41" fontId="1" fillId="0" borderId="4" xfId="27" applyNumberFormat="1" applyFont="1" applyFill="1" applyBorder="1" applyAlignment="1">
      <alignment/>
      <protection/>
    </xf>
    <xf numFmtId="0" fontId="6" fillId="0" borderId="0" xfId="27" applyFont="1" applyFill="1">
      <alignment/>
      <protection/>
    </xf>
    <xf numFmtId="41" fontId="6" fillId="0" borderId="0" xfId="27" applyNumberFormat="1" applyFont="1" applyFill="1" applyBorder="1" applyAlignment="1">
      <alignment vertical="center"/>
      <protection/>
    </xf>
    <xf numFmtId="41" fontId="6" fillId="0" borderId="4" xfId="27" applyNumberFormat="1" applyFont="1" applyFill="1" applyBorder="1" applyAlignment="1">
      <alignment vertical="center"/>
      <protection/>
    </xf>
    <xf numFmtId="49" fontId="1" fillId="0" borderId="1" xfId="22" applyFont="1" applyFill="1" applyBorder="1" applyAlignment="1">
      <alignment horizontal="distributed" vertical="center"/>
      <protection/>
    </xf>
    <xf numFmtId="49" fontId="1" fillId="0" borderId="4" xfId="22" applyFont="1" applyFill="1" applyBorder="1" applyAlignment="1">
      <alignment horizontal="distributed" vertical="center"/>
      <protection/>
    </xf>
    <xf numFmtId="41" fontId="1" fillId="0" borderId="0" xfId="27" applyNumberFormat="1" applyFont="1" applyFill="1" applyBorder="1" applyAlignment="1">
      <alignment vertical="center"/>
      <protection/>
    </xf>
    <xf numFmtId="41" fontId="1" fillId="0" borderId="4" xfId="27" applyNumberFormat="1" applyFont="1" applyFill="1" applyBorder="1" applyAlignment="1">
      <alignment vertical="center"/>
      <protection/>
    </xf>
    <xf numFmtId="0" fontId="10" fillId="0" borderId="4" xfId="27" applyFont="1" applyFill="1" applyBorder="1" applyAlignment="1">
      <alignment horizontal="distributed" vertical="center"/>
      <protection/>
    </xf>
    <xf numFmtId="0" fontId="6" fillId="0" borderId="0" xfId="27" applyFont="1" applyFill="1" applyAlignment="1">
      <alignment vertical="center"/>
      <protection/>
    </xf>
    <xf numFmtId="49" fontId="6" fillId="0" borderId="1" xfId="20" applyFont="1" applyFill="1" applyBorder="1" applyAlignment="1">
      <alignment horizontal="distributed" vertical="center"/>
      <protection/>
    </xf>
    <xf numFmtId="49" fontId="6" fillId="0" borderId="4" xfId="20" applyFont="1" applyFill="1" applyBorder="1" applyAlignment="1">
      <alignment horizontal="distributed" vertical="center"/>
      <protection/>
    </xf>
    <xf numFmtId="41" fontId="6" fillId="0" borderId="0" xfId="27" applyNumberFormat="1" applyFont="1" applyFill="1" applyBorder="1" applyAlignment="1">
      <alignment horizontal="center" vertical="center"/>
      <protection/>
    </xf>
    <xf numFmtId="49" fontId="1" fillId="0" borderId="1" xfId="20" applyFont="1" applyFill="1" applyBorder="1" applyAlignment="1">
      <alignment horizontal="distributed" vertical="center"/>
      <protection/>
    </xf>
    <xf numFmtId="49" fontId="1" fillId="0" borderId="4" xfId="20" applyFont="1" applyFill="1" applyBorder="1" applyAlignment="1">
      <alignment horizontal="distributed" vertical="center"/>
      <protection/>
    </xf>
    <xf numFmtId="41" fontId="1" fillId="0" borderId="0" xfId="21" applyNumberFormat="1" applyFont="1" applyFill="1" applyBorder="1" applyAlignment="1">
      <alignment vertical="center"/>
      <protection/>
    </xf>
    <xf numFmtId="41" fontId="1" fillId="0" borderId="4" xfId="21" applyNumberFormat="1" applyFont="1" applyFill="1" applyBorder="1" applyAlignment="1">
      <alignment vertical="center"/>
      <protection/>
    </xf>
    <xf numFmtId="49" fontId="1" fillId="0" borderId="6" xfId="20" applyFont="1" applyFill="1" applyBorder="1" applyAlignment="1">
      <alignment horizontal="distributed" vertical="center"/>
      <protection/>
    </xf>
    <xf numFmtId="49" fontId="1" fillId="0" borderId="8" xfId="20" applyFont="1" applyFill="1" applyBorder="1" applyAlignment="1">
      <alignment horizontal="distributed" vertical="center"/>
      <protection/>
    </xf>
    <xf numFmtId="41" fontId="1" fillId="0" borderId="7" xfId="27" applyNumberFormat="1" applyFont="1" applyFill="1" applyBorder="1" applyAlignment="1">
      <alignment horizontal="center" vertical="center"/>
      <protection/>
    </xf>
    <xf numFmtId="41" fontId="1" fillId="0" borderId="7" xfId="27" applyNumberFormat="1" applyFont="1" applyFill="1" applyBorder="1" applyAlignment="1">
      <alignment vertical="center"/>
      <protection/>
    </xf>
    <xf numFmtId="41" fontId="1" fillId="0" borderId="8" xfId="27" applyNumberFormat="1" applyFont="1" applyFill="1" applyBorder="1" applyAlignment="1">
      <alignment vertical="center"/>
      <protection/>
    </xf>
    <xf numFmtId="49" fontId="1" fillId="0" borderId="0" xfId="27" applyNumberFormat="1" applyFont="1" applyFill="1" applyBorder="1" applyAlignment="1">
      <alignment horizontal="left" vertical="top"/>
      <protection/>
    </xf>
    <xf numFmtId="49" fontId="1" fillId="0" borderId="0" xfId="27" applyNumberFormat="1" applyFont="1" applyFill="1" applyAlignment="1">
      <alignment horizontal="left" vertical="top"/>
      <protection/>
    </xf>
    <xf numFmtId="0" fontId="1" fillId="0" borderId="0" xfId="28" applyFont="1" applyFill="1">
      <alignment/>
      <protection/>
    </xf>
    <xf numFmtId="0" fontId="5" fillId="0" borderId="0" xfId="28" applyFont="1" applyFill="1">
      <alignment/>
      <protection/>
    </xf>
    <xf numFmtId="0" fontId="1" fillId="0" borderId="10" xfId="28" applyFont="1" applyFill="1" applyBorder="1" applyAlignment="1">
      <alignment horizontal="distributed" vertical="center"/>
      <protection/>
    </xf>
    <xf numFmtId="0" fontId="1" fillId="0" borderId="10" xfId="28" applyFont="1" applyFill="1" applyBorder="1" applyAlignment="1">
      <alignment horizontal="distributed" vertical="center" wrapText="1"/>
      <protection/>
    </xf>
    <xf numFmtId="0" fontId="1" fillId="0" borderId="19" xfId="28" applyFont="1" applyFill="1" applyBorder="1" applyAlignment="1">
      <alignment horizontal="distributed" vertical="center"/>
      <protection/>
    </xf>
    <xf numFmtId="0" fontId="1" fillId="0" borderId="5" xfId="28" applyFont="1" applyFill="1" applyBorder="1" applyAlignment="1">
      <alignment horizontal="distributed" vertical="center"/>
      <protection/>
    </xf>
    <xf numFmtId="0" fontId="1" fillId="0" borderId="19" xfId="28" applyFont="1" applyFill="1" applyBorder="1" applyAlignment="1">
      <alignment horizontal="right"/>
      <protection/>
    </xf>
    <xf numFmtId="0" fontId="1" fillId="0" borderId="14" xfId="28" applyFont="1" applyFill="1" applyBorder="1" applyAlignment="1">
      <alignment horizontal="right"/>
      <protection/>
    </xf>
    <xf numFmtId="0" fontId="1" fillId="0" borderId="5" xfId="28" applyFont="1" applyFill="1" applyBorder="1" applyAlignment="1">
      <alignment horizontal="right"/>
      <protection/>
    </xf>
    <xf numFmtId="0" fontId="1" fillId="0" borderId="1" xfId="28" applyFont="1" applyFill="1" applyBorder="1" applyAlignment="1">
      <alignment horizontal="center"/>
      <protection/>
    </xf>
    <xf numFmtId="56" fontId="1" fillId="0" borderId="4" xfId="28" applyNumberFormat="1" applyFont="1" applyFill="1" applyBorder="1" applyAlignment="1">
      <alignment horizontal="center"/>
      <protection/>
    </xf>
    <xf numFmtId="41" fontId="1" fillId="0" borderId="1" xfId="28" applyNumberFormat="1" applyFont="1" applyFill="1" applyBorder="1">
      <alignment/>
      <protection/>
    </xf>
    <xf numFmtId="41" fontId="1" fillId="0" borderId="0" xfId="28" applyNumberFormat="1" applyFont="1" applyFill="1" applyBorder="1">
      <alignment/>
      <protection/>
    </xf>
    <xf numFmtId="41" fontId="1" fillId="0" borderId="4" xfId="28" applyNumberFormat="1" applyFont="1" applyFill="1" applyBorder="1">
      <alignment/>
      <protection/>
    </xf>
    <xf numFmtId="0" fontId="1" fillId="0" borderId="4" xfId="28" applyFont="1" applyFill="1" applyBorder="1" applyAlignment="1">
      <alignment horizontal="center"/>
      <protection/>
    </xf>
    <xf numFmtId="0" fontId="1" fillId="0" borderId="4" xfId="28" applyFont="1" applyFill="1" applyBorder="1">
      <alignment/>
      <protection/>
    </xf>
    <xf numFmtId="41" fontId="1" fillId="0" borderId="0" xfId="28" applyNumberFormat="1" applyFont="1" applyFill="1" applyBorder="1" applyAlignment="1">
      <alignment horizontal="right"/>
      <protection/>
    </xf>
    <xf numFmtId="41" fontId="1" fillId="0" borderId="4" xfId="28" applyNumberFormat="1" applyFont="1" applyFill="1" applyBorder="1" applyAlignment="1">
      <alignment horizontal="right"/>
      <protection/>
    </xf>
    <xf numFmtId="0" fontId="1" fillId="0" borderId="18" xfId="29" applyFont="1" applyFill="1" applyBorder="1" applyAlignment="1">
      <alignment horizontal="distributed" vertical="center" wrapText="1"/>
      <protection/>
    </xf>
    <xf numFmtId="0" fontId="0" fillId="0" borderId="9" xfId="29" applyFill="1" applyBorder="1" applyAlignment="1">
      <alignment/>
      <protection/>
    </xf>
    <xf numFmtId="0" fontId="1" fillId="0" borderId="18" xfId="29" applyFont="1" applyFill="1" applyBorder="1" applyAlignment="1">
      <alignment horizontal="distributed" vertical="center"/>
      <protection/>
    </xf>
    <xf numFmtId="0" fontId="1" fillId="0" borderId="6" xfId="28" applyFont="1" applyFill="1" applyBorder="1">
      <alignment/>
      <protection/>
    </xf>
    <xf numFmtId="0" fontId="1" fillId="0" borderId="8" xfId="28" applyFont="1" applyFill="1" applyBorder="1">
      <alignment/>
      <protection/>
    </xf>
    <xf numFmtId="0" fontId="1" fillId="0" borderId="7" xfId="28" applyFont="1" applyFill="1" applyBorder="1">
      <alignment/>
      <protection/>
    </xf>
    <xf numFmtId="0" fontId="1" fillId="0" borderId="0" xfId="29" applyFont="1" applyFill="1">
      <alignment/>
      <protection/>
    </xf>
    <xf numFmtId="0" fontId="5" fillId="0" borderId="0" xfId="29" applyFont="1" applyFill="1">
      <alignment/>
      <protection/>
    </xf>
    <xf numFmtId="0" fontId="1" fillId="0" borderId="0" xfId="29" applyFont="1" applyFill="1" applyBorder="1">
      <alignment/>
      <protection/>
    </xf>
    <xf numFmtId="0" fontId="1" fillId="0" borderId="10" xfId="29" applyFont="1" applyFill="1" applyBorder="1" applyAlignment="1">
      <alignment horizontal="distributed" vertical="center"/>
      <protection/>
    </xf>
    <xf numFmtId="0" fontId="0" fillId="0" borderId="13" xfId="29" applyFill="1" applyBorder="1" applyAlignment="1">
      <alignment/>
      <protection/>
    </xf>
    <xf numFmtId="0" fontId="1" fillId="0" borderId="19" xfId="29" applyFont="1" applyFill="1" applyBorder="1" applyAlignment="1">
      <alignment horizontal="right"/>
      <protection/>
    </xf>
    <xf numFmtId="0" fontId="1" fillId="0" borderId="14" xfId="29" applyFont="1" applyFill="1" applyBorder="1" applyAlignment="1">
      <alignment horizontal="right"/>
      <protection/>
    </xf>
    <xf numFmtId="0" fontId="1" fillId="0" borderId="5" xfId="29" applyFont="1" applyFill="1" applyBorder="1" applyAlignment="1">
      <alignment horizontal="right"/>
      <protection/>
    </xf>
    <xf numFmtId="0" fontId="1" fillId="0" borderId="1" xfId="29" applyFont="1" applyFill="1" applyBorder="1">
      <alignment/>
      <protection/>
    </xf>
    <xf numFmtId="0" fontId="1" fillId="0" borderId="1" xfId="29" applyFont="1" applyFill="1" applyBorder="1" applyAlignment="1">
      <alignment horizontal="right"/>
      <protection/>
    </xf>
    <xf numFmtId="0" fontId="1" fillId="0" borderId="0" xfId="29" applyFont="1" applyFill="1" applyBorder="1" applyAlignment="1">
      <alignment horizontal="right"/>
      <protection/>
    </xf>
    <xf numFmtId="0" fontId="1" fillId="0" borderId="4" xfId="29" applyFont="1" applyFill="1" applyBorder="1" applyAlignment="1">
      <alignment horizontal="right"/>
      <protection/>
    </xf>
    <xf numFmtId="0" fontId="1" fillId="0" borderId="15" xfId="29" applyFont="1" applyFill="1" applyBorder="1">
      <alignment/>
      <protection/>
    </xf>
    <xf numFmtId="41" fontId="1" fillId="0" borderId="1" xfId="29" applyNumberFormat="1" applyFont="1" applyFill="1" applyBorder="1" applyAlignment="1">
      <alignment/>
      <protection/>
    </xf>
    <xf numFmtId="41" fontId="1" fillId="0" borderId="0" xfId="29" applyNumberFormat="1" applyFont="1" applyFill="1" applyBorder="1" applyAlignment="1">
      <alignment/>
      <protection/>
    </xf>
    <xf numFmtId="199" fontId="1" fillId="0" borderId="0" xfId="29" applyNumberFormat="1" applyFont="1" applyFill="1" applyBorder="1" applyAlignment="1">
      <alignment/>
      <protection/>
    </xf>
    <xf numFmtId="41" fontId="1" fillId="0" borderId="4" xfId="29" applyNumberFormat="1" applyFont="1" applyFill="1" applyBorder="1" applyAlignment="1">
      <alignment/>
      <protection/>
    </xf>
    <xf numFmtId="199" fontId="1" fillId="0" borderId="4" xfId="29" applyNumberFormat="1" applyFont="1" applyFill="1" applyBorder="1">
      <alignment/>
      <protection/>
    </xf>
    <xf numFmtId="0" fontId="11" fillId="0" borderId="0" xfId="29" applyFont="1" applyFill="1">
      <alignment/>
      <protection/>
    </xf>
    <xf numFmtId="0" fontId="6" fillId="0" borderId="0" xfId="29" applyFont="1" applyFill="1">
      <alignment/>
      <protection/>
    </xf>
    <xf numFmtId="0" fontId="1" fillId="0" borderId="9" xfId="29" applyFont="1" applyFill="1" applyBorder="1">
      <alignment/>
      <protection/>
    </xf>
    <xf numFmtId="41" fontId="1" fillId="0" borderId="20" xfId="29" applyNumberFormat="1" applyFont="1" applyFill="1" applyBorder="1" applyAlignment="1">
      <alignment/>
      <protection/>
    </xf>
    <xf numFmtId="41" fontId="1" fillId="0" borderId="21" xfId="29" applyNumberFormat="1" applyFont="1" applyFill="1" applyBorder="1" applyAlignment="1">
      <alignment/>
      <protection/>
    </xf>
    <xf numFmtId="199" fontId="1" fillId="0" borderId="21" xfId="29" applyNumberFormat="1" applyFont="1" applyFill="1" applyBorder="1" applyAlignment="1">
      <alignment/>
      <protection/>
    </xf>
    <xf numFmtId="41" fontId="1" fillId="0" borderId="17" xfId="29" applyNumberFormat="1" applyFont="1" applyFill="1" applyBorder="1" applyAlignment="1">
      <alignment/>
      <protection/>
    </xf>
    <xf numFmtId="41" fontId="6" fillId="0" borderId="1" xfId="29" applyNumberFormat="1" applyFont="1" applyFill="1" applyBorder="1" applyAlignment="1">
      <alignment/>
      <protection/>
    </xf>
    <xf numFmtId="41" fontId="6" fillId="0" borderId="0" xfId="29" applyNumberFormat="1" applyFont="1" applyFill="1" applyBorder="1" applyAlignment="1">
      <alignment/>
      <protection/>
    </xf>
    <xf numFmtId="199" fontId="6" fillId="0" borderId="4" xfId="29" applyNumberFormat="1" applyFont="1" applyFill="1" applyBorder="1" applyAlignment="1">
      <alignment/>
      <protection/>
    </xf>
    <xf numFmtId="0" fontId="1" fillId="0" borderId="4" xfId="29" applyFont="1" applyFill="1" applyBorder="1">
      <alignment/>
      <protection/>
    </xf>
    <xf numFmtId="0" fontId="1" fillId="0" borderId="4" xfId="29" applyFont="1" applyFill="1" applyBorder="1" applyAlignment="1">
      <alignment horizontal="distributed"/>
      <protection/>
    </xf>
    <xf numFmtId="0" fontId="1" fillId="0" borderId="15" xfId="29" applyFont="1" applyFill="1" applyBorder="1" applyAlignment="1">
      <alignment horizontal="distributed"/>
      <protection/>
    </xf>
    <xf numFmtId="0" fontId="6" fillId="0" borderId="15" xfId="29" applyFont="1" applyFill="1" applyBorder="1" applyAlignment="1">
      <alignment horizontal="distributed"/>
      <protection/>
    </xf>
    <xf numFmtId="199" fontId="6" fillId="0" borderId="4" xfId="29" applyNumberFormat="1" applyFont="1" applyFill="1" applyBorder="1">
      <alignment/>
      <protection/>
    </xf>
    <xf numFmtId="0" fontId="1" fillId="0" borderId="16" xfId="29" applyFont="1" applyFill="1" applyBorder="1" applyAlignment="1">
      <alignment horizontal="distributed"/>
      <protection/>
    </xf>
    <xf numFmtId="41" fontId="1" fillId="0" borderId="6" xfId="29" applyNumberFormat="1" applyFont="1" applyFill="1" applyBorder="1" applyAlignment="1">
      <alignment/>
      <protection/>
    </xf>
    <xf numFmtId="41" fontId="1" fillId="0" borderId="7" xfId="29" applyNumberFormat="1" applyFont="1" applyFill="1" applyBorder="1" applyAlignment="1">
      <alignment/>
      <protection/>
    </xf>
    <xf numFmtId="199" fontId="1" fillId="0" borderId="8" xfId="29" applyNumberFormat="1" applyFont="1" applyFill="1" applyBorder="1">
      <alignment/>
      <protection/>
    </xf>
    <xf numFmtId="0" fontId="1" fillId="0" borderId="0" xfId="30" applyFont="1" applyFill="1">
      <alignment/>
      <protection/>
    </xf>
    <xf numFmtId="0" fontId="5" fillId="0" borderId="0" xfId="30" applyFont="1" applyFill="1">
      <alignment/>
      <protection/>
    </xf>
    <xf numFmtId="0" fontId="1" fillId="0" borderId="3" xfId="30" applyFont="1" applyFill="1" applyBorder="1" applyAlignment="1">
      <alignment horizontal="center" vertical="center" wrapText="1"/>
      <protection/>
    </xf>
    <xf numFmtId="0" fontId="1" fillId="0" borderId="14" xfId="30" applyFont="1" applyFill="1" applyBorder="1">
      <alignment/>
      <protection/>
    </xf>
    <xf numFmtId="0" fontId="1" fillId="0" borderId="1" xfId="30" applyFont="1" applyFill="1" applyBorder="1" applyAlignment="1">
      <alignment horizontal="right"/>
      <protection/>
    </xf>
    <xf numFmtId="0" fontId="1" fillId="0" borderId="0" xfId="30" applyFont="1" applyFill="1" applyBorder="1" applyAlignment="1">
      <alignment horizontal="right"/>
      <protection/>
    </xf>
    <xf numFmtId="0" fontId="1" fillId="0" borderId="4" xfId="30" applyFont="1" applyFill="1" applyBorder="1" applyAlignment="1">
      <alignment horizontal="right"/>
      <protection/>
    </xf>
    <xf numFmtId="0" fontId="1" fillId="0" borderId="0" xfId="30" applyFont="1" applyFill="1" applyBorder="1">
      <alignment/>
      <protection/>
    </xf>
    <xf numFmtId="0" fontId="1" fillId="0" borderId="4" xfId="30" applyFont="1" applyFill="1" applyBorder="1">
      <alignment/>
      <protection/>
    </xf>
    <xf numFmtId="41" fontId="1" fillId="0" borderId="1" xfId="30" applyNumberFormat="1" applyFont="1" applyFill="1" applyBorder="1">
      <alignment/>
      <protection/>
    </xf>
    <xf numFmtId="41" fontId="1" fillId="0" borderId="0" xfId="30" applyNumberFormat="1" applyFont="1" applyFill="1" applyBorder="1">
      <alignment/>
      <protection/>
    </xf>
    <xf numFmtId="41" fontId="1" fillId="0" borderId="4" xfId="30" applyNumberFormat="1" applyFont="1" applyFill="1" applyBorder="1">
      <alignment/>
      <protection/>
    </xf>
    <xf numFmtId="181" fontId="1" fillId="0" borderId="0" xfId="30" applyNumberFormat="1" applyFont="1" applyFill="1" applyBorder="1">
      <alignment/>
      <protection/>
    </xf>
    <xf numFmtId="181" fontId="1" fillId="0" borderId="4" xfId="30" applyNumberFormat="1" applyFont="1" applyFill="1" applyBorder="1">
      <alignment/>
      <protection/>
    </xf>
    <xf numFmtId="0" fontId="1" fillId="0" borderId="1" xfId="30" applyFont="1" applyFill="1" applyBorder="1">
      <alignment/>
      <protection/>
    </xf>
    <xf numFmtId="0" fontId="1" fillId="0" borderId="6" xfId="30" applyFont="1" applyFill="1" applyBorder="1">
      <alignment/>
      <protection/>
    </xf>
    <xf numFmtId="0" fontId="1" fillId="0" borderId="7" xfId="30" applyFont="1" applyFill="1" applyBorder="1">
      <alignment/>
      <protection/>
    </xf>
    <xf numFmtId="0" fontId="1" fillId="0" borderId="8" xfId="30" applyFont="1" applyFill="1" applyBorder="1">
      <alignment/>
      <protection/>
    </xf>
    <xf numFmtId="41" fontId="1" fillId="0" borderId="6" xfId="30" applyNumberFormat="1" applyFont="1" applyFill="1" applyBorder="1">
      <alignment/>
      <protection/>
    </xf>
    <xf numFmtId="41" fontId="1" fillId="0" borderId="7" xfId="30" applyNumberFormat="1" applyFont="1" applyFill="1" applyBorder="1">
      <alignment/>
      <protection/>
    </xf>
    <xf numFmtId="41" fontId="1" fillId="0" borderId="8" xfId="30" applyNumberFormat="1" applyFont="1" applyFill="1" applyBorder="1">
      <alignment/>
      <protection/>
    </xf>
    <xf numFmtId="0" fontId="1" fillId="0" borderId="0" xfId="31" applyNumberFormat="1" applyFont="1" applyFill="1" applyAlignment="1">
      <alignment vertical="center"/>
      <protection/>
    </xf>
    <xf numFmtId="0" fontId="5" fillId="0" borderId="0" xfId="31" applyNumberFormat="1" applyFont="1" applyFill="1" applyAlignment="1">
      <alignment vertical="center"/>
      <protection/>
    </xf>
    <xf numFmtId="0" fontId="1" fillId="0" borderId="0" xfId="31" applyNumberFormat="1" applyFont="1" applyFill="1" applyAlignment="1">
      <alignment horizontal="right" vertical="center"/>
      <protection/>
    </xf>
    <xf numFmtId="0" fontId="1" fillId="0" borderId="10" xfId="31" applyNumberFormat="1" applyFont="1" applyFill="1" applyBorder="1" applyAlignment="1">
      <alignment horizontal="distributed" vertical="center"/>
      <protection/>
    </xf>
    <xf numFmtId="0" fontId="1" fillId="0" borderId="10" xfId="31" applyNumberFormat="1" applyFont="1" applyFill="1" applyBorder="1" applyAlignment="1">
      <alignment horizontal="center" vertical="center"/>
      <protection/>
    </xf>
    <xf numFmtId="0" fontId="1" fillId="0" borderId="19" xfId="31" applyNumberFormat="1" applyFont="1" applyFill="1" applyBorder="1" applyAlignment="1">
      <alignment vertical="center"/>
      <protection/>
    </xf>
    <xf numFmtId="0" fontId="1" fillId="0" borderId="1" xfId="31" applyNumberFormat="1" applyFont="1" applyFill="1" applyBorder="1" applyAlignment="1">
      <alignment horizontal="right" vertical="center"/>
      <protection/>
    </xf>
    <xf numFmtId="0" fontId="1" fillId="0" borderId="0" xfId="31" applyNumberFormat="1" applyFont="1" applyFill="1" applyBorder="1" applyAlignment="1">
      <alignment horizontal="right" vertical="center"/>
      <protection/>
    </xf>
    <xf numFmtId="0" fontId="1" fillId="0" borderId="4" xfId="31" applyNumberFormat="1" applyFont="1" applyFill="1" applyBorder="1" applyAlignment="1">
      <alignment horizontal="right" vertical="center"/>
      <protection/>
    </xf>
    <xf numFmtId="0" fontId="6" fillId="0" borderId="0" xfId="31" applyNumberFormat="1" applyFont="1" applyFill="1" applyAlignment="1">
      <alignment vertical="center"/>
      <protection/>
    </xf>
    <xf numFmtId="0" fontId="6" fillId="0" borderId="15" xfId="31" applyNumberFormat="1" applyFont="1" applyFill="1" applyBorder="1" applyAlignment="1">
      <alignment vertical="center"/>
      <protection/>
    </xf>
    <xf numFmtId="0" fontId="6" fillId="0" borderId="1" xfId="31" applyNumberFormat="1" applyFont="1" applyFill="1" applyBorder="1" applyAlignment="1">
      <alignment vertical="center"/>
      <protection/>
    </xf>
    <xf numFmtId="0" fontId="6" fillId="0" borderId="0" xfId="31" applyNumberFormat="1" applyFont="1" applyFill="1" applyBorder="1" applyAlignment="1">
      <alignment vertical="center"/>
      <protection/>
    </xf>
    <xf numFmtId="0" fontId="6" fillId="0" borderId="4" xfId="31" applyNumberFormat="1" applyFont="1" applyFill="1" applyBorder="1" applyAlignment="1">
      <alignment vertical="center"/>
      <protection/>
    </xf>
    <xf numFmtId="0" fontId="6" fillId="0" borderId="15" xfId="31" applyNumberFormat="1" applyFont="1" applyFill="1" applyBorder="1" applyAlignment="1">
      <alignment horizontal="distributed" vertical="center"/>
      <protection/>
    </xf>
    <xf numFmtId="41" fontId="6" fillId="0" borderId="1" xfId="31" applyNumberFormat="1" applyFont="1" applyFill="1" applyBorder="1" applyAlignment="1">
      <alignment vertical="center"/>
      <protection/>
    </xf>
    <xf numFmtId="41" fontId="6" fillId="0" borderId="0" xfId="31" applyNumberFormat="1" applyFont="1" applyFill="1" applyBorder="1" applyAlignment="1">
      <alignment vertical="center"/>
      <protection/>
    </xf>
    <xf numFmtId="41" fontId="6" fillId="0" borderId="4" xfId="31" applyNumberFormat="1" applyFont="1" applyFill="1" applyBorder="1" applyAlignment="1">
      <alignment vertical="center"/>
      <protection/>
    </xf>
    <xf numFmtId="0" fontId="1" fillId="0" borderId="15" xfId="31" applyNumberFormat="1" applyFont="1" applyFill="1" applyBorder="1" applyAlignment="1">
      <alignment vertical="center"/>
      <protection/>
    </xf>
    <xf numFmtId="41" fontId="1" fillId="0" borderId="1" xfId="31" applyNumberFormat="1" applyFont="1" applyFill="1" applyBorder="1" applyAlignment="1">
      <alignment vertical="center"/>
      <protection/>
    </xf>
    <xf numFmtId="41" fontId="1" fillId="0" borderId="0" xfId="31" applyNumberFormat="1" applyFont="1" applyFill="1" applyBorder="1" applyAlignment="1">
      <alignment vertical="center"/>
      <protection/>
    </xf>
    <xf numFmtId="41" fontId="1" fillId="0" borderId="4" xfId="31" applyNumberFormat="1" applyFont="1" applyFill="1" applyBorder="1" applyAlignment="1">
      <alignment vertical="center"/>
      <protection/>
    </xf>
    <xf numFmtId="0" fontId="1" fillId="0" borderId="15" xfId="31" applyNumberFormat="1" applyFont="1" applyFill="1" applyBorder="1" applyAlignment="1">
      <alignment horizontal="distributed" vertical="center"/>
      <protection/>
    </xf>
    <xf numFmtId="177" fontId="1" fillId="0" borderId="0" xfId="31" applyNumberFormat="1" applyFont="1" applyFill="1" applyBorder="1" applyAlignment="1">
      <alignment vertical="center"/>
      <protection/>
    </xf>
    <xf numFmtId="0" fontId="1" fillId="0" borderId="1" xfId="31" applyNumberFormat="1" applyFont="1" applyFill="1" applyBorder="1" applyAlignment="1">
      <alignment vertical="center"/>
      <protection/>
    </xf>
    <xf numFmtId="0" fontId="1" fillId="0" borderId="0" xfId="31" applyNumberFormat="1" applyFont="1" applyFill="1" applyBorder="1" applyAlignment="1">
      <alignment vertical="center"/>
      <protection/>
    </xf>
    <xf numFmtId="0" fontId="1" fillId="0" borderId="4" xfId="31" applyNumberFormat="1" applyFont="1" applyFill="1" applyBorder="1" applyAlignment="1">
      <alignment vertical="center"/>
      <protection/>
    </xf>
    <xf numFmtId="177" fontId="1" fillId="0" borderId="4" xfId="31" applyNumberFormat="1" applyFont="1" applyFill="1" applyBorder="1" applyAlignment="1">
      <alignment vertical="center"/>
      <protection/>
    </xf>
    <xf numFmtId="177" fontId="1" fillId="0" borderId="1" xfId="31" applyNumberFormat="1" applyFont="1" applyFill="1" applyBorder="1" applyAlignment="1">
      <alignment vertical="center"/>
      <protection/>
    </xf>
    <xf numFmtId="177" fontId="6" fillId="0" borderId="0" xfId="31" applyNumberFormat="1" applyFont="1" applyFill="1" applyBorder="1" applyAlignment="1">
      <alignment vertical="center"/>
      <protection/>
    </xf>
    <xf numFmtId="0" fontId="1" fillId="0" borderId="16" xfId="31" applyNumberFormat="1" applyFont="1" applyFill="1" applyBorder="1" applyAlignment="1">
      <alignment vertical="center"/>
      <protection/>
    </xf>
    <xf numFmtId="0" fontId="1" fillId="0" borderId="6" xfId="31" applyNumberFormat="1" applyFont="1" applyFill="1" applyBorder="1" applyAlignment="1">
      <alignment vertical="center"/>
      <protection/>
    </xf>
    <xf numFmtId="0" fontId="1" fillId="0" borderId="7" xfId="31" applyNumberFormat="1" applyFont="1" applyFill="1" applyBorder="1" applyAlignment="1">
      <alignment vertical="center"/>
      <protection/>
    </xf>
    <xf numFmtId="0" fontId="1" fillId="0" borderId="8" xfId="31" applyNumberFormat="1" applyFont="1" applyFill="1" applyBorder="1" applyAlignment="1">
      <alignment vertical="center"/>
      <protection/>
    </xf>
    <xf numFmtId="0" fontId="12" fillId="0" borderId="0" xfId="32" applyFont="1" applyFill="1" applyAlignment="1">
      <alignment vertical="center"/>
      <protection/>
    </xf>
    <xf numFmtId="0" fontId="13" fillId="0" borderId="0" xfId="32" applyFont="1" applyFill="1" applyAlignment="1">
      <alignment vertical="center"/>
      <protection/>
    </xf>
    <xf numFmtId="0" fontId="12" fillId="0" borderId="0" xfId="32" applyFont="1" applyFill="1" applyBorder="1" applyAlignment="1">
      <alignment vertical="center"/>
      <protection/>
    </xf>
    <xf numFmtId="0" fontId="12" fillId="0" borderId="0" xfId="32" applyFont="1" applyFill="1" applyBorder="1" applyAlignment="1">
      <alignment horizontal="right" vertical="center"/>
      <protection/>
    </xf>
    <xf numFmtId="0" fontId="12" fillId="0" borderId="0" xfId="32" applyFont="1" applyFill="1" applyAlignment="1">
      <alignment horizontal="right" vertical="center"/>
      <protection/>
    </xf>
    <xf numFmtId="41" fontId="12" fillId="0" borderId="9" xfId="32" applyNumberFormat="1" applyFont="1" applyFill="1" applyBorder="1" applyAlignment="1">
      <alignment horizontal="center" vertical="center"/>
      <protection/>
    </xf>
    <xf numFmtId="41" fontId="12" fillId="0" borderId="9" xfId="32" applyNumberFormat="1" applyFont="1" applyFill="1" applyBorder="1" applyAlignment="1">
      <alignment horizontal="center" vertical="center" wrapText="1"/>
      <protection/>
    </xf>
    <xf numFmtId="0" fontId="12" fillId="0" borderId="15" xfId="32" applyFont="1" applyFill="1" applyBorder="1" applyAlignment="1">
      <alignment horizontal="distributed" vertical="center"/>
      <protection/>
    </xf>
    <xf numFmtId="41" fontId="12" fillId="0" borderId="0" xfId="32" applyNumberFormat="1" applyFont="1" applyFill="1" applyBorder="1" applyAlignment="1">
      <alignment horizontal="right" vertical="center"/>
      <protection/>
    </xf>
    <xf numFmtId="177" fontId="12" fillId="0" borderId="0" xfId="18" applyNumberFormat="1" applyFont="1" applyFill="1" applyBorder="1" applyAlignment="1">
      <alignment horizontal="right" vertical="center"/>
    </xf>
    <xf numFmtId="41" fontId="12" fillId="0" borderId="0" xfId="18" applyNumberFormat="1" applyFont="1" applyFill="1" applyBorder="1" applyAlignment="1">
      <alignment horizontal="right" vertical="center"/>
    </xf>
    <xf numFmtId="41" fontId="14" fillId="0" borderId="4" xfId="18" applyNumberFormat="1" applyFont="1" applyFill="1" applyBorder="1" applyAlignment="1">
      <alignment horizontal="right" vertical="center"/>
    </xf>
    <xf numFmtId="0" fontId="12" fillId="0" borderId="15" xfId="32" applyFont="1" applyFill="1" applyBorder="1" applyAlignment="1">
      <alignment horizontal="right" vertical="center"/>
      <protection/>
    </xf>
    <xf numFmtId="41" fontId="15" fillId="0" borderId="4" xfId="18" applyNumberFormat="1" applyFont="1" applyFill="1" applyBorder="1" applyAlignment="1">
      <alignment horizontal="right" vertical="center"/>
    </xf>
    <xf numFmtId="41" fontId="12" fillId="0" borderId="1" xfId="32" applyNumberFormat="1" applyFont="1" applyFill="1" applyBorder="1" applyAlignment="1">
      <alignment horizontal="right" vertical="center"/>
      <protection/>
    </xf>
    <xf numFmtId="0" fontId="14" fillId="0" borderId="0" xfId="32" applyFont="1" applyFill="1" applyAlignment="1">
      <alignment vertical="center"/>
      <protection/>
    </xf>
    <xf numFmtId="0" fontId="14" fillId="0" borderId="16" xfId="32" applyFont="1" applyFill="1" applyBorder="1" applyAlignment="1">
      <alignment horizontal="distributed" vertical="center"/>
      <protection/>
    </xf>
    <xf numFmtId="41" fontId="14" fillId="0" borderId="7" xfId="32" applyNumberFormat="1" applyFont="1" applyFill="1" applyBorder="1" applyAlignment="1">
      <alignment horizontal="right" vertical="center"/>
      <protection/>
    </xf>
    <xf numFmtId="41" fontId="12" fillId="0" borderId="7" xfId="32" applyNumberFormat="1" applyFont="1" applyFill="1" applyBorder="1" applyAlignment="1">
      <alignment horizontal="right" vertical="center"/>
      <protection/>
    </xf>
    <xf numFmtId="41" fontId="14" fillId="0" borderId="7" xfId="18" applyNumberFormat="1" applyFont="1" applyFill="1" applyBorder="1" applyAlignment="1">
      <alignment horizontal="right" vertical="center"/>
    </xf>
    <xf numFmtId="41" fontId="12" fillId="0" borderId="7" xfId="18" applyNumberFormat="1" applyFont="1" applyFill="1" applyBorder="1" applyAlignment="1">
      <alignment horizontal="right" vertical="center"/>
    </xf>
    <xf numFmtId="41" fontId="14" fillId="0" borderId="8" xfId="18" applyNumberFormat="1" applyFont="1" applyFill="1" applyBorder="1" applyAlignment="1">
      <alignment horizontal="right" vertical="center"/>
    </xf>
    <xf numFmtId="0" fontId="12" fillId="0" borderId="0" xfId="32" applyFont="1" applyFill="1" applyBorder="1" applyAlignment="1">
      <alignment horizontal="left" vertical="center"/>
      <protection/>
    </xf>
    <xf numFmtId="41" fontId="12" fillId="0" borderId="0" xfId="32" applyNumberFormat="1" applyFont="1" applyFill="1" applyBorder="1" applyAlignment="1">
      <alignment vertical="center"/>
      <protection/>
    </xf>
    <xf numFmtId="0" fontId="12" fillId="0" borderId="0" xfId="32" applyFont="1" applyFill="1" applyBorder="1" applyAlignment="1">
      <alignment horizontal="center" vertical="center"/>
      <protection/>
    </xf>
    <xf numFmtId="195" fontId="12" fillId="0" borderId="0" xfId="18" applyNumberFormat="1" applyFont="1" applyFill="1" applyBorder="1" applyAlignment="1">
      <alignment vertical="center"/>
    </xf>
    <xf numFmtId="195" fontId="12" fillId="0" borderId="0" xfId="18" applyNumberFormat="1" applyFont="1" applyFill="1" applyBorder="1" applyAlignment="1">
      <alignment horizontal="right" vertical="center"/>
    </xf>
    <xf numFmtId="38" fontId="12" fillId="0" borderId="0" xfId="18" applyNumberFormat="1" applyFont="1" applyFill="1" applyBorder="1" applyAlignment="1">
      <alignment vertical="center"/>
    </xf>
    <xf numFmtId="0" fontId="1" fillId="0" borderId="0" xfId="33" applyFont="1" applyFill="1" applyAlignment="1">
      <alignment horizontal="center"/>
      <protection/>
    </xf>
    <xf numFmtId="0" fontId="5" fillId="0" borderId="0" xfId="33" applyFont="1" applyFill="1" applyAlignment="1">
      <alignment vertical="center"/>
      <protection/>
    </xf>
    <xf numFmtId="0" fontId="1" fillId="0" borderId="0" xfId="33" applyFont="1" applyFill="1">
      <alignment/>
      <protection/>
    </xf>
    <xf numFmtId="0" fontId="1" fillId="0" borderId="0" xfId="33" applyFont="1" applyFill="1" applyAlignment="1">
      <alignment vertical="center" wrapText="1"/>
      <protection/>
    </xf>
    <xf numFmtId="0" fontId="1" fillId="0" borderId="0" xfId="33" applyFont="1" applyFill="1" quotePrefix="1">
      <alignment/>
      <protection/>
    </xf>
    <xf numFmtId="0" fontId="1" fillId="0" borderId="0" xfId="33" applyFont="1" applyFill="1" applyBorder="1" applyAlignment="1">
      <alignment horizontal="distributed" vertical="center"/>
      <protection/>
    </xf>
    <xf numFmtId="0" fontId="1" fillId="0" borderId="0" xfId="33" applyFont="1" applyFill="1" applyBorder="1" applyAlignment="1">
      <alignment horizontal="right"/>
      <protection/>
    </xf>
    <xf numFmtId="0" fontId="1" fillId="0" borderId="3" xfId="33" applyFont="1" applyFill="1" applyBorder="1" applyAlignment="1">
      <alignment horizontal="distributed" vertical="center" wrapText="1"/>
      <protection/>
    </xf>
    <xf numFmtId="0" fontId="1" fillId="0" borderId="3" xfId="33" applyFont="1" applyFill="1" applyBorder="1" applyAlignment="1">
      <alignment horizontal="distributed" vertical="center"/>
      <protection/>
    </xf>
    <xf numFmtId="0" fontId="11" fillId="0" borderId="0" xfId="33" applyFont="1" applyFill="1" applyAlignment="1">
      <alignment horizontal="center"/>
      <protection/>
    </xf>
    <xf numFmtId="0" fontId="11" fillId="0" borderId="1" xfId="33" applyFont="1" applyFill="1" applyBorder="1" applyAlignment="1">
      <alignment horizontal="center"/>
      <protection/>
    </xf>
    <xf numFmtId="0" fontId="11" fillId="0" borderId="4" xfId="33" applyFont="1" applyFill="1" applyBorder="1" applyAlignment="1">
      <alignment horizontal="distributed" vertical="center"/>
      <protection/>
    </xf>
    <xf numFmtId="0" fontId="11" fillId="0" borderId="0" xfId="33" applyFont="1" applyFill="1" applyBorder="1" applyAlignment="1">
      <alignment horizontal="distributed" vertical="center"/>
      <protection/>
    </xf>
    <xf numFmtId="41" fontId="16" fillId="0" borderId="0" xfId="18" applyNumberFormat="1" applyFont="1" applyFill="1" applyBorder="1" applyAlignment="1">
      <alignment horizontal="right" vertical="center"/>
    </xf>
    <xf numFmtId="41" fontId="16" fillId="0" borderId="4" xfId="18" applyNumberFormat="1" applyFont="1" applyFill="1" applyBorder="1" applyAlignment="1">
      <alignment horizontal="right" vertical="center"/>
    </xf>
    <xf numFmtId="0" fontId="11" fillId="0" borderId="0" xfId="33" applyFont="1" applyFill="1">
      <alignment/>
      <protection/>
    </xf>
    <xf numFmtId="0" fontId="6" fillId="0" borderId="0" xfId="33" applyFont="1" applyFill="1" applyAlignment="1">
      <alignment horizontal="center"/>
      <protection/>
    </xf>
    <xf numFmtId="0" fontId="0" fillId="0" borderId="4" xfId="33" applyFill="1" applyBorder="1" applyAlignment="1">
      <alignment horizontal="distributed"/>
      <protection/>
    </xf>
    <xf numFmtId="0" fontId="0" fillId="0" borderId="0" xfId="33" applyFill="1" applyBorder="1" applyAlignment="1">
      <alignment horizontal="distributed"/>
      <protection/>
    </xf>
    <xf numFmtId="177" fontId="6" fillId="0" borderId="0" xfId="18" applyNumberFormat="1" applyFont="1" applyFill="1" applyBorder="1" applyAlignment="1">
      <alignment horizontal="right" vertical="center"/>
    </xf>
    <xf numFmtId="177" fontId="6" fillId="0" borderId="4" xfId="18" applyNumberFormat="1" applyFont="1" applyFill="1" applyBorder="1" applyAlignment="1">
      <alignment horizontal="right" vertical="center"/>
    </xf>
    <xf numFmtId="0" fontId="6" fillId="0" borderId="0" xfId="33" applyFont="1" applyFill="1">
      <alignment/>
      <protection/>
    </xf>
    <xf numFmtId="0" fontId="6" fillId="0" borderId="1" xfId="33" applyFont="1" applyFill="1" applyBorder="1" applyAlignment="1">
      <alignment horizontal="center"/>
      <protection/>
    </xf>
    <xf numFmtId="0" fontId="6" fillId="0" borderId="4" xfId="33" applyFont="1" applyFill="1" applyBorder="1" applyAlignment="1">
      <alignment horizontal="distributed" vertical="center"/>
      <protection/>
    </xf>
    <xf numFmtId="0" fontId="6" fillId="0" borderId="0" xfId="33" applyFont="1" applyFill="1" applyBorder="1" applyAlignment="1">
      <alignment horizontal="distributed" vertical="center"/>
      <protection/>
    </xf>
    <xf numFmtId="177" fontId="6" fillId="0" borderId="4" xfId="18" applyNumberFormat="1" applyFont="1" applyFill="1" applyBorder="1" applyAlignment="1">
      <alignment horizontal="right"/>
    </xf>
    <xf numFmtId="0" fontId="1" fillId="0" borderId="1" xfId="33" applyFont="1" applyFill="1" applyBorder="1" applyAlignment="1">
      <alignment horizontal="center"/>
      <protection/>
    </xf>
    <xf numFmtId="41" fontId="1" fillId="0" borderId="0" xfId="33" applyNumberFormat="1" applyFont="1" applyFill="1" applyBorder="1" applyAlignment="1">
      <alignment horizontal="right" vertical="center"/>
      <protection/>
    </xf>
    <xf numFmtId="41" fontId="1" fillId="0" borderId="4" xfId="33" applyNumberFormat="1" applyFont="1" applyFill="1" applyBorder="1" applyAlignment="1">
      <alignment horizontal="right" vertical="center"/>
      <protection/>
    </xf>
    <xf numFmtId="41" fontId="1" fillId="0" borderId="4" xfId="18" applyNumberFormat="1" applyFont="1" applyFill="1" applyBorder="1" applyAlignment="1">
      <alignment horizontal="right"/>
    </xf>
    <xf numFmtId="0" fontId="1" fillId="0" borderId="4" xfId="33" applyFont="1" applyFill="1" applyBorder="1" applyAlignment="1">
      <alignment horizontal="distributed"/>
      <protection/>
    </xf>
    <xf numFmtId="0" fontId="1" fillId="0" borderId="0" xfId="33" applyFont="1" applyFill="1" applyBorder="1" applyAlignment="1">
      <alignment horizontal="distributed"/>
      <protection/>
    </xf>
    <xf numFmtId="41" fontId="6" fillId="0" borderId="0" xfId="33" applyNumberFormat="1" applyFont="1" applyFill="1" applyBorder="1" applyAlignment="1">
      <alignment horizontal="right" vertical="center"/>
      <protection/>
    </xf>
    <xf numFmtId="41" fontId="6" fillId="0" borderId="4" xfId="33" applyNumberFormat="1" applyFont="1" applyFill="1" applyBorder="1" applyAlignment="1">
      <alignment horizontal="right" vertical="center"/>
      <protection/>
    </xf>
    <xf numFmtId="0" fontId="6" fillId="0" borderId="0" xfId="33" applyFont="1" applyFill="1" applyAlignment="1">
      <alignment horizontal="center" vertical="center"/>
      <protection/>
    </xf>
    <xf numFmtId="0" fontId="6" fillId="0" borderId="0" xfId="33" applyFont="1" applyFill="1" applyAlignment="1">
      <alignment vertical="center"/>
      <protection/>
    </xf>
    <xf numFmtId="0" fontId="1" fillId="0" borderId="0" xfId="33" applyFont="1" applyFill="1" applyAlignment="1">
      <alignment horizontal="right"/>
      <protection/>
    </xf>
    <xf numFmtId="0" fontId="1" fillId="0" borderId="0" xfId="33" applyFont="1" applyFill="1" applyBorder="1" applyAlignment="1">
      <alignment horizontal="center"/>
      <protection/>
    </xf>
    <xf numFmtId="0" fontId="1" fillId="0" borderId="0" xfId="33" applyFont="1" applyFill="1" applyBorder="1" applyAlignment="1">
      <alignment vertical="center"/>
      <protection/>
    </xf>
    <xf numFmtId="41" fontId="1" fillId="0" borderId="4" xfId="33" applyNumberFormat="1" applyFont="1" applyFill="1" applyBorder="1">
      <alignment/>
      <protection/>
    </xf>
    <xf numFmtId="0" fontId="1" fillId="0" borderId="6" xfId="33" applyFont="1" applyFill="1" applyBorder="1" applyAlignment="1">
      <alignment horizontal="center"/>
      <protection/>
    </xf>
    <xf numFmtId="38" fontId="1" fillId="0" borderId="7" xfId="18" applyFont="1" applyFill="1" applyBorder="1" applyAlignment="1">
      <alignment horizontal="distributed" vertical="center"/>
    </xf>
    <xf numFmtId="41" fontId="1" fillId="0" borderId="7" xfId="33" applyNumberFormat="1" applyFont="1" applyFill="1" applyBorder="1" applyAlignment="1">
      <alignment horizontal="right" vertical="center"/>
      <protection/>
    </xf>
    <xf numFmtId="41" fontId="1" fillId="0" borderId="8" xfId="33" applyNumberFormat="1" applyFont="1" applyFill="1" applyBorder="1" applyAlignment="1">
      <alignment horizontal="right" vertical="center"/>
      <protection/>
    </xf>
    <xf numFmtId="0" fontId="1" fillId="0" borderId="0" xfId="33" applyFont="1" applyFill="1" applyBorder="1" applyAlignment="1">
      <alignment/>
      <protection/>
    </xf>
    <xf numFmtId="0" fontId="1" fillId="0" borderId="0" xfId="33" applyFont="1" applyFill="1" applyBorder="1">
      <alignment/>
      <protection/>
    </xf>
    <xf numFmtId="190" fontId="1" fillId="0" borderId="0" xfId="33" applyNumberFormat="1" applyFont="1" applyFill="1" applyBorder="1" applyAlignment="1">
      <alignment horizontal="center"/>
      <protection/>
    </xf>
    <xf numFmtId="41" fontId="1" fillId="0" borderId="0" xfId="33" applyNumberFormat="1" applyFont="1" applyFill="1" applyBorder="1" applyAlignment="1">
      <alignment horizontal="center"/>
      <protection/>
    </xf>
    <xf numFmtId="0" fontId="1" fillId="0" borderId="0" xfId="34" applyFont="1" applyFill="1" applyAlignment="1">
      <alignment horizontal="center"/>
      <protection/>
    </xf>
    <xf numFmtId="0" fontId="5" fillId="0" borderId="0" xfId="34" applyFont="1" applyFill="1">
      <alignment/>
      <protection/>
    </xf>
    <xf numFmtId="0" fontId="1" fillId="0" borderId="0" xfId="34" applyFont="1" applyFill="1">
      <alignment/>
      <protection/>
    </xf>
    <xf numFmtId="0" fontId="1" fillId="0" borderId="0" xfId="34" applyFont="1" applyFill="1" quotePrefix="1">
      <alignment/>
      <protection/>
    </xf>
    <xf numFmtId="0" fontId="1" fillId="0" borderId="0" xfId="34" applyFont="1" applyFill="1" applyBorder="1">
      <alignment/>
      <protection/>
    </xf>
    <xf numFmtId="0" fontId="1" fillId="0" borderId="0" xfId="34" applyFont="1" applyFill="1" applyAlignment="1">
      <alignment horizontal="right"/>
      <protection/>
    </xf>
    <xf numFmtId="0" fontId="1" fillId="0" borderId="1" xfId="34" applyFont="1" applyFill="1" applyBorder="1" applyAlignment="1">
      <alignment horizontal="distributed" vertical="center" wrapText="1"/>
      <protection/>
    </xf>
    <xf numFmtId="0" fontId="1" fillId="0" borderId="4" xfId="34" applyFont="1" applyFill="1" applyBorder="1" applyAlignment="1">
      <alignment horizontal="distributed" vertical="center" wrapText="1"/>
      <protection/>
    </xf>
    <xf numFmtId="0" fontId="1" fillId="0" borderId="10" xfId="34" applyFont="1" applyFill="1" applyBorder="1" applyAlignment="1">
      <alignment horizontal="distributed" vertical="center" wrapText="1"/>
      <protection/>
    </xf>
    <xf numFmtId="0" fontId="17" fillId="0" borderId="0" xfId="34" applyFont="1" applyFill="1" applyBorder="1" applyAlignment="1">
      <alignment horizontal="right" vertical="center" wrapText="1"/>
      <protection/>
    </xf>
    <xf numFmtId="0" fontId="17" fillId="0" borderId="14" xfId="34" applyFont="1" applyFill="1" applyBorder="1" applyAlignment="1">
      <alignment horizontal="right"/>
      <protection/>
    </xf>
    <xf numFmtId="0" fontId="17" fillId="0" borderId="5" xfId="34" applyFont="1" applyFill="1" applyBorder="1" applyAlignment="1">
      <alignment horizontal="right"/>
      <protection/>
    </xf>
    <xf numFmtId="0" fontId="17" fillId="0" borderId="0" xfId="34" applyFont="1" applyFill="1" applyBorder="1" applyAlignment="1">
      <alignment horizontal="right"/>
      <protection/>
    </xf>
    <xf numFmtId="0" fontId="17" fillId="0" borderId="4" xfId="34" applyFont="1" applyFill="1" applyBorder="1" applyAlignment="1">
      <alignment horizontal="right"/>
      <protection/>
    </xf>
    <xf numFmtId="41" fontId="1" fillId="0" borderId="0" xfId="34" applyNumberFormat="1" applyFont="1" applyFill="1" applyBorder="1" applyAlignment="1">
      <alignment horizontal="right" vertical="center"/>
      <protection/>
    </xf>
    <xf numFmtId="41" fontId="1" fillId="0" borderId="4" xfId="34" applyNumberFormat="1" applyFont="1" applyFill="1" applyBorder="1" applyAlignment="1">
      <alignment horizontal="right" vertical="center"/>
      <protection/>
    </xf>
    <xf numFmtId="0" fontId="11" fillId="0" borderId="0" xfId="34" applyFont="1" applyFill="1" applyAlignment="1">
      <alignment horizontal="center"/>
      <protection/>
    </xf>
    <xf numFmtId="0" fontId="11" fillId="0" borderId="1" xfId="34" applyFont="1" applyFill="1" applyBorder="1" applyAlignment="1">
      <alignment horizontal="center"/>
      <protection/>
    </xf>
    <xf numFmtId="0" fontId="11" fillId="0" borderId="4" xfId="34" applyFont="1" applyFill="1" applyBorder="1" applyAlignment="1">
      <alignment horizontal="distributed" vertical="center"/>
      <protection/>
    </xf>
    <xf numFmtId="41" fontId="11" fillId="0" borderId="0" xfId="34" applyNumberFormat="1" applyFont="1" applyFill="1" applyBorder="1" applyAlignment="1">
      <alignment horizontal="right" vertical="center"/>
      <protection/>
    </xf>
    <xf numFmtId="41" fontId="11" fillId="0" borderId="0" xfId="18" applyNumberFormat="1" applyFont="1" applyFill="1" applyBorder="1" applyAlignment="1">
      <alignment horizontal="right"/>
    </xf>
    <xf numFmtId="41" fontId="11" fillId="0" borderId="4" xfId="18" applyNumberFormat="1" applyFont="1" applyFill="1" applyBorder="1" applyAlignment="1">
      <alignment horizontal="right"/>
    </xf>
    <xf numFmtId="0" fontId="11" fillId="0" borderId="0" xfId="34" applyFont="1" applyFill="1">
      <alignment/>
      <protection/>
    </xf>
    <xf numFmtId="0" fontId="6" fillId="0" borderId="0" xfId="34" applyFont="1" applyFill="1" applyAlignment="1">
      <alignment horizontal="center"/>
      <protection/>
    </xf>
    <xf numFmtId="41" fontId="6" fillId="0" borderId="0" xfId="34" applyNumberFormat="1" applyFont="1" applyFill="1" applyBorder="1" applyAlignment="1">
      <alignment horizontal="right" vertical="center"/>
      <protection/>
    </xf>
    <xf numFmtId="41" fontId="6" fillId="0" borderId="4" xfId="34" applyNumberFormat="1" applyFont="1" applyFill="1" applyBorder="1" applyAlignment="1">
      <alignment horizontal="right" vertical="center"/>
      <protection/>
    </xf>
    <xf numFmtId="0" fontId="6" fillId="0" borderId="0" xfId="34" applyFont="1" applyFill="1">
      <alignment/>
      <protection/>
    </xf>
    <xf numFmtId="0" fontId="6" fillId="0" borderId="1" xfId="34" applyFont="1" applyFill="1" applyBorder="1" applyAlignment="1">
      <alignment horizontal="center"/>
      <protection/>
    </xf>
    <xf numFmtId="0" fontId="6" fillId="0" borderId="4" xfId="34" applyFont="1" applyFill="1" applyBorder="1" applyAlignment="1">
      <alignment horizontal="center"/>
      <protection/>
    </xf>
    <xf numFmtId="41" fontId="6" fillId="0" borderId="0" xfId="18" applyNumberFormat="1" applyFont="1" applyFill="1" applyBorder="1" applyAlignment="1">
      <alignment horizontal="right"/>
    </xf>
    <xf numFmtId="41" fontId="6" fillId="0" borderId="4" xfId="18" applyNumberFormat="1" applyFont="1" applyFill="1" applyBorder="1" applyAlignment="1">
      <alignment horizontal="right"/>
    </xf>
    <xf numFmtId="0" fontId="1" fillId="0" borderId="1" xfId="34" applyFont="1" applyFill="1" applyBorder="1">
      <alignment/>
      <protection/>
    </xf>
    <xf numFmtId="0" fontId="1" fillId="0" borderId="0" xfId="34" applyFont="1" applyFill="1" applyBorder="1" applyAlignment="1">
      <alignment horizontal="distributed"/>
      <protection/>
    </xf>
    <xf numFmtId="41" fontId="1" fillId="0" borderId="1" xfId="34" applyNumberFormat="1" applyFont="1" applyFill="1" applyBorder="1" applyAlignment="1">
      <alignment horizontal="right" vertical="center"/>
      <protection/>
    </xf>
    <xf numFmtId="0" fontId="1" fillId="0" borderId="0" xfId="34" applyFont="1" applyFill="1" applyBorder="1" applyAlignment="1">
      <alignment horizontal="distributed" wrapText="1"/>
      <protection/>
    </xf>
    <xf numFmtId="0" fontId="6" fillId="0" borderId="0" xfId="34" applyFont="1" applyFill="1" applyAlignment="1">
      <alignment horizontal="center" vertical="center"/>
      <protection/>
    </xf>
    <xf numFmtId="0" fontId="1" fillId="0" borderId="1" xfId="34" applyFont="1" applyFill="1" applyBorder="1" applyAlignment="1">
      <alignment vertical="center"/>
      <protection/>
    </xf>
    <xf numFmtId="0" fontId="1" fillId="0" borderId="0" xfId="34" applyFont="1" applyFill="1" applyBorder="1" applyAlignment="1">
      <alignment horizontal="distributed" vertical="center" wrapText="1"/>
      <protection/>
    </xf>
    <xf numFmtId="0" fontId="6" fillId="0" borderId="0" xfId="34" applyFont="1" applyFill="1" applyAlignment="1">
      <alignment vertical="center"/>
      <protection/>
    </xf>
    <xf numFmtId="0" fontId="1" fillId="0" borderId="6" xfId="34" applyFont="1" applyFill="1" applyBorder="1" applyAlignment="1">
      <alignment horizontal="center"/>
      <protection/>
    </xf>
    <xf numFmtId="0" fontId="1" fillId="0" borderId="8" xfId="34" applyFont="1" applyFill="1" applyBorder="1" applyAlignment="1">
      <alignment horizontal="distributed"/>
      <protection/>
    </xf>
    <xf numFmtId="41" fontId="1" fillId="0" borderId="7" xfId="34" applyNumberFormat="1" applyFont="1" applyFill="1" applyBorder="1" applyAlignment="1">
      <alignment horizontal="right" vertical="center"/>
      <protection/>
    </xf>
    <xf numFmtId="41" fontId="1" fillId="0" borderId="8" xfId="34" applyNumberFormat="1" applyFont="1" applyFill="1" applyBorder="1" applyAlignment="1">
      <alignment horizontal="right" vertical="center"/>
      <protection/>
    </xf>
    <xf numFmtId="0" fontId="1" fillId="0" borderId="0" xfId="34" applyFont="1" applyFill="1" applyAlignment="1">
      <alignment/>
      <protection/>
    </xf>
    <xf numFmtId="190" fontId="1" fillId="0" borderId="0" xfId="34" applyNumberFormat="1" applyFont="1" applyFill="1" applyAlignment="1">
      <alignment horizontal="center"/>
      <protection/>
    </xf>
    <xf numFmtId="41" fontId="1" fillId="0" borderId="0" xfId="34" applyNumberFormat="1" applyFont="1" applyFill="1" applyAlignment="1">
      <alignment horizontal="center"/>
      <protection/>
    </xf>
    <xf numFmtId="38" fontId="1" fillId="0" borderId="0" xfId="18" applyFont="1" applyFill="1" applyAlignment="1">
      <alignment/>
    </xf>
    <xf numFmtId="38" fontId="5" fillId="0" borderId="0" xfId="18" applyFont="1" applyFill="1" applyAlignment="1">
      <alignment/>
    </xf>
    <xf numFmtId="38" fontId="1" fillId="0" borderId="22" xfId="18" applyFont="1" applyFill="1" applyBorder="1" applyAlignment="1">
      <alignment/>
    </xf>
    <xf numFmtId="38" fontId="1" fillId="0" borderId="22" xfId="18" applyFont="1" applyFill="1" applyBorder="1" applyAlignment="1">
      <alignment/>
    </xf>
    <xf numFmtId="38" fontId="1" fillId="0" borderId="0" xfId="18" applyFont="1" applyFill="1" applyAlignment="1">
      <alignment horizontal="right"/>
    </xf>
    <xf numFmtId="38" fontId="1" fillId="0" borderId="0" xfId="18" applyFont="1" applyFill="1" applyAlignment="1">
      <alignment/>
    </xf>
    <xf numFmtId="0" fontId="1" fillId="0" borderId="10" xfId="35" applyFont="1" applyBorder="1" applyAlignment="1">
      <alignment horizontal="distributed" vertical="center"/>
      <protection/>
    </xf>
    <xf numFmtId="38" fontId="1" fillId="0" borderId="5" xfId="18" applyFont="1" applyFill="1" applyBorder="1" applyAlignment="1">
      <alignment horizontal="distributed" vertical="center" wrapText="1"/>
    </xf>
    <xf numFmtId="38" fontId="1" fillId="0" borderId="13" xfId="18" applyFont="1" applyFill="1" applyBorder="1" applyAlignment="1">
      <alignment horizontal="distributed" vertical="center" wrapText="1"/>
    </xf>
    <xf numFmtId="38" fontId="1" fillId="0" borderId="13" xfId="18" applyFont="1" applyFill="1" applyBorder="1" applyAlignment="1">
      <alignment/>
    </xf>
    <xf numFmtId="38" fontId="18" fillId="0" borderId="19" xfId="18" applyFont="1" applyFill="1" applyBorder="1" applyAlignment="1">
      <alignment horizontal="right"/>
    </xf>
    <xf numFmtId="38" fontId="18" fillId="0" borderId="14" xfId="18" applyFont="1" applyFill="1" applyBorder="1" applyAlignment="1">
      <alignment horizontal="right"/>
    </xf>
    <xf numFmtId="38" fontId="18" fillId="0" borderId="5" xfId="18" applyFont="1" applyFill="1" applyBorder="1" applyAlignment="1">
      <alignment horizontal="right"/>
    </xf>
    <xf numFmtId="38" fontId="1" fillId="0" borderId="15" xfId="18" applyFont="1" applyFill="1" applyBorder="1" applyAlignment="1">
      <alignment horizontal="distributed" vertical="center"/>
    </xf>
    <xf numFmtId="38" fontId="1" fillId="0" borderId="1" xfId="18" applyFont="1" applyFill="1" applyBorder="1" applyAlignment="1">
      <alignment/>
    </xf>
    <xf numFmtId="38" fontId="1" fillId="0" borderId="0" xfId="18" applyFont="1" applyFill="1" applyBorder="1" applyAlignment="1">
      <alignment/>
    </xf>
    <xf numFmtId="38" fontId="1" fillId="0" borderId="4" xfId="18" applyFont="1" applyFill="1" applyBorder="1" applyAlignment="1">
      <alignment/>
    </xf>
    <xf numFmtId="211" fontId="1" fillId="0" borderId="1" xfId="18" applyNumberFormat="1" applyFont="1" applyFill="1" applyBorder="1" applyAlignment="1">
      <alignment/>
    </xf>
    <xf numFmtId="211" fontId="1" fillId="0" borderId="0" xfId="18" applyNumberFormat="1" applyFont="1" applyFill="1" applyBorder="1" applyAlignment="1">
      <alignment/>
    </xf>
    <xf numFmtId="211" fontId="1" fillId="0" borderId="4" xfId="18" applyNumberFormat="1" applyFont="1" applyFill="1" applyBorder="1" applyAlignment="1">
      <alignment/>
    </xf>
    <xf numFmtId="38" fontId="6" fillId="0" borderId="0" xfId="18" applyFont="1" applyFill="1" applyAlignment="1">
      <alignment/>
    </xf>
    <xf numFmtId="38" fontId="6" fillId="0" borderId="15" xfId="18" applyFont="1" applyFill="1" applyBorder="1" applyAlignment="1">
      <alignment horizontal="distributed" vertical="center"/>
    </xf>
    <xf numFmtId="38" fontId="6" fillId="0" borderId="1" xfId="18" applyFont="1" applyFill="1" applyBorder="1" applyAlignment="1">
      <alignment/>
    </xf>
    <xf numFmtId="38" fontId="6" fillId="0" borderId="0" xfId="18" applyFont="1" applyFill="1" applyBorder="1" applyAlignment="1">
      <alignment/>
    </xf>
    <xf numFmtId="38" fontId="6" fillId="0" borderId="0" xfId="18" applyFont="1" applyFill="1" applyBorder="1" applyAlignment="1">
      <alignment horizontal="right"/>
    </xf>
    <xf numFmtId="38" fontId="6" fillId="0" borderId="4" xfId="18" applyFont="1" applyFill="1" applyBorder="1" applyAlignment="1">
      <alignment horizontal="right"/>
    </xf>
    <xf numFmtId="38" fontId="6" fillId="0" borderId="0" xfId="18" applyFont="1" applyFill="1" applyAlignment="1">
      <alignment/>
    </xf>
    <xf numFmtId="211" fontId="6" fillId="0" borderId="1" xfId="18" applyNumberFormat="1" applyFont="1" applyFill="1" applyBorder="1" applyAlignment="1">
      <alignment/>
    </xf>
    <xf numFmtId="211" fontId="6" fillId="0" borderId="0" xfId="18" applyNumberFormat="1" applyFont="1" applyFill="1" applyBorder="1" applyAlignment="1">
      <alignment/>
    </xf>
    <xf numFmtId="211" fontId="6" fillId="0" borderId="4" xfId="18" applyNumberFormat="1" applyFont="1" applyFill="1" applyBorder="1" applyAlignment="1">
      <alignment/>
    </xf>
    <xf numFmtId="38" fontId="1" fillId="0" borderId="9" xfId="18" applyFont="1" applyFill="1" applyBorder="1" applyAlignment="1">
      <alignment horizontal="distributed" vertical="center"/>
    </xf>
    <xf numFmtId="38" fontId="1" fillId="0" borderId="20" xfId="18" applyFont="1" applyFill="1" applyBorder="1" applyAlignment="1">
      <alignment/>
    </xf>
    <xf numFmtId="38" fontId="1" fillId="0" borderId="21" xfId="18" applyFont="1" applyFill="1" applyBorder="1" applyAlignment="1">
      <alignment/>
    </xf>
    <xf numFmtId="38" fontId="1" fillId="0" borderId="17" xfId="18" applyFont="1" applyFill="1" applyBorder="1" applyAlignment="1">
      <alignment/>
    </xf>
    <xf numFmtId="0" fontId="1" fillId="0" borderId="0" xfId="36" applyFont="1" applyFill="1">
      <alignment/>
      <protection/>
    </xf>
    <xf numFmtId="38" fontId="5" fillId="0" borderId="0" xfId="18" applyFont="1" applyFill="1" applyAlignment="1">
      <alignment vertical="center"/>
    </xf>
    <xf numFmtId="0" fontId="1" fillId="0" borderId="0" xfId="36" applyFont="1" applyFill="1" applyAlignment="1">
      <alignment/>
      <protection/>
    </xf>
    <xf numFmtId="195" fontId="1" fillId="0" borderId="0" xfId="18" applyNumberFormat="1" applyFont="1" applyFill="1" applyBorder="1" applyAlignment="1">
      <alignment horizontal="distributed" vertical="center"/>
    </xf>
    <xf numFmtId="0" fontId="1" fillId="0" borderId="22" xfId="36" applyFont="1" applyFill="1" applyBorder="1">
      <alignment/>
      <protection/>
    </xf>
    <xf numFmtId="0" fontId="1" fillId="0" borderId="22" xfId="36" applyFont="1" applyFill="1" applyBorder="1" applyAlignment="1">
      <alignment/>
      <protection/>
    </xf>
    <xf numFmtId="195" fontId="1" fillId="0" borderId="22" xfId="36" applyNumberFormat="1" applyFont="1" applyFill="1" applyBorder="1">
      <alignment/>
      <protection/>
    </xf>
    <xf numFmtId="0" fontId="1" fillId="0" borderId="22" xfId="36" applyFont="1" applyFill="1" applyBorder="1" applyAlignment="1">
      <alignment horizontal="right"/>
      <protection/>
    </xf>
    <xf numFmtId="0" fontId="1" fillId="0" borderId="9" xfId="36" applyFont="1" applyFill="1" applyBorder="1" applyAlignment="1">
      <alignment horizontal="distributed" vertical="center"/>
      <protection/>
    </xf>
    <xf numFmtId="0" fontId="1" fillId="0" borderId="9" xfId="36" applyFont="1" applyFill="1" applyBorder="1" applyAlignment="1">
      <alignment horizontal="distributed" vertical="center"/>
      <protection/>
    </xf>
    <xf numFmtId="0" fontId="1" fillId="0" borderId="9" xfId="36" applyFont="1" applyFill="1" applyBorder="1" applyAlignment="1">
      <alignment horizontal="distributed" vertical="center" wrapText="1"/>
      <protection/>
    </xf>
    <xf numFmtId="195" fontId="1" fillId="0" borderId="9" xfId="36" applyNumberFormat="1" applyFont="1" applyFill="1" applyBorder="1" applyAlignment="1">
      <alignment horizontal="distributed" vertical="center" wrapText="1"/>
      <protection/>
    </xf>
    <xf numFmtId="0" fontId="1" fillId="0" borderId="19" xfId="36" applyFont="1" applyFill="1" applyBorder="1" applyAlignment="1">
      <alignment/>
      <protection/>
    </xf>
    <xf numFmtId="0" fontId="1" fillId="0" borderId="5" xfId="36" applyFont="1" applyFill="1" applyBorder="1">
      <alignment/>
      <protection/>
    </xf>
    <xf numFmtId="0" fontId="1" fillId="0" borderId="13" xfId="36" applyFont="1" applyFill="1" applyBorder="1" applyAlignment="1">
      <alignment/>
      <protection/>
    </xf>
    <xf numFmtId="0" fontId="1" fillId="0" borderId="13" xfId="36" applyFont="1" applyFill="1" applyBorder="1">
      <alignment/>
      <protection/>
    </xf>
    <xf numFmtId="0" fontId="1" fillId="0" borderId="19" xfId="36" applyFont="1" applyFill="1" applyBorder="1">
      <alignment/>
      <protection/>
    </xf>
    <xf numFmtId="0" fontId="1" fillId="0" borderId="14" xfId="36" applyFont="1" applyFill="1" applyBorder="1" applyAlignment="1">
      <alignment horizontal="right"/>
      <protection/>
    </xf>
    <xf numFmtId="195" fontId="1" fillId="0" borderId="14" xfId="36" applyNumberFormat="1" applyFont="1" applyFill="1" applyBorder="1" applyAlignment="1">
      <alignment horizontal="right"/>
      <protection/>
    </xf>
    <xf numFmtId="0" fontId="10" fillId="0" borderId="14" xfId="36" applyFont="1" applyFill="1" applyBorder="1" applyAlignment="1">
      <alignment horizontal="right"/>
      <protection/>
    </xf>
    <xf numFmtId="0" fontId="1" fillId="0" borderId="5" xfId="36" applyFont="1" applyFill="1" applyBorder="1" applyAlignment="1">
      <alignment horizontal="right"/>
      <protection/>
    </xf>
    <xf numFmtId="0" fontId="1" fillId="0" borderId="1" xfId="36" applyFont="1" applyFill="1" applyBorder="1" applyAlignment="1">
      <alignment horizontal="center" vertical="center"/>
      <protection/>
    </xf>
    <xf numFmtId="0" fontId="0" fillId="0" borderId="0" xfId="36" applyAlignment="1">
      <alignment horizontal="center" vertical="center"/>
      <protection/>
    </xf>
    <xf numFmtId="0" fontId="0" fillId="0" borderId="4" xfId="36" applyBorder="1" applyAlignment="1">
      <alignment horizontal="center" vertical="center"/>
      <protection/>
    </xf>
    <xf numFmtId="0" fontId="0" fillId="0" borderId="0" xfId="36" applyBorder="1" applyAlignment="1">
      <alignment horizontal="center" vertical="center"/>
      <protection/>
    </xf>
    <xf numFmtId="0" fontId="1" fillId="0" borderId="1" xfId="36" applyFont="1" applyFill="1" applyBorder="1" applyAlignment="1">
      <alignment horizontal="distributed" vertical="center"/>
      <protection/>
    </xf>
    <xf numFmtId="0" fontId="1" fillId="0" borderId="4" xfId="36" applyFont="1" applyFill="1" applyBorder="1" applyAlignment="1">
      <alignment horizontal="distributed" vertical="center" wrapText="1"/>
      <protection/>
    </xf>
    <xf numFmtId="0" fontId="1" fillId="0" borderId="15" xfId="36" applyFont="1" applyFill="1" applyBorder="1" applyAlignment="1">
      <alignment horizontal="distributed" vertical="center" wrapText="1"/>
      <protection/>
    </xf>
    <xf numFmtId="0" fontId="1" fillId="0" borderId="15" xfId="36" applyFont="1" applyFill="1" applyBorder="1" applyAlignment="1">
      <alignment horizontal="distributed" vertical="center"/>
      <protection/>
    </xf>
    <xf numFmtId="41" fontId="1" fillId="0" borderId="0" xfId="36" applyNumberFormat="1" applyFont="1" applyFill="1" applyBorder="1">
      <alignment/>
      <protection/>
    </xf>
    <xf numFmtId="0" fontId="1" fillId="0" borderId="0" xfId="36" applyFont="1" applyFill="1" applyBorder="1" applyAlignment="1">
      <alignment horizontal="center"/>
      <protection/>
    </xf>
    <xf numFmtId="219" fontId="1" fillId="0" borderId="0" xfId="36" applyNumberFormat="1" applyFont="1" applyFill="1" applyBorder="1" applyAlignment="1">
      <alignment horizontal="center"/>
      <protection/>
    </xf>
    <xf numFmtId="0" fontId="1" fillId="0" borderId="0" xfId="36" applyFont="1" applyFill="1" applyBorder="1" applyAlignment="1">
      <alignment/>
      <protection/>
    </xf>
    <xf numFmtId="0" fontId="1" fillId="0" borderId="4" xfId="36" applyFont="1" applyFill="1" applyBorder="1">
      <alignment/>
      <protection/>
    </xf>
    <xf numFmtId="0" fontId="1" fillId="0" borderId="4" xfId="36" applyFont="1" applyFill="1" applyBorder="1" applyAlignment="1">
      <alignment horizontal="distributed" vertical="center"/>
      <protection/>
    </xf>
    <xf numFmtId="0" fontId="1" fillId="0" borderId="20" xfId="36" applyFont="1" applyFill="1" applyBorder="1" applyAlignment="1">
      <alignment horizontal="distributed" vertical="center"/>
      <protection/>
    </xf>
    <xf numFmtId="0" fontId="1" fillId="0" borderId="17" xfId="36" applyFont="1" applyFill="1" applyBorder="1" applyAlignment="1">
      <alignment horizontal="distributed" vertical="center"/>
      <protection/>
    </xf>
    <xf numFmtId="41" fontId="1" fillId="0" borderId="21" xfId="36" applyNumberFormat="1" applyFont="1" applyFill="1" applyBorder="1">
      <alignment/>
      <protection/>
    </xf>
    <xf numFmtId="0" fontId="1" fillId="0" borderId="21" xfId="36" applyFont="1" applyFill="1" applyBorder="1">
      <alignment/>
      <protection/>
    </xf>
    <xf numFmtId="0" fontId="1" fillId="0" borderId="21" xfId="36" applyFont="1" applyFill="1" applyBorder="1" applyAlignment="1">
      <alignment/>
      <protection/>
    </xf>
    <xf numFmtId="0" fontId="1" fillId="0" borderId="21" xfId="36" applyFont="1" applyFill="1" applyBorder="1" applyAlignment="1">
      <alignment horizontal="center"/>
      <protection/>
    </xf>
    <xf numFmtId="0" fontId="1" fillId="0" borderId="17" xfId="36" applyFont="1" applyFill="1" applyBorder="1">
      <alignment/>
      <protection/>
    </xf>
    <xf numFmtId="195" fontId="1" fillId="0" borderId="0" xfId="36" applyNumberFormat="1" applyFont="1" applyFill="1">
      <alignment/>
      <protection/>
    </xf>
    <xf numFmtId="0" fontId="1" fillId="0" borderId="0" xfId="36" applyFont="1" applyFill="1" applyBorder="1">
      <alignment/>
      <protection/>
    </xf>
    <xf numFmtId="0" fontId="5" fillId="0" borderId="0" xfId="37" applyFont="1" applyFill="1" applyAlignment="1">
      <alignment vertical="center"/>
      <protection/>
    </xf>
    <xf numFmtId="0" fontId="5" fillId="0" borderId="0" xfId="37" applyNumberFormat="1" applyFont="1" applyFill="1" applyAlignment="1">
      <alignment vertical="center"/>
      <protection/>
    </xf>
    <xf numFmtId="0" fontId="1" fillId="0" borderId="0" xfId="37" applyFont="1" applyFill="1" applyAlignment="1">
      <alignment vertical="center"/>
      <protection/>
    </xf>
    <xf numFmtId="0" fontId="1" fillId="0" borderId="0" xfId="37" applyNumberFormat="1" applyFont="1" applyFill="1" applyBorder="1" applyAlignment="1">
      <alignment vertical="center"/>
      <protection/>
    </xf>
    <xf numFmtId="0" fontId="1" fillId="0" borderId="0" xfId="37" applyFont="1" applyFill="1" applyBorder="1" applyAlignment="1">
      <alignment vertical="center"/>
      <protection/>
    </xf>
    <xf numFmtId="0" fontId="1" fillId="0" borderId="0" xfId="37" applyFont="1" applyFill="1" applyBorder="1" applyAlignment="1">
      <alignment horizontal="right" vertical="center"/>
      <protection/>
    </xf>
    <xf numFmtId="0" fontId="1" fillId="0" borderId="0" xfId="37" applyFont="1" applyFill="1" applyAlignment="1">
      <alignment horizontal="right" vertical="center"/>
      <protection/>
    </xf>
    <xf numFmtId="0" fontId="1" fillId="0" borderId="13" xfId="37" applyNumberFormat="1" applyFont="1" applyFill="1" applyBorder="1" applyAlignment="1">
      <alignment horizontal="center" vertical="center" wrapText="1"/>
      <protection/>
    </xf>
    <xf numFmtId="0" fontId="19" fillId="0" borderId="14" xfId="37" applyFont="1" applyFill="1" applyBorder="1" applyAlignment="1">
      <alignment horizontal="right" vertical="center" wrapText="1"/>
      <protection/>
    </xf>
    <xf numFmtId="0" fontId="19" fillId="0" borderId="5" xfId="37" applyFont="1" applyFill="1" applyBorder="1" applyAlignment="1">
      <alignment horizontal="right" vertical="center" wrapText="1"/>
      <protection/>
    </xf>
    <xf numFmtId="0" fontId="6" fillId="0" borderId="0" xfId="37" applyFont="1" applyFill="1" applyAlignment="1">
      <alignment vertical="center"/>
      <protection/>
    </xf>
    <xf numFmtId="0" fontId="6" fillId="0" borderId="15" xfId="37" applyNumberFormat="1" applyFont="1" applyFill="1" applyBorder="1" applyAlignment="1">
      <alignment horizontal="distributed" vertical="center" wrapText="1"/>
      <protection/>
    </xf>
    <xf numFmtId="41" fontId="6" fillId="0" borderId="0" xfId="37" applyNumberFormat="1" applyFont="1" applyFill="1" applyBorder="1" applyAlignment="1">
      <alignment horizontal="right" vertical="center" wrapText="1"/>
      <protection/>
    </xf>
    <xf numFmtId="12" fontId="1" fillId="0" borderId="0" xfId="37" applyNumberFormat="1" applyFont="1" applyFill="1" applyBorder="1" applyAlignment="1">
      <alignment horizontal="center" vertical="center" wrapText="1"/>
      <protection/>
    </xf>
    <xf numFmtId="41" fontId="6" fillId="0" borderId="4" xfId="37" applyNumberFormat="1" applyFont="1" applyFill="1" applyBorder="1" applyAlignment="1">
      <alignment horizontal="right" vertical="center" wrapText="1"/>
      <protection/>
    </xf>
    <xf numFmtId="41" fontId="1" fillId="0" borderId="0" xfId="37" applyNumberFormat="1" applyFont="1" applyFill="1" applyAlignment="1">
      <alignment vertical="center"/>
      <protection/>
    </xf>
    <xf numFmtId="0" fontId="1" fillId="0" borderId="1" xfId="37" applyNumberFormat="1" applyFont="1" applyFill="1" applyBorder="1" applyAlignment="1">
      <alignment horizontal="distributed" vertical="center"/>
      <protection/>
    </xf>
    <xf numFmtId="41" fontId="1" fillId="0" borderId="1" xfId="37" applyNumberFormat="1" applyFont="1" applyFill="1" applyBorder="1" applyAlignment="1">
      <alignment horizontal="center" vertical="center"/>
      <protection/>
    </xf>
    <xf numFmtId="41" fontId="1" fillId="0" borderId="0" xfId="37" applyNumberFormat="1" applyFont="1" applyFill="1" applyBorder="1" applyAlignment="1">
      <alignment horizontal="center" vertical="center"/>
      <protection/>
    </xf>
    <xf numFmtId="41" fontId="1" fillId="0" borderId="0" xfId="37" applyNumberFormat="1" applyFont="1" applyFill="1" applyBorder="1" applyAlignment="1">
      <alignment horizontal="center" vertical="center" wrapText="1"/>
      <protection/>
    </xf>
    <xf numFmtId="41" fontId="1" fillId="0" borderId="4" xfId="37" applyNumberFormat="1" applyFont="1" applyFill="1" applyBorder="1" applyAlignment="1">
      <alignment horizontal="center" vertical="center"/>
      <protection/>
    </xf>
    <xf numFmtId="41" fontId="1" fillId="0" borderId="1" xfId="37" applyNumberFormat="1" applyFont="1" applyFill="1" applyBorder="1" applyAlignment="1">
      <alignment horizontal="center" vertical="center"/>
      <protection/>
    </xf>
    <xf numFmtId="41" fontId="1" fillId="0" borderId="0" xfId="37" applyNumberFormat="1" applyFont="1" applyFill="1" applyBorder="1" applyAlignment="1">
      <alignment horizontal="center" vertical="center"/>
      <protection/>
    </xf>
    <xf numFmtId="41" fontId="1" fillId="0" borderId="4" xfId="37" applyNumberFormat="1" applyFont="1" applyFill="1" applyBorder="1" applyAlignment="1">
      <alignment horizontal="center" vertical="center"/>
      <protection/>
    </xf>
    <xf numFmtId="41" fontId="1" fillId="0" borderId="0" xfId="37" applyNumberFormat="1" applyFont="1" applyFill="1" applyBorder="1" applyAlignment="1">
      <alignment horizontal="right" vertical="center"/>
      <protection/>
    </xf>
    <xf numFmtId="41" fontId="1" fillId="0" borderId="6" xfId="37" applyNumberFormat="1" applyFont="1" applyFill="1" applyBorder="1" applyAlignment="1">
      <alignment horizontal="center" vertical="center" wrapText="1"/>
      <protection/>
    </xf>
    <xf numFmtId="41" fontId="1" fillId="0" borderId="6" xfId="37" applyNumberFormat="1" applyFont="1" applyFill="1" applyBorder="1" applyAlignment="1">
      <alignment horizontal="center" vertical="center"/>
      <protection/>
    </xf>
    <xf numFmtId="41" fontId="1" fillId="0" borderId="7" xfId="37" applyNumberFormat="1" applyFont="1" applyFill="1" applyBorder="1" applyAlignment="1">
      <alignment horizontal="center" vertical="center"/>
      <protection/>
    </xf>
    <xf numFmtId="49" fontId="1" fillId="0" borderId="7" xfId="37" applyNumberFormat="1" applyFont="1" applyFill="1" applyBorder="1" applyAlignment="1">
      <alignment horizontal="right" vertical="center"/>
      <protection/>
    </xf>
    <xf numFmtId="41" fontId="1" fillId="0" borderId="8" xfId="37" applyNumberFormat="1" applyFont="1" applyFill="1" applyBorder="1" applyAlignment="1">
      <alignment horizontal="center" vertical="center"/>
      <protection/>
    </xf>
    <xf numFmtId="0" fontId="1" fillId="0" borderId="0" xfId="37" applyNumberFormat="1" applyFont="1" applyFill="1" applyAlignment="1">
      <alignment vertical="center"/>
      <protection/>
    </xf>
    <xf numFmtId="12" fontId="1" fillId="0" borderId="0" xfId="37" applyNumberFormat="1" applyFont="1" applyFill="1" applyAlignment="1">
      <alignment vertical="center"/>
      <protection/>
    </xf>
    <xf numFmtId="0" fontId="1" fillId="0" borderId="0" xfId="38" applyFont="1" applyFill="1">
      <alignment/>
      <protection/>
    </xf>
    <xf numFmtId="0" fontId="5" fillId="0" borderId="0" xfId="38" applyFont="1" applyFill="1" applyAlignment="1">
      <alignment horizontal="left"/>
      <protection/>
    </xf>
    <xf numFmtId="0" fontId="1" fillId="0" borderId="0" xfId="38" applyFont="1" applyFill="1" applyAlignment="1">
      <alignment horizontal="distributed" vertical="center"/>
      <protection/>
    </xf>
    <xf numFmtId="0" fontId="1" fillId="0" borderId="0" xfId="38" applyFont="1" applyFill="1" applyBorder="1" applyAlignment="1">
      <alignment horizontal="left"/>
      <protection/>
    </xf>
    <xf numFmtId="0" fontId="1" fillId="0" borderId="0" xfId="38" applyFont="1" applyFill="1" applyBorder="1" applyAlignment="1">
      <alignment horizontal="distributed" vertical="center"/>
      <protection/>
    </xf>
    <xf numFmtId="0" fontId="1" fillId="0" borderId="0" xfId="38" applyFont="1" applyFill="1" applyBorder="1">
      <alignment/>
      <protection/>
    </xf>
    <xf numFmtId="0" fontId="1" fillId="0" borderId="10" xfId="38" applyFont="1" applyFill="1" applyBorder="1" applyAlignment="1">
      <alignment horizontal="center"/>
      <protection/>
    </xf>
    <xf numFmtId="0" fontId="1" fillId="0" borderId="13" xfId="38" applyFont="1" applyFill="1" applyBorder="1" applyAlignment="1">
      <alignment horizontal="left"/>
      <protection/>
    </xf>
    <xf numFmtId="0" fontId="1" fillId="0" borderId="19" xfId="38" applyFont="1" applyFill="1" applyBorder="1" applyAlignment="1">
      <alignment horizontal="distributed" vertical="center"/>
      <protection/>
    </xf>
    <xf numFmtId="0" fontId="1" fillId="0" borderId="14" xfId="38" applyFont="1" applyFill="1" applyBorder="1">
      <alignment/>
      <protection/>
    </xf>
    <xf numFmtId="0" fontId="1" fillId="0" borderId="5" xfId="38" applyFont="1" applyFill="1" applyBorder="1">
      <alignment/>
      <protection/>
    </xf>
    <xf numFmtId="0" fontId="1" fillId="0" borderId="15" xfId="38" applyFont="1" applyFill="1" applyBorder="1" applyAlignment="1">
      <alignment horizontal="left"/>
      <protection/>
    </xf>
    <xf numFmtId="41" fontId="1" fillId="0" borderId="1" xfId="38" applyNumberFormat="1" applyFont="1" applyFill="1" applyBorder="1" applyAlignment="1">
      <alignment horizontal="distributed" vertical="center"/>
      <protection/>
    </xf>
    <xf numFmtId="41" fontId="1" fillId="0" borderId="0" xfId="38" applyNumberFormat="1" applyFont="1" applyFill="1" applyBorder="1">
      <alignment/>
      <protection/>
    </xf>
    <xf numFmtId="41" fontId="1" fillId="0" borderId="4" xfId="38" applyNumberFormat="1" applyFont="1" applyFill="1" applyBorder="1">
      <alignment/>
      <protection/>
    </xf>
    <xf numFmtId="0" fontId="6" fillId="0" borderId="0" xfId="38" applyFont="1" applyFill="1">
      <alignment/>
      <protection/>
    </xf>
    <xf numFmtId="0" fontId="6" fillId="0" borderId="15" xfId="38" applyFont="1" applyFill="1" applyBorder="1" applyAlignment="1">
      <alignment horizontal="left"/>
      <protection/>
    </xf>
    <xf numFmtId="41" fontId="6" fillId="0" borderId="1" xfId="38" applyNumberFormat="1" applyFont="1" applyFill="1" applyBorder="1" applyAlignment="1">
      <alignment horizontal="distributed" vertical="center"/>
      <protection/>
    </xf>
    <xf numFmtId="41" fontId="6" fillId="0" borderId="0" xfId="38" applyNumberFormat="1" applyFont="1" applyFill="1" applyBorder="1">
      <alignment/>
      <protection/>
    </xf>
    <xf numFmtId="41" fontId="6" fillId="0" borderId="4" xfId="38" applyNumberFormat="1" applyFont="1" applyFill="1" applyBorder="1">
      <alignment/>
      <protection/>
    </xf>
    <xf numFmtId="0" fontId="1" fillId="0" borderId="16" xfId="38" applyFont="1" applyFill="1" applyBorder="1" applyAlignment="1">
      <alignment horizontal="left"/>
      <protection/>
    </xf>
    <xf numFmtId="41" fontId="1" fillId="0" borderId="6" xfId="38" applyNumberFormat="1" applyFont="1" applyFill="1" applyBorder="1" applyAlignment="1">
      <alignment horizontal="distributed" vertical="center"/>
      <protection/>
    </xf>
    <xf numFmtId="41" fontId="1" fillId="0" borderId="7" xfId="38" applyNumberFormat="1" applyFont="1" applyFill="1" applyBorder="1">
      <alignment/>
      <protection/>
    </xf>
    <xf numFmtId="41" fontId="1" fillId="0" borderId="8" xfId="38" applyNumberFormat="1" applyFont="1" applyFill="1" applyBorder="1">
      <alignment/>
      <protection/>
    </xf>
    <xf numFmtId="0" fontId="1" fillId="0" borderId="0" xfId="38" applyFont="1" applyFill="1" applyAlignment="1">
      <alignment horizontal="left"/>
      <protection/>
    </xf>
    <xf numFmtId="0" fontId="1" fillId="0" borderId="0" xfId="39" applyFont="1" applyFill="1" applyAlignment="1">
      <alignment vertical="center"/>
      <protection/>
    </xf>
    <xf numFmtId="49" fontId="5" fillId="0" borderId="0" xfId="39" applyNumberFormat="1" applyFont="1" applyFill="1" applyBorder="1" applyAlignment="1">
      <alignment vertical="center"/>
      <protection/>
    </xf>
    <xf numFmtId="0" fontId="1" fillId="0" borderId="0" xfId="39" applyFont="1" applyFill="1" applyAlignment="1">
      <alignment horizontal="center" vertical="center"/>
      <protection/>
    </xf>
    <xf numFmtId="0" fontId="1" fillId="0" borderId="0" xfId="39" applyFont="1" applyFill="1" applyBorder="1" applyAlignment="1">
      <alignment vertical="center"/>
      <protection/>
    </xf>
    <xf numFmtId="49" fontId="1" fillId="0" borderId="0" xfId="39" applyNumberFormat="1" applyFont="1" applyFill="1" applyBorder="1" applyAlignment="1">
      <alignment vertical="center"/>
      <protection/>
    </xf>
    <xf numFmtId="0" fontId="1" fillId="0" borderId="7" xfId="39" applyFont="1" applyFill="1" applyBorder="1" applyAlignment="1">
      <alignment horizontal="center" vertical="center"/>
      <protection/>
    </xf>
    <xf numFmtId="0" fontId="1" fillId="0" borderId="7" xfId="39" applyFont="1" applyFill="1" applyBorder="1" applyAlignment="1">
      <alignment vertical="center"/>
      <protection/>
    </xf>
    <xf numFmtId="49" fontId="1" fillId="0" borderId="7" xfId="39" applyNumberFormat="1" applyFont="1" applyFill="1" applyBorder="1" applyAlignment="1">
      <alignment vertical="center"/>
      <protection/>
    </xf>
    <xf numFmtId="0" fontId="1" fillId="0" borderId="17" xfId="39" applyFont="1" applyFill="1" applyBorder="1" applyAlignment="1">
      <alignment horizontal="distributed" vertical="center"/>
      <protection/>
    </xf>
    <xf numFmtId="0" fontId="1" fillId="0" borderId="23" xfId="39" applyFont="1" applyFill="1" applyBorder="1" applyAlignment="1">
      <alignment horizontal="distributed" vertical="center" wrapText="1"/>
      <protection/>
    </xf>
    <xf numFmtId="0" fontId="1" fillId="0" borderId="10" xfId="39" applyFont="1" applyFill="1" applyBorder="1" applyAlignment="1">
      <alignment horizontal="distributed" vertical="center"/>
      <protection/>
    </xf>
    <xf numFmtId="49" fontId="1" fillId="0" borderId="15" xfId="39" applyNumberFormat="1" applyFont="1" applyFill="1" applyBorder="1" applyAlignment="1">
      <alignment horizontal="distributed" vertical="center"/>
      <protection/>
    </xf>
    <xf numFmtId="0" fontId="1" fillId="0" borderId="13" xfId="39" applyFont="1" applyFill="1" applyBorder="1" applyAlignment="1">
      <alignment horizontal="center" vertical="center"/>
      <protection/>
    </xf>
    <xf numFmtId="41" fontId="1" fillId="0" borderId="14" xfId="39" applyNumberFormat="1" applyFont="1" applyFill="1" applyBorder="1" applyAlignment="1">
      <alignment vertical="center"/>
      <protection/>
    </xf>
    <xf numFmtId="41" fontId="1" fillId="0" borderId="14" xfId="39" applyNumberFormat="1" applyFont="1" applyFill="1" applyBorder="1" applyAlignment="1">
      <alignment horizontal="right" vertical="center"/>
      <protection/>
    </xf>
    <xf numFmtId="49" fontId="1" fillId="0" borderId="13" xfId="39" applyNumberFormat="1" applyFont="1" applyFill="1" applyBorder="1" applyAlignment="1">
      <alignment vertical="center"/>
      <protection/>
    </xf>
    <xf numFmtId="0" fontId="6" fillId="0" borderId="0" xfId="39" applyFont="1" applyFill="1" applyBorder="1" applyAlignment="1">
      <alignment vertical="center"/>
      <protection/>
    </xf>
    <xf numFmtId="49" fontId="6" fillId="0" borderId="15" xfId="39" applyNumberFormat="1" applyFont="1" applyFill="1" applyBorder="1" applyAlignment="1">
      <alignment horizontal="distributed" vertical="center"/>
      <protection/>
    </xf>
    <xf numFmtId="0" fontId="6" fillId="0" borderId="15" xfId="39" applyFont="1" applyFill="1" applyBorder="1" applyAlignment="1">
      <alignment horizontal="center" vertical="center"/>
      <protection/>
    </xf>
    <xf numFmtId="41" fontId="6" fillId="0" borderId="0" xfId="39" applyNumberFormat="1" applyFont="1" applyFill="1" applyBorder="1" applyAlignment="1">
      <alignment vertical="center"/>
      <protection/>
    </xf>
    <xf numFmtId="41" fontId="6" fillId="0" borderId="4" xfId="39" applyNumberFormat="1" applyFont="1" applyFill="1" applyBorder="1" applyAlignment="1">
      <alignment vertical="center"/>
      <protection/>
    </xf>
    <xf numFmtId="49" fontId="6" fillId="0" borderId="15" xfId="39" applyNumberFormat="1" applyFont="1" applyFill="1" applyBorder="1" applyAlignment="1">
      <alignment vertical="center"/>
      <protection/>
    </xf>
    <xf numFmtId="49" fontId="6" fillId="0" borderId="15" xfId="39" applyNumberFormat="1" applyFont="1" applyFill="1" applyBorder="1" applyAlignment="1">
      <alignment horizontal="distributed" vertical="center"/>
      <protection/>
    </xf>
    <xf numFmtId="49" fontId="1" fillId="0" borderId="15" xfId="39" applyNumberFormat="1" applyFont="1" applyFill="1" applyBorder="1" applyAlignment="1">
      <alignment horizontal="distributed" vertical="center"/>
      <protection/>
    </xf>
    <xf numFmtId="0" fontId="1" fillId="0" borderId="15" xfId="39" applyFont="1" applyFill="1" applyBorder="1" applyAlignment="1">
      <alignment horizontal="center" vertical="center"/>
      <protection/>
    </xf>
    <xf numFmtId="41" fontId="1" fillId="0" borderId="0" xfId="39" applyNumberFormat="1" applyFont="1" applyFill="1" applyBorder="1" applyAlignment="1">
      <alignment vertical="center"/>
      <protection/>
    </xf>
    <xf numFmtId="49" fontId="1" fillId="0" borderId="15" xfId="39" applyNumberFormat="1" applyFont="1" applyFill="1" applyBorder="1" applyAlignment="1">
      <alignment vertical="center"/>
      <protection/>
    </xf>
    <xf numFmtId="49" fontId="19" fillId="0" borderId="15" xfId="39" applyNumberFormat="1" applyFont="1" applyFill="1" applyBorder="1" applyAlignment="1">
      <alignment vertical="center"/>
      <protection/>
    </xf>
    <xf numFmtId="41" fontId="1" fillId="0" borderId="4" xfId="39" applyNumberFormat="1" applyFont="1" applyFill="1" applyBorder="1" applyAlignment="1">
      <alignment vertical="center"/>
      <protection/>
    </xf>
    <xf numFmtId="200" fontId="1" fillId="0" borderId="0" xfId="39" applyNumberFormat="1" applyFont="1" applyFill="1" applyBorder="1" applyAlignment="1">
      <alignment vertical="center"/>
      <protection/>
    </xf>
    <xf numFmtId="43" fontId="1" fillId="0" borderId="0" xfId="39" applyNumberFormat="1" applyFont="1" applyFill="1" applyBorder="1" applyAlignment="1">
      <alignment vertical="center"/>
      <protection/>
    </xf>
    <xf numFmtId="177" fontId="1" fillId="0" borderId="0" xfId="39" applyNumberFormat="1" applyFont="1" applyFill="1" applyBorder="1" applyAlignment="1">
      <alignment horizontal="center" vertical="center"/>
      <protection/>
    </xf>
    <xf numFmtId="49" fontId="1" fillId="0" borderId="15" xfId="18" applyNumberFormat="1" applyFont="1" applyFill="1" applyBorder="1" applyAlignment="1">
      <alignment vertical="center"/>
    </xf>
    <xf numFmtId="49" fontId="6" fillId="0" borderId="16" xfId="39" applyNumberFormat="1" applyFont="1" applyFill="1" applyBorder="1" applyAlignment="1">
      <alignment horizontal="distributed" vertical="center"/>
      <protection/>
    </xf>
    <xf numFmtId="0" fontId="6" fillId="0" borderId="16" xfId="39" applyFont="1" applyFill="1" applyBorder="1" applyAlignment="1">
      <alignment horizontal="center" vertical="center"/>
      <protection/>
    </xf>
    <xf numFmtId="41" fontId="6" fillId="0" borderId="7" xfId="18" applyNumberFormat="1" applyFont="1" applyFill="1" applyBorder="1" applyAlignment="1">
      <alignment vertical="center"/>
    </xf>
    <xf numFmtId="49" fontId="6" fillId="0" borderId="16" xfId="18" applyNumberFormat="1" applyFont="1" applyFill="1" applyBorder="1" applyAlignment="1">
      <alignment vertical="center"/>
    </xf>
    <xf numFmtId="188" fontId="1" fillId="0" borderId="0" xfId="39" applyNumberFormat="1" applyFont="1" applyFill="1" applyBorder="1" applyAlignment="1">
      <alignment vertical="center"/>
      <protection/>
    </xf>
    <xf numFmtId="188" fontId="1" fillId="0" borderId="0" xfId="39" applyNumberFormat="1" applyFont="1" applyFill="1" applyAlignment="1">
      <alignment vertical="center"/>
      <protection/>
    </xf>
    <xf numFmtId="0" fontId="1" fillId="0" borderId="0" xfId="40" applyFont="1" applyFill="1">
      <alignment/>
      <protection/>
    </xf>
    <xf numFmtId="49" fontId="1" fillId="0" borderId="0" xfId="40" applyNumberFormat="1" applyFont="1" applyFill="1">
      <alignment/>
      <protection/>
    </xf>
    <xf numFmtId="49" fontId="5" fillId="0" borderId="0" xfId="40" applyNumberFormat="1" applyFont="1" applyFill="1" applyAlignment="1">
      <alignment horizontal="left"/>
      <protection/>
    </xf>
    <xf numFmtId="0" fontId="1" fillId="0" borderId="0" xfId="40" applyFont="1" applyFill="1" applyAlignment="1">
      <alignment horizontal="centerContinuous"/>
      <protection/>
    </xf>
    <xf numFmtId="49" fontId="1" fillId="0" borderId="7" xfId="40" applyNumberFormat="1" applyFont="1" applyFill="1" applyBorder="1">
      <alignment/>
      <protection/>
    </xf>
    <xf numFmtId="0" fontId="1" fillId="0" borderId="7" xfId="40" applyFont="1" applyFill="1" applyBorder="1">
      <alignment/>
      <protection/>
    </xf>
    <xf numFmtId="0" fontId="1" fillId="0" borderId="7" xfId="40" applyFont="1" applyFill="1" applyBorder="1" applyAlignment="1">
      <alignment horizontal="centerContinuous"/>
      <protection/>
    </xf>
    <xf numFmtId="0" fontId="1" fillId="0" borderId="7" xfId="40" applyFont="1" applyFill="1" applyBorder="1" applyAlignment="1">
      <alignment horizontal="center"/>
      <protection/>
    </xf>
    <xf numFmtId="0" fontId="1" fillId="0" borderId="7" xfId="40" applyFont="1" applyFill="1" applyBorder="1" applyAlignment="1">
      <alignment/>
      <protection/>
    </xf>
    <xf numFmtId="0" fontId="1" fillId="0" borderId="3" xfId="29" applyFont="1" applyFill="1" applyBorder="1" applyAlignment="1">
      <alignment horizontal="distributed" vertical="center"/>
      <protection/>
    </xf>
    <xf numFmtId="0" fontId="1" fillId="0" borderId="3" xfId="29" applyFont="1" applyFill="1" applyBorder="1" applyAlignment="1">
      <alignment horizontal="distributed" vertical="center"/>
      <protection/>
    </xf>
    <xf numFmtId="0" fontId="0" fillId="0" borderId="10" xfId="29" applyFill="1" applyBorder="1" applyAlignment="1">
      <alignment/>
      <protection/>
    </xf>
    <xf numFmtId="49" fontId="1" fillId="0" borderId="0" xfId="40" applyNumberFormat="1" applyFont="1" applyFill="1" applyBorder="1" applyAlignment="1">
      <alignment vertical="center"/>
      <protection/>
    </xf>
    <xf numFmtId="49" fontId="1" fillId="0" borderId="20" xfId="40" applyNumberFormat="1" applyFont="1" applyFill="1" applyBorder="1" applyAlignment="1">
      <alignment horizontal="distributed" vertical="center"/>
      <protection/>
    </xf>
    <xf numFmtId="49" fontId="1" fillId="0" borderId="9" xfId="40" applyNumberFormat="1" applyFont="1" applyFill="1" applyBorder="1" applyAlignment="1">
      <alignment horizontal="center" vertical="center"/>
      <protection/>
    </xf>
    <xf numFmtId="49" fontId="1" fillId="0" borderId="21" xfId="40" applyNumberFormat="1" applyFont="1" applyFill="1" applyBorder="1" applyAlignment="1">
      <alignment horizontal="center" vertical="center"/>
      <protection/>
    </xf>
    <xf numFmtId="49" fontId="1" fillId="0" borderId="17" xfId="40" applyNumberFormat="1" applyFont="1" applyFill="1" applyBorder="1" applyAlignment="1">
      <alignment horizontal="center" vertical="center" wrapText="1"/>
      <protection/>
    </xf>
    <xf numFmtId="0" fontId="1" fillId="0" borderId="0" xfId="40" applyFont="1" applyFill="1" applyAlignment="1">
      <alignment vertical="center"/>
      <protection/>
    </xf>
    <xf numFmtId="49" fontId="1" fillId="0" borderId="15" xfId="40" applyNumberFormat="1" applyFont="1" applyFill="1" applyBorder="1" applyAlignment="1">
      <alignment horizontal="distributed" vertical="center"/>
      <protection/>
    </xf>
    <xf numFmtId="41" fontId="1" fillId="0" borderId="0" xfId="40" applyNumberFormat="1" applyFont="1" applyFill="1" applyBorder="1" applyAlignment="1">
      <alignment vertical="center"/>
      <protection/>
    </xf>
    <xf numFmtId="41" fontId="1" fillId="0" borderId="4" xfId="40" applyNumberFormat="1" applyFont="1" applyFill="1" applyBorder="1" applyAlignment="1">
      <alignment vertical="center"/>
      <protection/>
    </xf>
    <xf numFmtId="0" fontId="1" fillId="0" borderId="15" xfId="40" applyFont="1" applyFill="1" applyBorder="1" applyAlignment="1">
      <alignment horizontal="distributed" vertical="center"/>
      <protection/>
    </xf>
    <xf numFmtId="41" fontId="1" fillId="0" borderId="0" xfId="40" applyNumberFormat="1" applyFont="1" applyFill="1" applyAlignment="1">
      <alignment vertical="center"/>
      <protection/>
    </xf>
    <xf numFmtId="41" fontId="1" fillId="0" borderId="0" xfId="40" applyNumberFormat="1" applyFont="1" applyFill="1" applyAlignment="1">
      <alignment/>
      <protection/>
    </xf>
    <xf numFmtId="49" fontId="1" fillId="0" borderId="16" xfId="40" applyNumberFormat="1" applyFont="1" applyFill="1" applyBorder="1" applyAlignment="1">
      <alignment horizontal="center" vertical="center"/>
      <protection/>
    </xf>
    <xf numFmtId="41" fontId="1" fillId="0" borderId="7" xfId="40" applyNumberFormat="1" applyFont="1" applyFill="1" applyBorder="1" applyAlignment="1">
      <alignment vertical="center"/>
      <protection/>
    </xf>
    <xf numFmtId="41" fontId="1" fillId="0" borderId="8" xfId="40" applyNumberFormat="1" applyFont="1" applyFill="1" applyBorder="1" applyAlignment="1">
      <alignment vertical="center"/>
      <protection/>
    </xf>
    <xf numFmtId="49" fontId="1" fillId="0" borderId="0" xfId="40" applyNumberFormat="1" applyFont="1" applyFill="1" applyAlignment="1">
      <alignment/>
      <protection/>
    </xf>
    <xf numFmtId="38" fontId="1" fillId="0" borderId="0" xfId="18" applyFont="1" applyFill="1" applyBorder="1" applyAlignment="1">
      <alignment vertical="center"/>
    </xf>
    <xf numFmtId="38" fontId="1" fillId="0" borderId="0" xfId="18" applyFont="1" applyFill="1" applyBorder="1" applyAlignment="1">
      <alignment horizontal="center" vertical="center"/>
    </xf>
    <xf numFmtId="49" fontId="1" fillId="0" borderId="0" xfId="18" applyNumberFormat="1" applyFont="1" applyFill="1" applyBorder="1" applyAlignment="1">
      <alignment vertical="center"/>
    </xf>
    <xf numFmtId="49" fontId="1" fillId="0" borderId="3" xfId="18" applyNumberFormat="1" applyFont="1" applyFill="1" applyBorder="1" applyAlignment="1">
      <alignment horizontal="distributed" vertical="center"/>
    </xf>
    <xf numFmtId="49" fontId="1" fillId="0" borderId="24" xfId="18" applyNumberFormat="1" applyFont="1" applyFill="1" applyBorder="1" applyAlignment="1">
      <alignment horizontal="center" vertical="center"/>
    </xf>
    <xf numFmtId="49" fontId="1" fillId="0" borderId="3" xfId="18" applyNumberFormat="1" applyFont="1" applyFill="1" applyBorder="1" applyAlignment="1">
      <alignment horizontal="center" vertical="center"/>
    </xf>
    <xf numFmtId="49" fontId="1" fillId="0" borderId="3" xfId="18" applyNumberFormat="1" applyFont="1" applyFill="1" applyBorder="1" applyAlignment="1">
      <alignment horizontal="center" vertical="center" wrapText="1"/>
    </xf>
    <xf numFmtId="49" fontId="1" fillId="0" borderId="3" xfId="18" applyNumberFormat="1" applyFont="1" applyFill="1" applyBorder="1" applyAlignment="1">
      <alignment horizontal="center" vertical="center" wrapText="1"/>
    </xf>
    <xf numFmtId="49" fontId="1" fillId="0" borderId="3" xfId="18" applyNumberFormat="1" applyFont="1" applyFill="1" applyBorder="1" applyAlignment="1">
      <alignment vertical="center" wrapText="1"/>
    </xf>
    <xf numFmtId="49" fontId="1" fillId="0" borderId="15" xfId="18" applyNumberFormat="1" applyFont="1" applyFill="1" applyBorder="1" applyAlignment="1">
      <alignment horizontal="right" vertical="center"/>
    </xf>
    <xf numFmtId="41" fontId="1" fillId="0" borderId="0" xfId="41" applyNumberFormat="1" applyFont="1" applyFill="1" applyBorder="1" applyAlignment="1">
      <alignment vertical="center"/>
      <protection/>
    </xf>
    <xf numFmtId="49" fontId="1" fillId="0" borderId="16" xfId="18" applyNumberFormat="1" applyFont="1" applyFill="1" applyBorder="1" applyAlignment="1">
      <alignment horizontal="right" vertical="center"/>
    </xf>
    <xf numFmtId="41" fontId="1" fillId="0" borderId="6" xfId="18" applyNumberFormat="1" applyFont="1" applyFill="1" applyBorder="1" applyAlignment="1">
      <alignment vertical="center"/>
    </xf>
    <xf numFmtId="0" fontId="1" fillId="0" borderId="0" xfId="42" applyFont="1" applyFill="1">
      <alignment/>
      <protection/>
    </xf>
    <xf numFmtId="0" fontId="5" fillId="0" borderId="0" xfId="42" applyFont="1" applyFill="1">
      <alignment/>
      <protection/>
    </xf>
    <xf numFmtId="0" fontId="1" fillId="0" borderId="3" xfId="42" applyFont="1" applyFill="1" applyBorder="1" applyAlignment="1">
      <alignment horizontal="distributed" vertical="center"/>
      <protection/>
    </xf>
    <xf numFmtId="0" fontId="1" fillId="0" borderId="0" xfId="42" applyFont="1" applyFill="1" applyAlignment="1">
      <alignment horizontal="distributed" vertical="center"/>
      <protection/>
    </xf>
    <xf numFmtId="0" fontId="1" fillId="0" borderId="13" xfId="42" applyFont="1" applyFill="1" applyBorder="1">
      <alignment/>
      <protection/>
    </xf>
    <xf numFmtId="0" fontId="1" fillId="0" borderId="19" xfId="42" applyFont="1" applyFill="1" applyBorder="1">
      <alignment/>
      <protection/>
    </xf>
    <xf numFmtId="0" fontId="1" fillId="0" borderId="14" xfId="42" applyFont="1" applyFill="1" applyBorder="1">
      <alignment/>
      <protection/>
    </xf>
    <xf numFmtId="0" fontId="1" fillId="0" borderId="5" xfId="42" applyFont="1" applyFill="1" applyBorder="1" applyAlignment="1">
      <alignment horizontal="right"/>
      <protection/>
    </xf>
    <xf numFmtId="0" fontId="1" fillId="0" borderId="0" xfId="42" applyFont="1" applyFill="1" applyAlignment="1">
      <alignment horizontal="right"/>
      <protection/>
    </xf>
    <xf numFmtId="0" fontId="6" fillId="0" borderId="0" xfId="42" applyFont="1" applyFill="1">
      <alignment/>
      <protection/>
    </xf>
    <xf numFmtId="0" fontId="6" fillId="0" borderId="15" xfId="42" applyFont="1" applyFill="1" applyBorder="1" applyAlignment="1">
      <alignment horizontal="distributed"/>
      <protection/>
    </xf>
    <xf numFmtId="41" fontId="6" fillId="0" borderId="1" xfId="42" applyNumberFormat="1" applyFont="1" applyFill="1" applyBorder="1">
      <alignment/>
      <protection/>
    </xf>
    <xf numFmtId="41" fontId="6" fillId="0" borderId="0" xfId="42" applyNumberFormat="1" applyFont="1" applyFill="1" applyBorder="1">
      <alignment/>
      <protection/>
    </xf>
    <xf numFmtId="41" fontId="6" fillId="0" borderId="4" xfId="42" applyNumberFormat="1" applyFont="1" applyFill="1" applyBorder="1">
      <alignment/>
      <protection/>
    </xf>
    <xf numFmtId="0" fontId="1" fillId="0" borderId="15" xfId="42" applyFont="1" applyFill="1" applyBorder="1" applyAlignment="1">
      <alignment horizontal="distributed"/>
      <protection/>
    </xf>
    <xf numFmtId="41" fontId="1" fillId="0" borderId="1" xfId="42" applyNumberFormat="1" applyFont="1" applyFill="1" applyBorder="1">
      <alignment/>
      <protection/>
    </xf>
    <xf numFmtId="41" fontId="1" fillId="0" borderId="0" xfId="42" applyNumberFormat="1" applyFont="1" applyFill="1" applyBorder="1">
      <alignment/>
      <protection/>
    </xf>
    <xf numFmtId="41" fontId="1" fillId="0" borderId="4" xfId="42" applyNumberFormat="1" applyFont="1" applyFill="1" applyBorder="1">
      <alignment/>
      <protection/>
    </xf>
    <xf numFmtId="0" fontId="1" fillId="0" borderId="16" xfId="42" applyFont="1" applyFill="1" applyBorder="1">
      <alignment/>
      <protection/>
    </xf>
    <xf numFmtId="0" fontId="1" fillId="0" borderId="6" xfId="42" applyFont="1" applyFill="1" applyBorder="1">
      <alignment/>
      <protection/>
    </xf>
    <xf numFmtId="0" fontId="1" fillId="0" borderId="7" xfId="42" applyFont="1" applyFill="1" applyBorder="1">
      <alignment/>
      <protection/>
    </xf>
    <xf numFmtId="0" fontId="1" fillId="0" borderId="8" xfId="42" applyFont="1" applyFill="1" applyBorder="1">
      <alignment/>
      <protection/>
    </xf>
    <xf numFmtId="0" fontId="5" fillId="0" borderId="0" xfId="43" applyFont="1" applyFill="1">
      <alignment/>
      <protection/>
    </xf>
    <xf numFmtId="0" fontId="1" fillId="0" borderId="0" xfId="43" applyFont="1" applyFill="1">
      <alignment/>
      <protection/>
    </xf>
    <xf numFmtId="0" fontId="1" fillId="0" borderId="0" xfId="43" applyFont="1" applyFill="1" applyBorder="1">
      <alignment/>
      <protection/>
    </xf>
    <xf numFmtId="0" fontId="1" fillId="0" borderId="7" xfId="43" applyFont="1" applyFill="1" applyBorder="1">
      <alignment/>
      <protection/>
    </xf>
    <xf numFmtId="49" fontId="1" fillId="0" borderId="7" xfId="43" applyNumberFormat="1" applyFont="1" applyFill="1" applyBorder="1">
      <alignment/>
      <protection/>
    </xf>
    <xf numFmtId="0" fontId="1" fillId="0" borderId="15" xfId="43" applyFont="1" applyFill="1" applyBorder="1" applyAlignment="1">
      <alignment horizontal="center" vertical="center" wrapText="1"/>
      <protection/>
    </xf>
    <xf numFmtId="0" fontId="1" fillId="0" borderId="19" xfId="43" applyFont="1" applyFill="1" applyBorder="1" applyAlignment="1">
      <alignment horizontal="distributed" vertical="center"/>
      <protection/>
    </xf>
    <xf numFmtId="0" fontId="1" fillId="0" borderId="14" xfId="43" applyFont="1" applyFill="1" applyBorder="1" applyAlignment="1">
      <alignment horizontal="distributed" vertical="center"/>
      <protection/>
    </xf>
    <xf numFmtId="0" fontId="1" fillId="0" borderId="5" xfId="43" applyFont="1" applyFill="1" applyBorder="1" applyAlignment="1">
      <alignment horizontal="distributed" vertical="center"/>
      <protection/>
    </xf>
    <xf numFmtId="0" fontId="19" fillId="0" borderId="14" xfId="43" applyFont="1" applyFill="1" applyBorder="1" applyAlignment="1">
      <alignment horizontal="right" vertical="center" wrapText="1"/>
      <protection/>
    </xf>
    <xf numFmtId="0" fontId="19" fillId="0" borderId="5" xfId="43" applyFont="1" applyFill="1" applyBorder="1" applyAlignment="1">
      <alignment horizontal="right" vertical="center" wrapText="1"/>
      <protection/>
    </xf>
    <xf numFmtId="0" fontId="1" fillId="0" borderId="1" xfId="43" applyFont="1" applyFill="1" applyBorder="1" applyAlignment="1">
      <alignment horizontal="distributed" vertical="center"/>
      <protection/>
    </xf>
    <xf numFmtId="0" fontId="1" fillId="0" borderId="0" xfId="43" applyFont="1" applyFill="1" applyBorder="1" applyAlignment="1">
      <alignment horizontal="distributed" vertical="center"/>
      <protection/>
    </xf>
    <xf numFmtId="0" fontId="1" fillId="0" borderId="4" xfId="43" applyFont="1" applyFill="1" applyBorder="1" applyAlignment="1">
      <alignment horizontal="distributed" vertical="center"/>
      <protection/>
    </xf>
    <xf numFmtId="198" fontId="1" fillId="0" borderId="0" xfId="43" applyNumberFormat="1" applyFont="1" applyFill="1" applyBorder="1" applyAlignment="1">
      <alignment vertical="center"/>
      <protection/>
    </xf>
    <xf numFmtId="198" fontId="1" fillId="0" borderId="4" xfId="43" applyNumberFormat="1" applyFont="1" applyFill="1" applyBorder="1" applyAlignment="1">
      <alignment vertical="center"/>
      <protection/>
    </xf>
    <xf numFmtId="2" fontId="1" fillId="0" borderId="0" xfId="43" applyNumberFormat="1" applyFont="1" applyFill="1" applyBorder="1" applyAlignment="1">
      <alignment vertical="center"/>
      <protection/>
    </xf>
    <xf numFmtId="2" fontId="1" fillId="0" borderId="4" xfId="43" applyNumberFormat="1" applyFont="1" applyFill="1" applyBorder="1" applyAlignment="1">
      <alignment vertical="center"/>
      <protection/>
    </xf>
    <xf numFmtId="2" fontId="19" fillId="0" borderId="0" xfId="43" applyNumberFormat="1" applyFont="1" applyFill="1" applyBorder="1" applyAlignment="1">
      <alignment horizontal="right" vertical="center"/>
      <protection/>
    </xf>
    <xf numFmtId="2" fontId="19" fillId="0" borderId="4" xfId="43" applyNumberFormat="1" applyFont="1" applyFill="1" applyBorder="1" applyAlignment="1">
      <alignment horizontal="right" vertical="center"/>
      <protection/>
    </xf>
    <xf numFmtId="41" fontId="1" fillId="0" borderId="0" xfId="43" applyNumberFormat="1" applyFont="1" applyFill="1" applyBorder="1" applyAlignment="1">
      <alignment vertical="center"/>
      <protection/>
    </xf>
    <xf numFmtId="41" fontId="1" fillId="0" borderId="4" xfId="43" applyNumberFormat="1" applyFont="1" applyFill="1" applyBorder="1" applyAlignment="1">
      <alignment vertical="center"/>
      <protection/>
    </xf>
    <xf numFmtId="0" fontId="1" fillId="0" borderId="1" xfId="43" applyFont="1" applyFill="1" applyBorder="1">
      <alignment/>
      <protection/>
    </xf>
    <xf numFmtId="0" fontId="1" fillId="0" borderId="0" xfId="43" applyFont="1" applyFill="1" applyBorder="1" applyAlignment="1">
      <alignment horizontal="center" vertical="center"/>
      <protection/>
    </xf>
    <xf numFmtId="0" fontId="1" fillId="0" borderId="4" xfId="43" applyFont="1" applyFill="1" applyBorder="1" applyAlignment="1">
      <alignment horizontal="center" vertical="center"/>
      <protection/>
    </xf>
    <xf numFmtId="0" fontId="1" fillId="0" borderId="1" xfId="43" applyFont="1" applyFill="1" applyBorder="1" applyAlignment="1">
      <alignment vertical="center"/>
      <protection/>
    </xf>
    <xf numFmtId="0" fontId="1" fillId="0" borderId="0" xfId="43" applyFont="1" applyFill="1" applyBorder="1" applyAlignment="1">
      <alignment vertical="center"/>
      <protection/>
    </xf>
    <xf numFmtId="0" fontId="1" fillId="0" borderId="6" xfId="43" applyFont="1" applyFill="1" applyBorder="1">
      <alignment/>
      <protection/>
    </xf>
    <xf numFmtId="0" fontId="1" fillId="0" borderId="8" xfId="43" applyFont="1" applyFill="1" applyBorder="1">
      <alignment/>
      <protection/>
    </xf>
    <xf numFmtId="0" fontId="1" fillId="0" borderId="0" xfId="43" applyFont="1" applyFill="1" applyAlignment="1">
      <alignment vertical="center"/>
      <protection/>
    </xf>
    <xf numFmtId="49" fontId="1" fillId="0" borderId="0" xfId="44" applyNumberFormat="1" applyFont="1" applyFill="1" applyAlignment="1">
      <alignment vertical="center"/>
      <protection/>
    </xf>
    <xf numFmtId="49" fontId="5" fillId="0" borderId="0" xfId="44" applyNumberFormat="1" applyFont="1" applyFill="1" applyAlignment="1">
      <alignment vertical="center"/>
      <protection/>
    </xf>
    <xf numFmtId="49" fontId="1" fillId="0" borderId="7" xfId="44" applyNumberFormat="1" applyFont="1" applyFill="1" applyBorder="1" applyAlignment="1">
      <alignment vertical="center"/>
      <protection/>
    </xf>
    <xf numFmtId="49" fontId="1" fillId="0" borderId="10" xfId="44" applyNumberFormat="1" applyFont="1" applyFill="1" applyBorder="1" applyAlignment="1">
      <alignment horizontal="distributed" vertical="center"/>
      <protection/>
    </xf>
    <xf numFmtId="0" fontId="6" fillId="0" borderId="0" xfId="44" applyFont="1" applyFill="1" applyAlignment="1">
      <alignment vertical="center"/>
      <protection/>
    </xf>
    <xf numFmtId="49" fontId="1" fillId="0" borderId="1" xfId="44" applyNumberFormat="1" applyFont="1" applyFill="1" applyBorder="1" applyAlignment="1">
      <alignment horizontal="distributed" vertical="center"/>
      <protection/>
    </xf>
    <xf numFmtId="49" fontId="1" fillId="0" borderId="0" xfId="44" applyNumberFormat="1" applyFont="1" applyFill="1" applyBorder="1" applyAlignment="1">
      <alignment horizontal="distributed" vertical="center"/>
      <protection/>
    </xf>
    <xf numFmtId="49" fontId="1" fillId="0" borderId="4" xfId="44" applyNumberFormat="1" applyFont="1" applyFill="1" applyBorder="1" applyAlignment="1">
      <alignment horizontal="distributed" vertical="center"/>
      <protection/>
    </xf>
    <xf numFmtId="0" fontId="1" fillId="0" borderId="0" xfId="44" applyFont="1" applyFill="1" applyAlignment="1">
      <alignment vertical="center"/>
      <protection/>
    </xf>
    <xf numFmtId="49" fontId="1" fillId="0" borderId="15" xfId="44" applyNumberFormat="1" applyFont="1" applyFill="1" applyBorder="1" applyAlignment="1">
      <alignment horizontal="distributed" vertical="center"/>
      <protection/>
    </xf>
    <xf numFmtId="49" fontId="19" fillId="0" borderId="0" xfId="44" applyNumberFormat="1" applyFont="1" applyFill="1" applyBorder="1" applyAlignment="1">
      <alignment horizontal="right" vertical="center"/>
      <protection/>
    </xf>
    <xf numFmtId="49" fontId="19" fillId="0" borderId="15" xfId="44" applyNumberFormat="1" applyFont="1" applyFill="1" applyBorder="1" applyAlignment="1">
      <alignment horizontal="right" vertical="center"/>
      <protection/>
    </xf>
    <xf numFmtId="49" fontId="1" fillId="0" borderId="15" xfId="44" applyNumberFormat="1" applyFont="1" applyFill="1" applyBorder="1" applyAlignment="1">
      <alignment horizontal="distributed" vertical="center"/>
      <protection/>
    </xf>
    <xf numFmtId="41" fontId="1" fillId="0" borderId="0" xfId="44" applyNumberFormat="1" applyFont="1" applyFill="1" applyBorder="1" applyAlignment="1">
      <alignment vertical="center"/>
      <protection/>
    </xf>
    <xf numFmtId="41" fontId="1" fillId="0" borderId="4" xfId="44" applyNumberFormat="1" applyFont="1" applyFill="1" applyBorder="1" applyAlignment="1">
      <alignment vertical="center"/>
      <protection/>
    </xf>
    <xf numFmtId="49" fontId="6" fillId="0" borderId="15" xfId="44" applyNumberFormat="1" applyFont="1" applyFill="1" applyBorder="1" applyAlignment="1">
      <alignment horizontal="distributed" vertical="center"/>
      <protection/>
    </xf>
    <xf numFmtId="41" fontId="6" fillId="0" borderId="4" xfId="44" applyNumberFormat="1" applyFont="1" applyFill="1" applyBorder="1" applyAlignment="1">
      <alignment vertical="center"/>
      <protection/>
    </xf>
    <xf numFmtId="49" fontId="6" fillId="0" borderId="1" xfId="44" applyNumberFormat="1" applyFont="1" applyFill="1" applyBorder="1" applyAlignment="1">
      <alignment horizontal="distributed" vertical="center"/>
      <protection/>
    </xf>
    <xf numFmtId="41" fontId="6" fillId="0" borderId="15" xfId="18" applyNumberFormat="1" applyFont="1" applyFill="1" applyBorder="1" applyAlignment="1">
      <alignment vertical="center"/>
    </xf>
    <xf numFmtId="49" fontId="1" fillId="0" borderId="0" xfId="44" applyNumberFormat="1" applyFont="1" applyFill="1" applyBorder="1" applyAlignment="1">
      <alignment horizontal="right" vertical="center"/>
      <protection/>
    </xf>
    <xf numFmtId="49" fontId="1" fillId="0" borderId="4" xfId="44" applyNumberFormat="1" applyFont="1" applyFill="1" applyBorder="1" applyAlignment="1">
      <alignment horizontal="right" vertical="center"/>
      <protection/>
    </xf>
    <xf numFmtId="41" fontId="6" fillId="0" borderId="0" xfId="44" applyNumberFormat="1" applyFont="1" applyFill="1" applyBorder="1" applyAlignment="1">
      <alignment vertical="center"/>
      <protection/>
    </xf>
    <xf numFmtId="49" fontId="1" fillId="0" borderId="16" xfId="44" applyNumberFormat="1" applyFont="1" applyFill="1" applyBorder="1" applyAlignment="1">
      <alignment horizontal="distributed" vertical="center"/>
      <protection/>
    </xf>
    <xf numFmtId="49" fontId="6" fillId="0" borderId="16" xfId="44" applyNumberFormat="1" applyFont="1" applyFill="1" applyBorder="1" applyAlignment="1">
      <alignment horizontal="distributed" vertical="center"/>
      <protection/>
    </xf>
    <xf numFmtId="41" fontId="6" fillId="0" borderId="8" xfId="44" applyNumberFormat="1" applyFont="1" applyFill="1" applyBorder="1" applyAlignment="1">
      <alignment vertical="center"/>
      <protection/>
    </xf>
    <xf numFmtId="49" fontId="1" fillId="0" borderId="7" xfId="18" applyNumberFormat="1" applyFont="1" applyFill="1" applyBorder="1" applyAlignment="1">
      <alignment horizontal="centerContinuous" vertical="center"/>
    </xf>
    <xf numFmtId="49" fontId="1" fillId="0" borderId="10" xfId="18" applyNumberFormat="1" applyFont="1" applyFill="1" applyBorder="1" applyAlignment="1">
      <alignment horizontal="distributed" vertical="center"/>
    </xf>
    <xf numFmtId="49" fontId="1" fillId="0" borderId="10" xfId="18" applyNumberFormat="1" applyFont="1" applyFill="1" applyBorder="1" applyAlignment="1">
      <alignment horizontal="center" vertical="center"/>
    </xf>
    <xf numFmtId="49" fontId="1" fillId="0" borderId="1" xfId="18" applyNumberFormat="1" applyFont="1" applyFill="1" applyBorder="1" applyAlignment="1">
      <alignment horizontal="center" vertical="center"/>
    </xf>
    <xf numFmtId="41" fontId="1" fillId="0" borderId="19" xfId="18" applyNumberFormat="1" applyFont="1" applyFill="1" applyBorder="1" applyAlignment="1">
      <alignment vertical="center"/>
    </xf>
    <xf numFmtId="41" fontId="1" fillId="0" borderId="14" xfId="18" applyNumberFormat="1" applyFont="1" applyFill="1" applyBorder="1" applyAlignment="1">
      <alignment vertical="center"/>
    </xf>
    <xf numFmtId="41" fontId="1" fillId="0" borderId="5" xfId="18" applyNumberFormat="1" applyFont="1" applyFill="1" applyBorder="1" applyAlignment="1">
      <alignment vertical="center"/>
    </xf>
    <xf numFmtId="49" fontId="1" fillId="0" borderId="14" xfId="18" applyNumberFormat="1" applyFont="1" applyFill="1" applyBorder="1" applyAlignment="1">
      <alignment horizontal="center" vertical="center"/>
    </xf>
    <xf numFmtId="49" fontId="1" fillId="0" borderId="5" xfId="18" applyNumberFormat="1" applyFont="1" applyFill="1" applyBorder="1" applyAlignment="1">
      <alignment horizontal="center" vertical="center"/>
    </xf>
    <xf numFmtId="49" fontId="6" fillId="0" borderId="0" xfId="18" applyNumberFormat="1" applyFont="1" applyFill="1" applyAlignment="1">
      <alignment vertical="center"/>
    </xf>
    <xf numFmtId="49" fontId="6" fillId="0" borderId="1" xfId="18" applyNumberFormat="1" applyFont="1" applyFill="1" applyBorder="1" applyAlignment="1">
      <alignment horizontal="center" vertical="center"/>
    </xf>
    <xf numFmtId="49" fontId="6" fillId="0" borderId="0" xfId="18" applyNumberFormat="1" applyFont="1" applyFill="1" applyBorder="1" applyAlignment="1">
      <alignment horizontal="distributed" vertical="center"/>
    </xf>
    <xf numFmtId="49" fontId="6" fillId="0" borderId="0" xfId="18" applyNumberFormat="1" applyFont="1" applyFill="1" applyBorder="1" applyAlignment="1">
      <alignment horizontal="center" vertical="center"/>
    </xf>
    <xf numFmtId="49" fontId="6" fillId="0" borderId="4" xfId="18" applyNumberFormat="1" applyFont="1" applyFill="1" applyBorder="1" applyAlignment="1">
      <alignment horizontal="center" vertical="center"/>
    </xf>
    <xf numFmtId="49" fontId="1" fillId="0" borderId="0" xfId="18" applyNumberFormat="1" applyFont="1" applyFill="1" applyBorder="1" applyAlignment="1">
      <alignment horizontal="distributed" vertical="center"/>
    </xf>
    <xf numFmtId="49" fontId="1" fillId="0" borderId="4" xfId="18" applyNumberFormat="1" applyFont="1" applyFill="1" applyBorder="1" applyAlignment="1">
      <alignment vertical="center"/>
    </xf>
    <xf numFmtId="49" fontId="6" fillId="0" borderId="1" xfId="18" applyNumberFormat="1" applyFont="1" applyFill="1" applyBorder="1" applyAlignment="1">
      <alignment vertical="center"/>
    </xf>
    <xf numFmtId="38" fontId="6" fillId="0" borderId="4" xfId="18" applyFont="1" applyFill="1" applyBorder="1" applyAlignment="1">
      <alignment vertical="center"/>
    </xf>
    <xf numFmtId="38" fontId="6" fillId="0" borderId="0" xfId="18" applyFont="1" applyFill="1" applyAlignment="1">
      <alignment vertical="center"/>
    </xf>
    <xf numFmtId="49" fontId="1" fillId="0" borderId="1" xfId="18" applyNumberFormat="1" applyFont="1" applyFill="1" applyBorder="1" applyAlignment="1">
      <alignment horizontal="distributed" vertical="center"/>
    </xf>
    <xf numFmtId="38" fontId="6" fillId="0" borderId="4" xfId="18" applyFont="1" applyFill="1" applyBorder="1" applyAlignment="1">
      <alignment horizontal="distributed" vertical="center"/>
    </xf>
    <xf numFmtId="49" fontId="6" fillId="0" borderId="0" xfId="18" applyNumberFormat="1" applyFont="1" applyFill="1" applyBorder="1" applyAlignment="1">
      <alignment vertical="center"/>
    </xf>
    <xf numFmtId="0" fontId="1" fillId="0" borderId="0" xfId="46" applyFont="1" applyFill="1" applyAlignment="1">
      <alignment vertical="center"/>
      <protection/>
    </xf>
    <xf numFmtId="0" fontId="5" fillId="0" borderId="0" xfId="46" applyFont="1" applyFill="1" applyAlignment="1">
      <alignment vertical="center"/>
      <protection/>
    </xf>
    <xf numFmtId="0" fontId="1" fillId="0" borderId="7" xfId="46" applyFont="1" applyFill="1" applyBorder="1" applyAlignment="1">
      <alignment vertical="center"/>
      <protection/>
    </xf>
    <xf numFmtId="0" fontId="1" fillId="0" borderId="9" xfId="46" applyFont="1" applyFill="1" applyBorder="1" applyAlignment="1">
      <alignment horizontal="center" vertical="center"/>
      <protection/>
    </xf>
    <xf numFmtId="0" fontId="1" fillId="0" borderId="19" xfId="46" applyFont="1" applyFill="1" applyBorder="1" applyAlignment="1">
      <alignment vertical="center"/>
      <protection/>
    </xf>
    <xf numFmtId="0" fontId="1" fillId="0" borderId="14" xfId="46" applyFont="1" applyFill="1" applyBorder="1" applyAlignment="1">
      <alignment vertical="center"/>
      <protection/>
    </xf>
    <xf numFmtId="0" fontId="1" fillId="0" borderId="5" xfId="46" applyFont="1" applyFill="1" applyBorder="1" applyAlignment="1">
      <alignment vertical="center"/>
      <protection/>
    </xf>
    <xf numFmtId="41" fontId="1" fillId="0" borderId="19" xfId="46" applyNumberFormat="1" applyFont="1" applyFill="1" applyBorder="1" applyAlignment="1">
      <alignment vertical="center"/>
      <protection/>
    </xf>
    <xf numFmtId="41" fontId="1" fillId="0" borderId="14" xfId="46" applyNumberFormat="1" applyFont="1" applyFill="1" applyBorder="1" applyAlignment="1">
      <alignment vertical="center"/>
      <protection/>
    </xf>
    <xf numFmtId="41" fontId="1" fillId="0" borderId="5" xfId="46" applyNumberFormat="1" applyFont="1" applyFill="1" applyBorder="1" applyAlignment="1">
      <alignment vertical="center"/>
      <protection/>
    </xf>
    <xf numFmtId="0" fontId="1" fillId="0" borderId="1" xfId="46" applyFont="1" applyFill="1" applyBorder="1" applyAlignment="1">
      <alignment horizontal="distributed" vertical="center"/>
      <protection/>
    </xf>
    <xf numFmtId="0" fontId="1" fillId="0" borderId="0" xfId="46" applyFont="1" applyFill="1" applyBorder="1" applyAlignment="1">
      <alignment horizontal="center" vertical="center"/>
      <protection/>
    </xf>
    <xf numFmtId="0" fontId="1" fillId="0" borderId="4" xfId="46" applyFont="1" applyFill="1" applyBorder="1" applyAlignment="1">
      <alignment horizontal="center" vertical="center"/>
      <protection/>
    </xf>
    <xf numFmtId="41" fontId="1" fillId="0" borderId="1" xfId="46" applyNumberFormat="1" applyFont="1" applyFill="1" applyBorder="1" applyAlignment="1">
      <alignment vertical="center"/>
      <protection/>
    </xf>
    <xf numFmtId="41" fontId="1" fillId="0" borderId="0" xfId="46" applyNumberFormat="1" applyFont="1" applyFill="1" applyBorder="1" applyAlignment="1">
      <alignment vertical="center"/>
      <protection/>
    </xf>
    <xf numFmtId="41" fontId="1" fillId="0" borderId="4" xfId="46" applyNumberFormat="1" applyFont="1" applyFill="1" applyBorder="1" applyAlignment="1">
      <alignment vertical="center"/>
      <protection/>
    </xf>
    <xf numFmtId="0" fontId="6" fillId="0" borderId="0" xfId="46" applyFont="1" applyFill="1" applyAlignment="1">
      <alignment vertical="center"/>
      <protection/>
    </xf>
    <xf numFmtId="0" fontId="6" fillId="0" borderId="1" xfId="46" applyFont="1" applyFill="1" applyBorder="1" applyAlignment="1">
      <alignment horizontal="distributed" vertical="center"/>
      <protection/>
    </xf>
    <xf numFmtId="0" fontId="6" fillId="0" borderId="0" xfId="46" applyFont="1" applyFill="1" applyBorder="1" applyAlignment="1">
      <alignment horizontal="center" vertical="center"/>
      <protection/>
    </xf>
    <xf numFmtId="0" fontId="6" fillId="0" borderId="4" xfId="46" applyFont="1" applyFill="1" applyBorder="1" applyAlignment="1">
      <alignment horizontal="center" vertical="center"/>
      <protection/>
    </xf>
    <xf numFmtId="41" fontId="6" fillId="0" borderId="1" xfId="46" applyNumberFormat="1" applyFont="1" applyFill="1" applyBorder="1" applyAlignment="1">
      <alignment vertical="center"/>
      <protection/>
    </xf>
    <xf numFmtId="41" fontId="6" fillId="0" borderId="0" xfId="46" applyNumberFormat="1" applyFont="1" applyFill="1" applyBorder="1" applyAlignment="1">
      <alignment vertical="center"/>
      <protection/>
    </xf>
    <xf numFmtId="41" fontId="6" fillId="0" borderId="4" xfId="46" applyNumberFormat="1" applyFont="1" applyFill="1" applyBorder="1" applyAlignment="1">
      <alignment vertical="center"/>
      <protection/>
    </xf>
    <xf numFmtId="0" fontId="1" fillId="0" borderId="1" xfId="46" applyFont="1" applyFill="1" applyBorder="1" applyAlignment="1">
      <alignment horizontal="center" vertical="center"/>
      <protection/>
    </xf>
    <xf numFmtId="0" fontId="1" fillId="0" borderId="6" xfId="46" applyFont="1" applyFill="1" applyBorder="1" applyAlignment="1">
      <alignment vertical="center"/>
      <protection/>
    </xf>
    <xf numFmtId="0" fontId="1" fillId="0" borderId="8" xfId="46" applyFont="1" applyFill="1" applyBorder="1" applyAlignment="1">
      <alignment vertical="center"/>
      <protection/>
    </xf>
    <xf numFmtId="0" fontId="1" fillId="0" borderId="10" xfId="28" applyFont="1" applyFill="1" applyBorder="1" applyAlignment="1">
      <alignment horizontal="distributed" vertical="center"/>
      <protection/>
    </xf>
    <xf numFmtId="41" fontId="1" fillId="0" borderId="6" xfId="46" applyNumberFormat="1" applyFont="1" applyFill="1" applyBorder="1" applyAlignment="1">
      <alignment vertical="center"/>
      <protection/>
    </xf>
    <xf numFmtId="41" fontId="1" fillId="0" borderId="7" xfId="46" applyNumberFormat="1" applyFont="1" applyFill="1" applyBorder="1" applyAlignment="1">
      <alignment vertical="center"/>
      <protection/>
    </xf>
    <xf numFmtId="41" fontId="1" fillId="0" borderId="8" xfId="46" applyNumberFormat="1" applyFont="1" applyFill="1" applyBorder="1" applyAlignment="1">
      <alignment vertical="center"/>
      <protection/>
    </xf>
    <xf numFmtId="0" fontId="5" fillId="0" borderId="0" xfId="47" applyFont="1" applyFill="1" applyAlignment="1">
      <alignment vertical="center"/>
      <protection/>
    </xf>
    <xf numFmtId="0" fontId="1" fillId="0" borderId="0" xfId="47" applyFont="1" applyFill="1" applyAlignment="1">
      <alignment vertical="center"/>
      <protection/>
    </xf>
    <xf numFmtId="38" fontId="1" fillId="0" borderId="0" xfId="18" applyFont="1" applyFill="1" applyAlignment="1">
      <alignment horizontal="right" vertical="center"/>
    </xf>
    <xf numFmtId="38" fontId="1" fillId="0" borderId="10" xfId="18" applyFont="1" applyFill="1" applyBorder="1" applyAlignment="1">
      <alignment horizontal="center" vertical="center"/>
    </xf>
    <xf numFmtId="0" fontId="1" fillId="0" borderId="10" xfId="47" applyFont="1" applyFill="1" applyBorder="1" applyAlignment="1">
      <alignment horizontal="distributed" vertical="center"/>
      <protection/>
    </xf>
    <xf numFmtId="38" fontId="1" fillId="0" borderId="13" xfId="18" applyFont="1" applyFill="1" applyBorder="1" applyAlignment="1">
      <alignment horizontal="distributed" vertical="center"/>
    </xf>
    <xf numFmtId="41" fontId="11" fillId="0" borderId="1" xfId="18" applyNumberFormat="1" applyFont="1" applyFill="1" applyBorder="1" applyAlignment="1">
      <alignment vertical="center"/>
    </xf>
    <xf numFmtId="41" fontId="1" fillId="0" borderId="0" xfId="47" applyNumberFormat="1" applyFont="1" applyFill="1" applyBorder="1" applyAlignment="1">
      <alignment vertical="center"/>
      <protection/>
    </xf>
    <xf numFmtId="41" fontId="1" fillId="0" borderId="0" xfId="18" applyNumberFormat="1" applyFont="1" applyFill="1" applyBorder="1" applyAlignment="1">
      <alignment horizontal="center" vertical="center"/>
    </xf>
    <xf numFmtId="38" fontId="1" fillId="0" borderId="16" xfId="18" applyFont="1" applyFill="1" applyBorder="1" applyAlignment="1">
      <alignment vertical="center"/>
    </xf>
    <xf numFmtId="41" fontId="1" fillId="0" borderId="20" xfId="18" applyNumberFormat="1" applyFont="1" applyFill="1" applyBorder="1" applyAlignment="1">
      <alignment vertical="center"/>
    </xf>
    <xf numFmtId="41" fontId="1" fillId="0" borderId="21" xfId="18" applyNumberFormat="1" applyFont="1" applyFill="1" applyBorder="1" applyAlignment="1">
      <alignment vertical="center"/>
    </xf>
    <xf numFmtId="41" fontId="1" fillId="0" borderId="17" xfId="18" applyNumberFormat="1" applyFont="1" applyFill="1" applyBorder="1" applyAlignment="1">
      <alignment vertical="center"/>
    </xf>
    <xf numFmtId="0" fontId="1" fillId="0" borderId="0" xfId="48" applyFont="1" applyFill="1">
      <alignment/>
      <protection/>
    </xf>
    <xf numFmtId="0" fontId="5" fillId="0" borderId="0" xfId="48" applyFont="1" applyFill="1">
      <alignment/>
      <protection/>
    </xf>
    <xf numFmtId="0" fontId="1" fillId="0" borderId="0" xfId="48" applyFont="1" applyFill="1" applyAlignment="1">
      <alignment horizontal="right"/>
      <protection/>
    </xf>
    <xf numFmtId="0" fontId="1" fillId="0" borderId="15" xfId="48" applyFont="1" applyFill="1" applyBorder="1" applyAlignment="1">
      <alignment horizontal="distributed"/>
      <protection/>
    </xf>
    <xf numFmtId="0" fontId="1" fillId="0" borderId="0" xfId="48" applyFont="1" applyFill="1" applyBorder="1" applyAlignment="1">
      <alignment horizontal="center"/>
      <protection/>
    </xf>
    <xf numFmtId="0" fontId="1" fillId="0" borderId="0" xfId="48" applyFont="1" applyFill="1" applyBorder="1" applyAlignment="1">
      <alignment horizontal="right"/>
      <protection/>
    </xf>
    <xf numFmtId="0" fontId="1" fillId="0" borderId="0" xfId="48" applyFont="1" applyFill="1" applyBorder="1">
      <alignment/>
      <protection/>
    </xf>
    <xf numFmtId="0" fontId="1" fillId="0" borderId="4" xfId="48" applyFont="1" applyFill="1" applyBorder="1">
      <alignment/>
      <protection/>
    </xf>
    <xf numFmtId="0" fontId="6" fillId="0" borderId="0" xfId="48" applyFont="1" applyFill="1">
      <alignment/>
      <protection/>
    </xf>
    <xf numFmtId="0" fontId="6" fillId="0" borderId="15" xfId="48" applyFont="1" applyFill="1" applyBorder="1" applyAlignment="1">
      <alignment horizontal="distributed"/>
      <protection/>
    </xf>
    <xf numFmtId="41" fontId="6" fillId="0" borderId="0" xfId="48" applyNumberFormat="1" applyFont="1" applyFill="1" applyBorder="1">
      <alignment/>
      <protection/>
    </xf>
    <xf numFmtId="41" fontId="6" fillId="0" borderId="4" xfId="48" applyNumberFormat="1" applyFont="1" applyFill="1" applyBorder="1">
      <alignment/>
      <protection/>
    </xf>
    <xf numFmtId="0" fontId="6" fillId="0" borderId="0" xfId="48" applyFont="1" applyFill="1" applyBorder="1">
      <alignment/>
      <protection/>
    </xf>
    <xf numFmtId="0" fontId="6" fillId="0" borderId="4" xfId="48" applyFont="1" applyFill="1" applyBorder="1">
      <alignment/>
      <protection/>
    </xf>
    <xf numFmtId="41" fontId="1" fillId="0" borderId="0" xfId="48" applyNumberFormat="1" applyFont="1" applyFill="1" applyBorder="1">
      <alignment/>
      <protection/>
    </xf>
    <xf numFmtId="41" fontId="1" fillId="0" borderId="0" xfId="48" applyNumberFormat="1" applyFont="1" applyFill="1" applyBorder="1" applyAlignment="1">
      <alignment horizontal="right"/>
      <protection/>
    </xf>
    <xf numFmtId="41" fontId="1" fillId="0" borderId="4" xfId="48" applyNumberFormat="1" applyFont="1" applyFill="1" applyBorder="1">
      <alignment/>
      <protection/>
    </xf>
    <xf numFmtId="0" fontId="1" fillId="0" borderId="16" xfId="48" applyFont="1" applyFill="1" applyBorder="1" applyAlignment="1">
      <alignment horizontal="distributed"/>
      <protection/>
    </xf>
    <xf numFmtId="41" fontId="1" fillId="0" borderId="7" xfId="48" applyNumberFormat="1" applyFont="1" applyFill="1" applyBorder="1">
      <alignment/>
      <protection/>
    </xf>
    <xf numFmtId="0" fontId="1" fillId="0" borderId="7" xfId="48" applyFont="1" applyFill="1" applyBorder="1">
      <alignment/>
      <protection/>
    </xf>
    <xf numFmtId="0" fontId="1" fillId="0" borderId="8" xfId="48" applyFont="1" applyFill="1" applyBorder="1">
      <alignment/>
      <protection/>
    </xf>
    <xf numFmtId="0" fontId="1" fillId="0" borderId="0" xfId="49" applyFont="1" applyFill="1" applyAlignment="1">
      <alignment horizontal="right"/>
      <protection/>
    </xf>
    <xf numFmtId="38" fontId="1" fillId="0" borderId="14" xfId="18" applyFont="1" applyFill="1" applyBorder="1" applyAlignment="1">
      <alignment vertical="center"/>
    </xf>
    <xf numFmtId="38" fontId="1" fillId="0" borderId="5" xfId="18" applyFont="1" applyFill="1" applyBorder="1" applyAlignment="1">
      <alignment vertical="center"/>
    </xf>
    <xf numFmtId="183" fontId="1" fillId="0" borderId="0" xfId="18" applyNumberFormat="1" applyFont="1" applyFill="1" applyBorder="1" applyAlignment="1">
      <alignment vertical="center"/>
    </xf>
    <xf numFmtId="38" fontId="1" fillId="0" borderId="16" xfId="18" applyFont="1" applyFill="1" applyBorder="1" applyAlignment="1">
      <alignment horizontal="distributed" vertical="center"/>
    </xf>
    <xf numFmtId="38" fontId="1" fillId="0" borderId="0" xfId="18" applyFont="1" applyFill="1" applyBorder="1" applyAlignment="1">
      <alignment horizontal="left" vertical="center"/>
    </xf>
    <xf numFmtId="0" fontId="1" fillId="0" borderId="0" xfId="50" applyFont="1" applyFill="1" applyAlignment="1">
      <alignment horizontal="right"/>
      <protection/>
    </xf>
    <xf numFmtId="38" fontId="1" fillId="0" borderId="10" xfId="18" applyFont="1" applyFill="1" applyBorder="1" applyAlignment="1">
      <alignment horizontal="distributed" vertical="center"/>
    </xf>
    <xf numFmtId="38" fontId="1" fillId="0" borderId="19" xfId="18" applyFont="1" applyFill="1" applyBorder="1" applyAlignment="1">
      <alignment vertical="center"/>
    </xf>
    <xf numFmtId="38" fontId="1" fillId="0" borderId="1" xfId="18" applyFont="1" applyFill="1" applyBorder="1" applyAlignment="1">
      <alignment horizontal="center" vertical="center"/>
    </xf>
    <xf numFmtId="0" fontId="1" fillId="0" borderId="0" xfId="50" applyFont="1" applyFill="1" applyBorder="1" applyAlignment="1">
      <alignment horizontal="center" vertical="center"/>
      <protection/>
    </xf>
    <xf numFmtId="0" fontId="1" fillId="0" borderId="4" xfId="50" applyFont="1" applyFill="1" applyBorder="1" applyAlignment="1">
      <alignment horizontal="center" vertical="center"/>
      <protection/>
    </xf>
    <xf numFmtId="38" fontId="6" fillId="0" borderId="0" xfId="18" applyFont="1" applyFill="1" applyBorder="1" applyAlignment="1">
      <alignment vertical="center"/>
    </xf>
    <xf numFmtId="38" fontId="1" fillId="0" borderId="1" xfId="18" applyFont="1" applyFill="1" applyBorder="1" applyAlignment="1">
      <alignment vertical="center"/>
    </xf>
    <xf numFmtId="38" fontId="1" fillId="0" borderId="3" xfId="18" applyFont="1" applyFill="1" applyBorder="1" applyAlignment="1">
      <alignment horizontal="center" vertical="center"/>
    </xf>
    <xf numFmtId="38" fontId="1" fillId="0" borderId="4" xfId="18" applyFont="1" applyFill="1" applyBorder="1" applyAlignment="1">
      <alignment horizontal="left" vertical="center"/>
    </xf>
    <xf numFmtId="38" fontId="1" fillId="0" borderId="8" xfId="18" applyFont="1" applyFill="1" applyBorder="1" applyAlignment="1">
      <alignment horizontal="left" vertical="center"/>
    </xf>
    <xf numFmtId="0" fontId="1" fillId="0" borderId="0" xfId="51" applyFont="1" applyFill="1" applyBorder="1" applyAlignment="1">
      <alignment vertical="center"/>
      <protection/>
    </xf>
    <xf numFmtId="0" fontId="5" fillId="0" borderId="0" xfId="51" applyFont="1" applyFill="1">
      <alignment/>
      <protection/>
    </xf>
    <xf numFmtId="0" fontId="1" fillId="0" borderId="0" xfId="51" applyFont="1" applyFill="1" applyAlignment="1">
      <alignment vertical="center"/>
      <protection/>
    </xf>
    <xf numFmtId="0" fontId="1" fillId="0" borderId="10" xfId="51" applyFont="1" applyFill="1" applyBorder="1" applyAlignment="1">
      <alignment horizontal="distributed" vertical="center"/>
      <protection/>
    </xf>
    <xf numFmtId="0" fontId="1" fillId="0" borderId="13" xfId="51" applyFont="1" applyFill="1" applyBorder="1" applyAlignment="1">
      <alignment vertical="center"/>
      <protection/>
    </xf>
    <xf numFmtId="0" fontId="0" fillId="0" borderId="17" xfId="27" applyFill="1" applyBorder="1" applyAlignment="1">
      <alignment horizontal="distributed" vertical="center"/>
      <protection/>
    </xf>
    <xf numFmtId="0" fontId="1" fillId="0" borderId="3" xfId="28" applyFont="1" applyFill="1" applyBorder="1" applyAlignment="1">
      <alignment horizontal="distributed" vertical="center"/>
      <protection/>
    </xf>
    <xf numFmtId="0" fontId="1" fillId="0" borderId="19" xfId="51" applyFont="1" applyFill="1" applyBorder="1" applyAlignment="1">
      <alignment vertical="center"/>
      <protection/>
    </xf>
    <xf numFmtId="0" fontId="1" fillId="0" borderId="14" xfId="51" applyFont="1" applyFill="1" applyBorder="1" applyAlignment="1">
      <alignment vertical="center"/>
      <protection/>
    </xf>
    <xf numFmtId="0" fontId="1" fillId="0" borderId="5" xfId="51" applyFont="1" applyFill="1" applyBorder="1" applyAlignment="1">
      <alignment horizontal="right" vertical="center"/>
      <protection/>
    </xf>
    <xf numFmtId="0" fontId="1" fillId="0" borderId="15" xfId="51" applyFont="1" applyFill="1" applyBorder="1" applyAlignment="1">
      <alignment horizontal="distributed" vertical="center"/>
      <protection/>
    </xf>
    <xf numFmtId="41" fontId="1" fillId="0" borderId="1" xfId="51" applyNumberFormat="1" applyFont="1" applyFill="1" applyBorder="1" applyAlignment="1">
      <alignment vertical="center"/>
      <protection/>
    </xf>
    <xf numFmtId="41" fontId="1" fillId="0" borderId="0" xfId="51" applyNumberFormat="1" applyFont="1" applyFill="1" applyBorder="1" applyAlignment="1">
      <alignment vertical="center"/>
      <protection/>
    </xf>
    <xf numFmtId="189" fontId="1" fillId="0" borderId="0" xfId="51" applyNumberFormat="1" applyFont="1" applyFill="1" applyBorder="1" applyAlignment="1">
      <alignment vertical="center"/>
      <protection/>
    </xf>
    <xf numFmtId="41" fontId="1" fillId="0" borderId="4" xfId="51" applyNumberFormat="1" applyFont="1" applyFill="1" applyBorder="1" applyAlignment="1">
      <alignment vertical="center"/>
      <protection/>
    </xf>
    <xf numFmtId="0" fontId="6" fillId="0" borderId="0" xfId="51" applyFont="1" applyFill="1" applyBorder="1" applyAlignment="1">
      <alignment vertical="center"/>
      <protection/>
    </xf>
    <xf numFmtId="0" fontId="6" fillId="0" borderId="15" xfId="51" applyFont="1" applyFill="1" applyBorder="1" applyAlignment="1">
      <alignment horizontal="right" vertical="center"/>
      <protection/>
    </xf>
    <xf numFmtId="41" fontId="6" fillId="0" borderId="1" xfId="51" applyNumberFormat="1" applyFont="1" applyFill="1" applyBorder="1" applyAlignment="1">
      <alignment vertical="center"/>
      <protection/>
    </xf>
    <xf numFmtId="41" fontId="6" fillId="0" borderId="0" xfId="51" applyNumberFormat="1" applyFont="1" applyFill="1" applyBorder="1" applyAlignment="1">
      <alignment vertical="center"/>
      <protection/>
    </xf>
    <xf numFmtId="189" fontId="6" fillId="0" borderId="0" xfId="51" applyNumberFormat="1" applyFont="1" applyFill="1" applyBorder="1" applyAlignment="1">
      <alignment vertical="center"/>
      <protection/>
    </xf>
    <xf numFmtId="41" fontId="6" fillId="0" borderId="4" xfId="51" applyNumberFormat="1" applyFont="1" applyFill="1" applyBorder="1" applyAlignment="1">
      <alignment vertical="center"/>
      <protection/>
    </xf>
    <xf numFmtId="0" fontId="6" fillId="0" borderId="0" xfId="51" applyFont="1" applyFill="1" applyAlignment="1">
      <alignment vertical="center"/>
      <protection/>
    </xf>
    <xf numFmtId="0" fontId="1" fillId="0" borderId="15" xfId="51" applyFont="1" applyFill="1" applyBorder="1" applyAlignment="1">
      <alignment vertical="center"/>
      <protection/>
    </xf>
    <xf numFmtId="0" fontId="1" fillId="0" borderId="15" xfId="51" applyFont="1" applyFill="1" applyBorder="1" applyAlignment="1">
      <alignment horizontal="right" vertical="center"/>
      <protection/>
    </xf>
    <xf numFmtId="0" fontId="1" fillId="0" borderId="16" xfId="51" applyFont="1" applyFill="1" applyBorder="1" applyAlignment="1">
      <alignment vertical="center"/>
      <protection/>
    </xf>
    <xf numFmtId="0" fontId="1" fillId="0" borderId="6" xfId="51" applyFont="1" applyFill="1" applyBorder="1" applyAlignment="1">
      <alignment vertical="center"/>
      <protection/>
    </xf>
    <xf numFmtId="0" fontId="1" fillId="0" borderId="7" xfId="51" applyFont="1" applyFill="1" applyBorder="1" applyAlignment="1">
      <alignment vertical="center"/>
      <protection/>
    </xf>
    <xf numFmtId="189" fontId="1" fillId="0" borderId="7" xfId="51" applyNumberFormat="1" applyFont="1" applyFill="1" applyBorder="1" applyAlignment="1">
      <alignment vertical="center"/>
      <protection/>
    </xf>
    <xf numFmtId="0" fontId="1" fillId="0" borderId="8" xfId="51" applyFont="1" applyFill="1" applyBorder="1" applyAlignment="1">
      <alignment vertical="center"/>
      <protection/>
    </xf>
    <xf numFmtId="0" fontId="20" fillId="0" borderId="0" xfId="52" applyFont="1" applyFill="1" applyBorder="1">
      <alignment/>
      <protection/>
    </xf>
    <xf numFmtId="0" fontId="5" fillId="0" borderId="0" xfId="52" applyFont="1" applyFill="1" applyBorder="1">
      <alignment/>
      <protection/>
    </xf>
    <xf numFmtId="0" fontId="22" fillId="0" borderId="0" xfId="52" applyFont="1" applyFill="1" applyBorder="1">
      <alignment/>
      <protection/>
    </xf>
    <xf numFmtId="0" fontId="18" fillId="0" borderId="0" xfId="52" applyFont="1" applyFill="1" applyBorder="1">
      <alignment/>
      <protection/>
    </xf>
    <xf numFmtId="0" fontId="1" fillId="0" borderId="0" xfId="52" applyFont="1" applyFill="1" applyBorder="1">
      <alignment/>
      <protection/>
    </xf>
    <xf numFmtId="0" fontId="1" fillId="0" borderId="0" xfId="52" applyFont="1" applyFill="1" applyBorder="1" applyAlignment="1">
      <alignment horizontal="right"/>
      <protection/>
    </xf>
    <xf numFmtId="0" fontId="18" fillId="0" borderId="13" xfId="52" applyFont="1" applyFill="1" applyBorder="1" applyAlignment="1">
      <alignment horizontal="center" vertical="distributed" textRotation="255"/>
      <protection/>
    </xf>
    <xf numFmtId="0" fontId="1" fillId="0" borderId="13" xfId="52" applyFont="1" applyFill="1" applyBorder="1" applyAlignment="1">
      <alignment horizontal="center" vertical="distributed" textRotation="255"/>
      <protection/>
    </xf>
    <xf numFmtId="0" fontId="1" fillId="0" borderId="4" xfId="52" applyFont="1" applyFill="1" applyBorder="1">
      <alignment/>
      <protection/>
    </xf>
    <xf numFmtId="0" fontId="1" fillId="0" borderId="0" xfId="52" applyFont="1" applyFill="1" applyBorder="1" applyAlignment="1">
      <alignment horizontal="right" vertical="distributed" wrapText="1"/>
      <protection/>
    </xf>
    <xf numFmtId="0" fontId="1" fillId="0" borderId="15" xfId="52" applyFont="1" applyFill="1" applyBorder="1" applyAlignment="1">
      <alignment horizontal="distributed" vertical="distributed"/>
      <protection/>
    </xf>
    <xf numFmtId="41" fontId="1" fillId="0" borderId="0" xfId="52" applyNumberFormat="1" applyFont="1" applyFill="1" applyBorder="1" applyAlignment="1">
      <alignment vertical="distributed"/>
      <protection/>
    </xf>
    <xf numFmtId="41" fontId="1" fillId="0" borderId="0" xfId="52" applyNumberFormat="1" applyFont="1" applyFill="1" applyBorder="1" applyAlignment="1">
      <alignment/>
      <protection/>
    </xf>
    <xf numFmtId="41" fontId="1" fillId="0" borderId="4" xfId="52" applyNumberFormat="1" applyFont="1" applyFill="1" applyBorder="1" applyAlignment="1">
      <alignment/>
      <protection/>
    </xf>
    <xf numFmtId="41" fontId="18" fillId="0" borderId="0" xfId="52" applyNumberFormat="1" applyFont="1" applyFill="1" applyBorder="1" applyAlignment="1">
      <alignment vertical="distributed"/>
      <protection/>
    </xf>
    <xf numFmtId="0" fontId="1" fillId="0" borderId="1" xfId="52" applyFont="1" applyFill="1" applyBorder="1" applyAlignment="1">
      <alignment horizontal="distributed" vertical="distributed"/>
      <protection/>
    </xf>
    <xf numFmtId="0" fontId="1" fillId="0" borderId="6" xfId="52" applyFont="1" applyFill="1" applyBorder="1" applyAlignment="1">
      <alignment horizontal="center" vertical="distributed"/>
      <protection/>
    </xf>
    <xf numFmtId="41" fontId="1" fillId="0" borderId="7" xfId="52" applyNumberFormat="1" applyFont="1" applyFill="1" applyBorder="1" applyAlignment="1">
      <alignment horizontal="right" vertical="distributed"/>
      <protection/>
    </xf>
    <xf numFmtId="41" fontId="1" fillId="0" borderId="7" xfId="52" applyNumberFormat="1" applyFont="1" applyFill="1" applyBorder="1" applyAlignment="1">
      <alignment horizontal="center"/>
      <protection/>
    </xf>
    <xf numFmtId="41" fontId="1" fillId="0" borderId="8" xfId="52" applyNumberFormat="1" applyFont="1" applyFill="1" applyBorder="1" applyAlignment="1">
      <alignment horizontal="center"/>
      <protection/>
    </xf>
    <xf numFmtId="0" fontId="1" fillId="0" borderId="0" xfId="52" applyFont="1" applyFill="1" applyBorder="1" applyAlignment="1">
      <alignment/>
      <protection/>
    </xf>
    <xf numFmtId="0" fontId="18" fillId="0" borderId="0" xfId="52" applyFont="1" applyFill="1" applyBorder="1" applyAlignment="1">
      <alignment/>
      <protection/>
    </xf>
    <xf numFmtId="0" fontId="1" fillId="0" borderId="0" xfId="52" applyFont="1" applyFill="1" applyBorder="1" applyAlignment="1">
      <alignment horizontal="distributed"/>
      <protection/>
    </xf>
    <xf numFmtId="0" fontId="18" fillId="0" borderId="0" xfId="52" applyFont="1" applyFill="1" applyBorder="1" applyAlignment="1">
      <alignment horizontal="distributed"/>
      <protection/>
    </xf>
    <xf numFmtId="49" fontId="6" fillId="0" borderId="1" xfId="22" applyFont="1" applyFill="1" applyBorder="1" applyAlignment="1">
      <alignment horizontal="distributed" vertical="center"/>
      <protection/>
    </xf>
    <xf numFmtId="49" fontId="6" fillId="0" borderId="4" xfId="22" applyFont="1" applyFill="1" applyBorder="1" applyAlignment="1">
      <alignment horizontal="distributed" vertical="center"/>
      <protection/>
    </xf>
    <xf numFmtId="0" fontId="1" fillId="0" borderId="25" xfId="27" applyFont="1" applyFill="1" applyBorder="1" applyAlignment="1">
      <alignment horizontal="distributed" vertical="center"/>
      <protection/>
    </xf>
    <xf numFmtId="0" fontId="0" fillId="0" borderId="26" xfId="27" applyFill="1" applyBorder="1" applyAlignment="1">
      <alignment horizontal="distributed" vertical="center"/>
      <protection/>
    </xf>
    <xf numFmtId="0" fontId="0" fillId="0" borderId="20" xfId="27" applyFill="1" applyBorder="1" applyAlignment="1">
      <alignment horizontal="distributed" vertical="center"/>
      <protection/>
    </xf>
    <xf numFmtId="0" fontId="1" fillId="0" borderId="4" xfId="27" applyFont="1" applyFill="1" applyBorder="1" applyAlignment="1">
      <alignment horizontal="distributed"/>
      <protection/>
    </xf>
    <xf numFmtId="0" fontId="1" fillId="0" borderId="10" xfId="27" applyFont="1" applyFill="1" applyBorder="1" applyAlignment="1">
      <alignment horizontal="distributed" vertical="center" wrapText="1"/>
      <protection/>
    </xf>
    <xf numFmtId="0" fontId="1" fillId="0" borderId="26" xfId="27" applyFont="1" applyFill="1" applyBorder="1" applyAlignment="1">
      <alignment horizontal="distributed" vertical="center"/>
      <protection/>
    </xf>
    <xf numFmtId="0" fontId="1" fillId="0" borderId="17" xfId="27" applyFont="1" applyFill="1" applyBorder="1" applyAlignment="1">
      <alignment horizontal="distributed" vertical="center"/>
      <protection/>
    </xf>
    <xf numFmtId="0" fontId="1" fillId="0" borderId="1" xfId="27" applyFont="1" applyFill="1" applyBorder="1" applyAlignment="1">
      <alignment horizontal="distributed"/>
      <protection/>
    </xf>
    <xf numFmtId="49" fontId="1" fillId="0" borderId="1" xfId="22" applyFont="1" applyFill="1" applyBorder="1" applyAlignment="1">
      <alignment horizontal="distributed" vertical="center"/>
      <protection/>
    </xf>
    <xf numFmtId="0" fontId="10" fillId="0" borderId="4" xfId="27" applyFont="1" applyFill="1" applyBorder="1" applyAlignment="1">
      <alignment horizontal="distributed" vertical="center"/>
      <protection/>
    </xf>
    <xf numFmtId="41" fontId="1" fillId="0" borderId="0" xfId="27" applyNumberFormat="1" applyFont="1" applyFill="1" applyBorder="1" applyAlignment="1">
      <alignment horizontal="right"/>
      <protection/>
    </xf>
    <xf numFmtId="0" fontId="1" fillId="0" borderId="3" xfId="27" applyFont="1" applyFill="1" applyBorder="1" applyAlignment="1">
      <alignment horizontal="distributed" vertical="center" wrapText="1"/>
      <protection/>
    </xf>
    <xf numFmtId="49" fontId="1" fillId="0" borderId="18" xfId="18" applyNumberFormat="1" applyFont="1" applyFill="1" applyBorder="1" applyAlignment="1">
      <alignment horizontal="distributed" vertical="center"/>
    </xf>
    <xf numFmtId="49" fontId="1" fillId="0" borderId="9" xfId="18" applyNumberFormat="1" applyFont="1" applyFill="1" applyBorder="1" applyAlignment="1">
      <alignment horizontal="distributed" vertical="center"/>
    </xf>
    <xf numFmtId="49" fontId="1" fillId="0" borderId="15" xfId="18" applyNumberFormat="1" applyFont="1" applyFill="1" applyBorder="1" applyAlignment="1">
      <alignment vertical="center" wrapText="1"/>
    </xf>
    <xf numFmtId="49" fontId="1" fillId="0" borderId="9" xfId="18" applyNumberFormat="1" applyFont="1" applyFill="1" applyBorder="1" applyAlignment="1">
      <alignment vertical="center" wrapText="1"/>
    </xf>
    <xf numFmtId="49" fontId="1" fillId="0" borderId="21" xfId="18" applyNumberFormat="1" applyFont="1" applyFill="1" applyBorder="1" applyAlignment="1">
      <alignment horizontal="center" vertical="center"/>
    </xf>
    <xf numFmtId="49" fontId="1" fillId="0" borderId="17" xfId="18" applyNumberFormat="1" applyFont="1" applyFill="1" applyBorder="1" applyAlignment="1">
      <alignment horizontal="center" vertical="center"/>
    </xf>
    <xf numFmtId="49" fontId="1" fillId="0" borderId="21" xfId="18" applyNumberFormat="1" applyFont="1" applyFill="1" applyBorder="1" applyAlignment="1">
      <alignment horizontal="distributed" vertical="center"/>
    </xf>
    <xf numFmtId="49" fontId="1" fillId="0" borderId="17" xfId="18" applyNumberFormat="1" applyFont="1" applyFill="1" applyBorder="1" applyAlignment="1">
      <alignment horizontal="distributed" vertical="center"/>
    </xf>
    <xf numFmtId="49" fontId="1" fillId="0" borderId="1" xfId="20" applyFont="1" applyFill="1" applyBorder="1" applyAlignment="1">
      <alignment horizontal="distributed" vertical="center"/>
      <protection/>
    </xf>
    <xf numFmtId="49" fontId="1" fillId="0" borderId="4" xfId="20" applyFont="1" applyFill="1" applyBorder="1" applyAlignment="1">
      <alignment horizontal="distributed" vertical="center"/>
      <protection/>
    </xf>
    <xf numFmtId="49" fontId="6" fillId="0" borderId="1" xfId="20" applyFont="1" applyFill="1" applyBorder="1" applyAlignment="1">
      <alignment horizontal="distributed" vertical="center"/>
      <protection/>
    </xf>
    <xf numFmtId="49" fontId="6" fillId="0" borderId="4" xfId="20" applyFont="1" applyFill="1" applyBorder="1" applyAlignment="1">
      <alignment horizontal="distributed" vertical="center"/>
      <protection/>
    </xf>
    <xf numFmtId="0" fontId="1" fillId="0" borderId="27" xfId="26" applyFont="1" applyFill="1" applyBorder="1" applyAlignment="1">
      <alignment horizontal="center" vertical="center"/>
      <protection/>
    </xf>
    <xf numFmtId="0" fontId="1" fillId="0" borderId="21" xfId="26" applyFont="1" applyFill="1" applyBorder="1" applyAlignment="1">
      <alignment horizontal="center" vertical="center"/>
      <protection/>
    </xf>
    <xf numFmtId="0" fontId="1" fillId="0" borderId="17" xfId="26" applyFont="1" applyFill="1" applyBorder="1" applyAlignment="1">
      <alignment horizontal="center" vertical="center"/>
      <protection/>
    </xf>
    <xf numFmtId="49" fontId="1" fillId="0" borderId="0" xfId="18" applyNumberFormat="1" applyFont="1" applyFill="1" applyBorder="1" applyAlignment="1">
      <alignment horizontal="center" vertical="center"/>
    </xf>
    <xf numFmtId="49" fontId="1" fillId="0" borderId="4" xfId="18" applyNumberFormat="1" applyFont="1" applyFill="1" applyBorder="1" applyAlignment="1">
      <alignment horizontal="center" vertical="center"/>
    </xf>
    <xf numFmtId="38" fontId="1" fillId="0" borderId="0" xfId="18" applyFont="1" applyFill="1" applyBorder="1" applyAlignment="1">
      <alignment horizontal="distributed" vertical="center"/>
    </xf>
    <xf numFmtId="0" fontId="0" fillId="0" borderId="4" xfId="25" applyFill="1" applyBorder="1" applyAlignment="1">
      <alignment horizontal="distributed" vertical="center"/>
      <protection/>
    </xf>
    <xf numFmtId="38" fontId="6" fillId="0" borderId="1" xfId="18" applyFont="1" applyFill="1" applyBorder="1" applyAlignment="1">
      <alignment horizontal="distributed" vertical="center"/>
    </xf>
    <xf numFmtId="0" fontId="7" fillId="0" borderId="0" xfId="25" applyFont="1" applyFill="1" applyAlignment="1">
      <alignment horizontal="distributed" vertical="center"/>
      <protection/>
    </xf>
    <xf numFmtId="0" fontId="7" fillId="0" borderId="4" xfId="25" applyFont="1" applyFill="1" applyBorder="1" applyAlignment="1">
      <alignment horizontal="distributed" vertical="center"/>
      <protection/>
    </xf>
    <xf numFmtId="0" fontId="1" fillId="0" borderId="0" xfId="25" applyFont="1" applyFill="1" applyBorder="1" applyAlignment="1">
      <alignment horizontal="distributed" vertical="center"/>
      <protection/>
    </xf>
    <xf numFmtId="0" fontId="6" fillId="0" borderId="1" xfId="25" applyFont="1" applyFill="1" applyBorder="1" applyAlignment="1">
      <alignment horizontal="distributed" vertical="center"/>
      <protection/>
    </xf>
    <xf numFmtId="38" fontId="1" fillId="0" borderId="1" xfId="18" applyFont="1" applyFill="1" applyBorder="1" applyAlignment="1">
      <alignment horizontal="distributed" vertical="center"/>
    </xf>
    <xf numFmtId="0" fontId="0" fillId="0" borderId="0" xfId="25" applyFill="1" applyAlignment="1">
      <alignment horizontal="distributed" vertical="center"/>
      <protection/>
    </xf>
    <xf numFmtId="0" fontId="1" fillId="0" borderId="2" xfId="25" applyFont="1" applyFill="1" applyBorder="1" applyAlignment="1">
      <alignment horizontal="distributed" vertical="center"/>
      <protection/>
    </xf>
    <xf numFmtId="0" fontId="1" fillId="0" borderId="28" xfId="25" applyFont="1" applyFill="1" applyBorder="1" applyAlignment="1">
      <alignment horizontal="distributed" vertical="center"/>
      <protection/>
    </xf>
    <xf numFmtId="0" fontId="0" fillId="0" borderId="24" xfId="25" applyFill="1" applyBorder="1" applyAlignment="1">
      <alignment horizontal="distributed" vertical="center"/>
      <protection/>
    </xf>
    <xf numFmtId="0" fontId="6" fillId="0" borderId="1" xfId="18" applyNumberFormat="1" applyFont="1" applyFill="1" applyBorder="1" applyAlignment="1">
      <alignment horizontal="distributed" vertical="center"/>
    </xf>
    <xf numFmtId="0" fontId="1" fillId="0" borderId="1" xfId="25" applyFont="1" applyFill="1" applyBorder="1" applyAlignment="1">
      <alignment horizontal="distributed" vertical="center"/>
      <protection/>
    </xf>
    <xf numFmtId="58" fontId="1" fillId="0" borderId="7" xfId="26" applyNumberFormat="1" applyFont="1" applyFill="1" applyBorder="1" applyAlignment="1">
      <alignment horizontal="center" vertical="center"/>
      <protection/>
    </xf>
    <xf numFmtId="0" fontId="1" fillId="0" borderId="9" xfId="26" applyFont="1" applyFill="1" applyBorder="1" applyAlignment="1">
      <alignment horizontal="center" vertical="center"/>
      <protection/>
    </xf>
    <xf numFmtId="0" fontId="1" fillId="0" borderId="10" xfId="26" applyFont="1" applyFill="1" applyBorder="1" applyAlignment="1">
      <alignment horizontal="center" vertical="center"/>
      <protection/>
    </xf>
    <xf numFmtId="0" fontId="1" fillId="0" borderId="15" xfId="26" applyFont="1" applyFill="1" applyBorder="1" applyAlignment="1">
      <alignment horizontal="center" vertical="center"/>
      <protection/>
    </xf>
    <xf numFmtId="0" fontId="1" fillId="0" borderId="2" xfId="26" applyFont="1" applyFill="1" applyBorder="1" applyAlignment="1">
      <alignment horizontal="center" vertical="center"/>
      <protection/>
    </xf>
    <xf numFmtId="0" fontId="1" fillId="0" borderId="28" xfId="26" applyFont="1" applyFill="1" applyBorder="1" applyAlignment="1">
      <alignment horizontal="center" vertical="center"/>
      <protection/>
    </xf>
    <xf numFmtId="0" fontId="1" fillId="0" borderId="2" xfId="30" applyFont="1" applyFill="1" applyBorder="1" applyAlignment="1">
      <alignment horizontal="distributed" vertical="center"/>
      <protection/>
    </xf>
    <xf numFmtId="0" fontId="1" fillId="0" borderId="28" xfId="30" applyFont="1" applyFill="1" applyBorder="1" applyAlignment="1">
      <alignment horizontal="distributed" vertical="center"/>
      <protection/>
    </xf>
    <xf numFmtId="0" fontId="1" fillId="0" borderId="24" xfId="30" applyFont="1" applyFill="1" applyBorder="1" applyAlignment="1">
      <alignment horizontal="distributed" vertical="center"/>
      <protection/>
    </xf>
    <xf numFmtId="0" fontId="1" fillId="0" borderId="0" xfId="30" applyFont="1" applyFill="1" applyBorder="1" applyAlignment="1">
      <alignment horizontal="distributed" vertical="center"/>
      <protection/>
    </xf>
    <xf numFmtId="0" fontId="1" fillId="0" borderId="14" xfId="30" applyFont="1" applyFill="1" applyBorder="1" applyAlignment="1">
      <alignment horizontal="distributed" vertical="center"/>
      <protection/>
    </xf>
    <xf numFmtId="0" fontId="1" fillId="0" borderId="19" xfId="30" applyFont="1" applyFill="1" applyBorder="1" applyAlignment="1">
      <alignment horizontal="distributed" vertical="distributed" textRotation="255"/>
      <protection/>
    </xf>
    <xf numFmtId="0" fontId="1" fillId="0" borderId="1" xfId="30" applyFont="1" applyFill="1" applyBorder="1" applyAlignment="1">
      <alignment horizontal="distributed" vertical="distributed" textRotation="255"/>
      <protection/>
    </xf>
    <xf numFmtId="0" fontId="1" fillId="0" borderId="0" xfId="30" applyFont="1" applyFill="1" applyBorder="1" applyAlignment="1">
      <alignment horizontal="distributed" vertical="center" wrapText="1"/>
      <protection/>
    </xf>
    <xf numFmtId="0" fontId="1" fillId="0" borderId="0" xfId="30" applyFont="1" applyFill="1" applyBorder="1" applyAlignment="1">
      <alignment horizontal="distributed" vertical="center"/>
      <protection/>
    </xf>
    <xf numFmtId="0" fontId="1" fillId="0" borderId="4" xfId="30" applyFont="1" applyFill="1" applyBorder="1" applyAlignment="1">
      <alignment horizontal="distributed" vertical="center"/>
      <protection/>
    </xf>
    <xf numFmtId="0" fontId="1" fillId="0" borderId="0" xfId="30" applyFont="1" applyFill="1" applyBorder="1" applyAlignment="1">
      <alignment vertical="distributed" textRotation="255"/>
      <protection/>
    </xf>
    <xf numFmtId="0" fontId="6" fillId="0" borderId="0" xfId="31" applyNumberFormat="1" applyFont="1" applyFill="1" applyBorder="1" applyAlignment="1">
      <alignment horizontal="distributed" vertical="center"/>
      <protection/>
    </xf>
    <xf numFmtId="0" fontId="1" fillId="0" borderId="18" xfId="31" applyNumberFormat="1" applyFont="1" applyFill="1" applyBorder="1" applyAlignment="1">
      <alignment horizontal="center" vertical="center"/>
      <protection/>
    </xf>
    <xf numFmtId="0" fontId="1" fillId="0" borderId="15" xfId="31" applyNumberFormat="1" applyFont="1" applyFill="1" applyBorder="1" applyAlignment="1">
      <alignment horizontal="center" vertical="center"/>
      <protection/>
    </xf>
    <xf numFmtId="0" fontId="1" fillId="0" borderId="9" xfId="31" applyNumberFormat="1" applyFont="1" applyFill="1" applyBorder="1" applyAlignment="1">
      <alignment horizontal="center" vertical="center"/>
      <protection/>
    </xf>
    <xf numFmtId="0" fontId="1" fillId="0" borderId="2" xfId="31" applyNumberFormat="1" applyFont="1" applyFill="1" applyBorder="1" applyAlignment="1">
      <alignment horizontal="distributed" vertical="center"/>
      <protection/>
    </xf>
    <xf numFmtId="0" fontId="1" fillId="0" borderId="28" xfId="31" applyNumberFormat="1" applyFont="1" applyFill="1" applyBorder="1" applyAlignment="1">
      <alignment horizontal="distributed" vertical="center"/>
      <protection/>
    </xf>
    <xf numFmtId="0" fontId="1" fillId="0" borderId="24" xfId="31" applyNumberFormat="1" applyFont="1" applyFill="1" applyBorder="1" applyAlignment="1">
      <alignment horizontal="distributed" vertical="center"/>
      <protection/>
    </xf>
    <xf numFmtId="0" fontId="1" fillId="0" borderId="10" xfId="31" applyNumberFormat="1" applyFont="1" applyFill="1" applyBorder="1" applyAlignment="1">
      <alignment horizontal="distributed" vertical="center" wrapText="1"/>
      <protection/>
    </xf>
    <xf numFmtId="0" fontId="1" fillId="0" borderId="10" xfId="31" applyNumberFormat="1" applyFont="1" applyFill="1" applyBorder="1" applyAlignment="1">
      <alignment horizontal="distributed" vertical="center"/>
      <protection/>
    </xf>
    <xf numFmtId="0" fontId="1" fillId="0" borderId="10" xfId="31" applyNumberFormat="1" applyFont="1" applyFill="1" applyBorder="1" applyAlignment="1">
      <alignment horizontal="center" vertical="center"/>
      <protection/>
    </xf>
    <xf numFmtId="0" fontId="1" fillId="0" borderId="3" xfId="31" applyNumberFormat="1" applyFont="1" applyFill="1" applyBorder="1" applyAlignment="1">
      <alignment horizontal="distributed" vertical="center"/>
      <protection/>
    </xf>
    <xf numFmtId="0" fontId="0" fillId="0" borderId="10" xfId="31" applyFill="1" applyBorder="1" applyAlignment="1">
      <alignment horizontal="distributed" vertical="center"/>
      <protection/>
    </xf>
    <xf numFmtId="0" fontId="12" fillId="0" borderId="2" xfId="32" applyFont="1" applyFill="1" applyBorder="1" applyAlignment="1">
      <alignment horizontal="center" vertical="center"/>
      <protection/>
    </xf>
    <xf numFmtId="0" fontId="12" fillId="0" borderId="28" xfId="32" applyFont="1" applyFill="1" applyBorder="1" applyAlignment="1">
      <alignment horizontal="center" vertical="center"/>
      <protection/>
    </xf>
    <xf numFmtId="0" fontId="12" fillId="0" borderId="24" xfId="32" applyFont="1" applyFill="1" applyBorder="1" applyAlignment="1">
      <alignment horizontal="center" vertical="center"/>
      <protection/>
    </xf>
    <xf numFmtId="0" fontId="14" fillId="0" borderId="18" xfId="32" applyFont="1" applyFill="1" applyBorder="1" applyAlignment="1">
      <alignment horizontal="center" vertical="center"/>
      <protection/>
    </xf>
    <xf numFmtId="0" fontId="14" fillId="0" borderId="9" xfId="32" applyFont="1" applyFill="1" applyBorder="1" applyAlignment="1">
      <alignment horizontal="center" vertical="center"/>
      <protection/>
    </xf>
    <xf numFmtId="0" fontId="12" fillId="0" borderId="18" xfId="32" applyFont="1" applyFill="1" applyBorder="1" applyAlignment="1">
      <alignment horizontal="center" vertical="center" wrapText="1"/>
      <protection/>
    </xf>
    <xf numFmtId="0" fontId="12" fillId="0" borderId="9" xfId="32" applyFont="1" applyFill="1" applyBorder="1" applyAlignment="1">
      <alignment horizontal="center" vertical="center" wrapText="1"/>
      <protection/>
    </xf>
    <xf numFmtId="0" fontId="12" fillId="0" borderId="2" xfId="32" applyFont="1" applyFill="1" applyBorder="1" applyAlignment="1">
      <alignment horizontal="distributed" vertical="center"/>
      <protection/>
    </xf>
    <xf numFmtId="0" fontId="12" fillId="0" borderId="28" xfId="32" applyFont="1" applyFill="1" applyBorder="1" applyAlignment="1">
      <alignment horizontal="distributed" vertical="center"/>
      <protection/>
    </xf>
    <xf numFmtId="0" fontId="12" fillId="0" borderId="24" xfId="32" applyFont="1" applyFill="1" applyBorder="1" applyAlignment="1">
      <alignment horizontal="distributed" vertical="center"/>
      <protection/>
    </xf>
    <xf numFmtId="0" fontId="1" fillId="0" borderId="2" xfId="33" applyFont="1" applyFill="1" applyBorder="1" applyAlignment="1">
      <alignment horizontal="distributed" vertical="center"/>
      <protection/>
    </xf>
    <xf numFmtId="0" fontId="1" fillId="0" borderId="24" xfId="33" applyFont="1" applyFill="1" applyBorder="1" applyAlignment="1">
      <alignment horizontal="distributed" vertical="center"/>
      <protection/>
    </xf>
    <xf numFmtId="0" fontId="0" fillId="0" borderId="4" xfId="33" applyFill="1" applyBorder="1" applyAlignment="1">
      <alignment horizontal="distributed"/>
      <protection/>
    </xf>
    <xf numFmtId="0" fontId="1" fillId="0" borderId="3" xfId="33" applyFont="1" applyFill="1" applyBorder="1" applyAlignment="1">
      <alignment horizontal="distributed" vertical="center" wrapText="1"/>
      <protection/>
    </xf>
    <xf numFmtId="0" fontId="6" fillId="0" borderId="1" xfId="33" applyFont="1" applyFill="1" applyBorder="1" applyAlignment="1">
      <alignment horizontal="distributed" vertical="center"/>
      <protection/>
    </xf>
    <xf numFmtId="0" fontId="6" fillId="0" borderId="1" xfId="34" applyFont="1" applyFill="1" applyBorder="1" applyAlignment="1">
      <alignment horizontal="distributed" vertical="center" wrapText="1"/>
      <protection/>
    </xf>
    <xf numFmtId="0" fontId="6" fillId="0" borderId="4" xfId="34" applyFont="1" applyFill="1" applyBorder="1" applyAlignment="1">
      <alignment horizontal="distributed" vertical="center" wrapText="1"/>
      <protection/>
    </xf>
    <xf numFmtId="0" fontId="1" fillId="0" borderId="25" xfId="34" applyFont="1" applyFill="1" applyBorder="1" applyAlignment="1">
      <alignment horizontal="distributed" vertical="center" wrapText="1"/>
      <protection/>
    </xf>
    <xf numFmtId="0" fontId="1" fillId="0" borderId="26" xfId="34" applyFont="1" applyFill="1" applyBorder="1" applyAlignment="1">
      <alignment horizontal="distributed" vertical="center" wrapText="1"/>
      <protection/>
    </xf>
    <xf numFmtId="0" fontId="1" fillId="0" borderId="1" xfId="34" applyFont="1" applyFill="1" applyBorder="1" applyAlignment="1">
      <alignment horizontal="distributed" vertical="center" wrapText="1"/>
      <protection/>
    </xf>
    <xf numFmtId="0" fontId="1" fillId="0" borderId="4" xfId="34" applyFont="1" applyFill="1" applyBorder="1" applyAlignment="1">
      <alignment horizontal="distributed" vertical="center" wrapText="1"/>
      <protection/>
    </xf>
    <xf numFmtId="0" fontId="1" fillId="0" borderId="20" xfId="34" applyFont="1" applyFill="1" applyBorder="1" applyAlignment="1">
      <alignment horizontal="distributed" vertical="center" wrapText="1"/>
      <protection/>
    </xf>
    <xf numFmtId="0" fontId="1" fillId="0" borderId="17" xfId="34" applyFont="1" applyFill="1" applyBorder="1" applyAlignment="1">
      <alignment horizontal="distributed" vertical="center" wrapText="1"/>
      <protection/>
    </xf>
    <xf numFmtId="0" fontId="1" fillId="0" borderId="13" xfId="34" applyFont="1" applyFill="1" applyBorder="1" applyAlignment="1">
      <alignment horizontal="center" vertical="center" wrapText="1"/>
      <protection/>
    </xf>
    <xf numFmtId="0" fontId="1" fillId="0" borderId="9" xfId="34" applyFont="1" applyFill="1" applyBorder="1" applyAlignment="1">
      <alignment horizontal="center" vertical="center" wrapText="1"/>
      <protection/>
    </xf>
    <xf numFmtId="0" fontId="1" fillId="0" borderId="23" xfId="34" applyFont="1" applyFill="1" applyBorder="1" applyAlignment="1">
      <alignment horizontal="center" vertical="center" wrapText="1"/>
      <protection/>
    </xf>
    <xf numFmtId="0" fontId="1" fillId="0" borderId="29" xfId="34" applyFont="1" applyFill="1" applyBorder="1" applyAlignment="1">
      <alignment horizontal="center" vertical="center" wrapText="1"/>
      <protection/>
    </xf>
    <xf numFmtId="0" fontId="1" fillId="0" borderId="12" xfId="34" applyFont="1" applyFill="1" applyBorder="1" applyAlignment="1">
      <alignment horizontal="center" vertical="center" wrapText="1"/>
      <protection/>
    </xf>
    <xf numFmtId="0" fontId="1" fillId="0" borderId="2" xfId="34" applyFont="1" applyFill="1" applyBorder="1" applyAlignment="1">
      <alignment horizontal="center" vertical="center"/>
      <protection/>
    </xf>
    <xf numFmtId="0" fontId="1" fillId="0" borderId="28" xfId="34" applyFont="1" applyFill="1" applyBorder="1" applyAlignment="1">
      <alignment horizontal="center" vertical="center"/>
      <protection/>
    </xf>
    <xf numFmtId="0" fontId="1" fillId="0" borderId="24" xfId="34" applyFont="1" applyFill="1" applyBorder="1" applyAlignment="1">
      <alignment horizontal="center" vertical="center"/>
      <protection/>
    </xf>
    <xf numFmtId="0" fontId="1" fillId="0" borderId="28" xfId="34" applyFont="1" applyFill="1" applyBorder="1" applyAlignment="1">
      <alignment horizontal="distributed" vertical="center"/>
      <protection/>
    </xf>
    <xf numFmtId="0" fontId="1" fillId="0" borderId="24" xfId="34" applyFont="1" applyFill="1" applyBorder="1" applyAlignment="1">
      <alignment horizontal="distributed" vertical="center"/>
      <protection/>
    </xf>
    <xf numFmtId="0" fontId="1" fillId="0" borderId="17" xfId="18" applyNumberFormat="1" applyFont="1" applyFill="1" applyBorder="1" applyAlignment="1">
      <alignment horizontal="distributed" vertical="center" wrapText="1"/>
    </xf>
    <xf numFmtId="0" fontId="1" fillId="0" borderId="9" xfId="18" applyNumberFormat="1" applyFont="1" applyFill="1" applyBorder="1" applyAlignment="1">
      <alignment horizontal="distributed" vertical="center" wrapText="1"/>
    </xf>
    <xf numFmtId="38" fontId="1" fillId="0" borderId="30" xfId="18" applyFont="1" applyFill="1" applyBorder="1" applyAlignment="1">
      <alignment horizontal="distributed" vertical="center"/>
    </xf>
    <xf numFmtId="0" fontId="0" fillId="0" borderId="20" xfId="35" applyBorder="1" applyAlignment="1">
      <alignment horizontal="distributed" vertical="center"/>
      <protection/>
    </xf>
    <xf numFmtId="38" fontId="1" fillId="0" borderId="9" xfId="18" applyFont="1" applyFill="1" applyBorder="1" applyAlignment="1">
      <alignment horizontal="distributed" vertical="center" wrapText="1"/>
    </xf>
    <xf numFmtId="0" fontId="0" fillId="0" borderId="10" xfId="35" applyBorder="1" applyAlignment="1">
      <alignment horizontal="distributed" vertical="center"/>
      <protection/>
    </xf>
    <xf numFmtId="0" fontId="1" fillId="0" borderId="1" xfId="36" applyFont="1" applyFill="1" applyBorder="1" applyAlignment="1">
      <alignment horizontal="distributed" vertical="center"/>
      <protection/>
    </xf>
    <xf numFmtId="0" fontId="0" fillId="0" borderId="4" xfId="36" applyBorder="1" applyAlignment="1">
      <alignment horizontal="distributed" vertical="center"/>
      <protection/>
    </xf>
    <xf numFmtId="41" fontId="1" fillId="0" borderId="0" xfId="36" applyNumberFormat="1" applyFont="1" applyFill="1" applyBorder="1" applyAlignment="1">
      <alignment horizontal="center"/>
      <protection/>
    </xf>
    <xf numFmtId="0" fontId="1" fillId="0" borderId="31" xfId="36" applyFont="1" applyFill="1" applyBorder="1" applyAlignment="1">
      <alignment horizontal="distributed" vertical="center"/>
      <protection/>
    </xf>
    <xf numFmtId="0" fontId="0" fillId="0" borderId="32" xfId="36" applyBorder="1" applyAlignment="1">
      <alignment horizontal="distributed" vertical="center"/>
      <protection/>
    </xf>
    <xf numFmtId="0" fontId="1" fillId="0" borderId="1" xfId="36" applyFont="1" applyFill="1" applyBorder="1" applyAlignment="1">
      <alignment horizontal="left" vertical="center"/>
      <protection/>
    </xf>
    <xf numFmtId="0" fontId="0" fillId="0" borderId="4" xfId="36" applyBorder="1" applyAlignment="1">
      <alignment horizontal="left" vertical="center"/>
      <protection/>
    </xf>
    <xf numFmtId="0" fontId="1" fillId="0" borderId="1" xfId="36" applyFont="1" applyFill="1" applyBorder="1" applyAlignment="1">
      <alignment horizontal="center" vertical="center"/>
      <protection/>
    </xf>
    <xf numFmtId="0" fontId="0" fillId="0" borderId="0" xfId="36" applyAlignment="1">
      <alignment horizontal="center" vertical="center"/>
      <protection/>
    </xf>
    <xf numFmtId="0" fontId="0" fillId="0" borderId="4" xfId="36" applyBorder="1" applyAlignment="1">
      <alignment horizontal="center" vertical="center"/>
      <protection/>
    </xf>
    <xf numFmtId="0" fontId="1" fillId="0" borderId="31" xfId="36" applyFont="1" applyFill="1" applyBorder="1" applyAlignment="1">
      <alignment horizontal="distributed" vertical="center" wrapText="1"/>
      <protection/>
    </xf>
    <xf numFmtId="0" fontId="0" fillId="0" borderId="32" xfId="36" applyBorder="1" applyAlignment="1">
      <alignment horizontal="distributed" vertical="center"/>
      <protection/>
    </xf>
    <xf numFmtId="0" fontId="1" fillId="0" borderId="33" xfId="36" applyFont="1" applyFill="1" applyBorder="1" applyAlignment="1">
      <alignment horizontal="distributed" vertical="center" wrapText="1"/>
      <protection/>
    </xf>
    <xf numFmtId="0" fontId="1" fillId="0" borderId="32" xfId="36" applyFont="1" applyFill="1" applyBorder="1" applyAlignment="1">
      <alignment horizontal="distributed" vertical="center" wrapText="1"/>
      <protection/>
    </xf>
    <xf numFmtId="0" fontId="0" fillId="0" borderId="33" xfId="36" applyBorder="1" applyAlignment="1">
      <alignment horizontal="distributed" vertical="center" wrapText="1"/>
      <protection/>
    </xf>
    <xf numFmtId="0" fontId="0" fillId="0" borderId="32" xfId="36" applyBorder="1" applyAlignment="1">
      <alignment horizontal="distributed" vertical="center" wrapText="1"/>
      <protection/>
    </xf>
    <xf numFmtId="0" fontId="1" fillId="0" borderId="18" xfId="37" applyFont="1" applyFill="1" applyBorder="1" applyAlignment="1">
      <alignment horizontal="center" vertical="center" wrapText="1"/>
      <protection/>
    </xf>
    <xf numFmtId="0" fontId="0" fillId="0" borderId="15" xfId="37" applyFill="1" applyBorder="1" applyAlignment="1">
      <alignment horizontal="center" vertical="center" wrapText="1"/>
      <protection/>
    </xf>
    <xf numFmtId="0" fontId="0" fillId="0" borderId="9" xfId="37" applyFill="1" applyBorder="1" applyAlignment="1">
      <alignment horizontal="center" vertical="center" wrapText="1"/>
      <protection/>
    </xf>
    <xf numFmtId="0" fontId="1" fillId="0" borderId="18" xfId="37" applyNumberFormat="1" applyFont="1" applyFill="1" applyBorder="1" applyAlignment="1">
      <alignment horizontal="center" vertical="center" wrapText="1"/>
      <protection/>
    </xf>
    <xf numFmtId="0" fontId="1" fillId="0" borderId="15" xfId="37" applyNumberFormat="1" applyFont="1" applyFill="1" applyBorder="1" applyAlignment="1">
      <alignment horizontal="center" vertical="center" wrapText="1"/>
      <protection/>
    </xf>
    <xf numFmtId="0" fontId="1" fillId="0" borderId="9" xfId="37" applyNumberFormat="1" applyFont="1" applyFill="1" applyBorder="1" applyAlignment="1">
      <alignment horizontal="center" vertical="center" wrapText="1"/>
      <protection/>
    </xf>
    <xf numFmtId="0" fontId="1" fillId="0" borderId="18" xfId="37" applyFont="1" applyFill="1" applyBorder="1" applyAlignment="1">
      <alignment horizontal="center" vertical="center"/>
      <protection/>
    </xf>
    <xf numFmtId="0" fontId="1" fillId="0" borderId="15" xfId="37" applyFont="1" applyFill="1" applyBorder="1" applyAlignment="1">
      <alignment horizontal="center" vertical="center"/>
      <protection/>
    </xf>
    <xf numFmtId="0" fontId="1" fillId="0" borderId="9" xfId="37" applyFont="1" applyFill="1" applyBorder="1" applyAlignment="1">
      <alignment horizontal="center" vertical="center"/>
      <protection/>
    </xf>
    <xf numFmtId="0" fontId="1" fillId="0" borderId="23" xfId="37" applyFont="1" applyFill="1" applyBorder="1" applyAlignment="1">
      <alignment horizontal="center" vertical="center" wrapText="1"/>
      <protection/>
    </xf>
    <xf numFmtId="0" fontId="1" fillId="0" borderId="12" xfId="37" applyFont="1" applyFill="1" applyBorder="1" applyAlignment="1">
      <alignment horizontal="center" vertical="center" wrapText="1"/>
      <protection/>
    </xf>
    <xf numFmtId="0" fontId="1" fillId="0" borderId="13" xfId="37" applyFont="1" applyFill="1" applyBorder="1" applyAlignment="1">
      <alignment horizontal="center" vertical="center"/>
      <protection/>
    </xf>
    <xf numFmtId="0" fontId="1" fillId="0" borderId="9" xfId="37" applyFont="1" applyFill="1" applyBorder="1" applyAlignment="1">
      <alignment horizontal="center" vertical="center"/>
      <protection/>
    </xf>
    <xf numFmtId="0" fontId="1" fillId="0" borderId="5" xfId="37" applyFont="1" applyFill="1" applyBorder="1" applyAlignment="1">
      <alignment horizontal="center" vertical="center" wrapText="1"/>
      <protection/>
    </xf>
    <xf numFmtId="0" fontId="1" fillId="0" borderId="17" xfId="37" applyFont="1" applyFill="1" applyBorder="1" applyAlignment="1">
      <alignment horizontal="center" vertical="center" wrapText="1"/>
      <protection/>
    </xf>
    <xf numFmtId="0" fontId="1" fillId="0" borderId="2" xfId="37" applyFont="1" applyFill="1" applyBorder="1" applyAlignment="1">
      <alignment horizontal="center" vertical="center" wrapText="1"/>
      <protection/>
    </xf>
    <xf numFmtId="0" fontId="1" fillId="0" borderId="28" xfId="37" applyFont="1" applyFill="1" applyBorder="1" applyAlignment="1">
      <alignment horizontal="center" vertical="center" wrapText="1"/>
      <protection/>
    </xf>
    <xf numFmtId="0" fontId="1" fillId="0" borderId="24" xfId="37" applyFont="1" applyFill="1" applyBorder="1" applyAlignment="1">
      <alignment horizontal="center" vertical="center" wrapText="1"/>
      <protection/>
    </xf>
    <xf numFmtId="0" fontId="1" fillId="0" borderId="23" xfId="37" applyFont="1" applyFill="1" applyBorder="1" applyAlignment="1">
      <alignment horizontal="center" vertical="center" wrapText="1"/>
      <protection/>
    </xf>
    <xf numFmtId="0" fontId="1" fillId="0" borderId="29" xfId="37" applyFont="1" applyFill="1" applyBorder="1" applyAlignment="1">
      <alignment horizontal="center" vertical="center" wrapText="1"/>
      <protection/>
    </xf>
    <xf numFmtId="0" fontId="1" fillId="0" borderId="12" xfId="37" applyFont="1" applyFill="1" applyBorder="1" applyAlignment="1">
      <alignment horizontal="center" vertical="center" wrapText="1"/>
      <protection/>
    </xf>
    <xf numFmtId="0" fontId="1" fillId="0" borderId="2" xfId="37" applyFont="1" applyFill="1" applyBorder="1" applyAlignment="1">
      <alignment horizontal="center" vertical="center"/>
      <protection/>
    </xf>
    <xf numFmtId="0" fontId="1" fillId="0" borderId="28" xfId="37" applyFont="1" applyFill="1" applyBorder="1" applyAlignment="1">
      <alignment horizontal="center" vertical="center"/>
      <protection/>
    </xf>
    <xf numFmtId="0" fontId="1" fillId="0" borderId="24" xfId="37" applyFont="1" applyFill="1" applyBorder="1" applyAlignment="1">
      <alignment horizontal="center" vertical="center"/>
      <protection/>
    </xf>
    <xf numFmtId="0" fontId="1" fillId="0" borderId="13" xfId="37" applyFont="1" applyFill="1" applyBorder="1" applyAlignment="1">
      <alignment horizontal="distributed" vertical="center" wrapText="1"/>
      <protection/>
    </xf>
    <xf numFmtId="0" fontId="1" fillId="0" borderId="9" xfId="37" applyFont="1" applyFill="1" applyBorder="1" applyAlignment="1">
      <alignment horizontal="distributed" vertical="center" wrapText="1"/>
      <protection/>
    </xf>
    <xf numFmtId="0" fontId="1" fillId="0" borderId="10" xfId="37" applyFont="1" applyFill="1" applyBorder="1" applyAlignment="1">
      <alignment horizontal="center" vertical="center"/>
      <protection/>
    </xf>
    <xf numFmtId="0" fontId="1" fillId="0" borderId="10" xfId="37" applyFont="1" applyFill="1" applyBorder="1" applyAlignment="1">
      <alignment horizontal="distributed" vertical="center" wrapText="1"/>
      <protection/>
    </xf>
    <xf numFmtId="0" fontId="1" fillId="0" borderId="19" xfId="37" applyFont="1" applyFill="1" applyBorder="1" applyAlignment="1">
      <alignment horizontal="center" vertical="center"/>
      <protection/>
    </xf>
    <xf numFmtId="0" fontId="1" fillId="0" borderId="5" xfId="37" applyFont="1" applyFill="1" applyBorder="1" applyAlignment="1">
      <alignment horizontal="center" vertical="center"/>
      <protection/>
    </xf>
    <xf numFmtId="0" fontId="1" fillId="0" borderId="20" xfId="37" applyFont="1" applyFill="1" applyBorder="1" applyAlignment="1">
      <alignment horizontal="center" vertical="center"/>
      <protection/>
    </xf>
    <xf numFmtId="0" fontId="1" fillId="0" borderId="17" xfId="37" applyFont="1" applyFill="1" applyBorder="1" applyAlignment="1">
      <alignment horizontal="center" vertical="center"/>
      <protection/>
    </xf>
    <xf numFmtId="0" fontId="1" fillId="0" borderId="21" xfId="37" applyFont="1" applyFill="1" applyBorder="1" applyAlignment="1">
      <alignment horizontal="center" vertical="center" wrapText="1"/>
      <protection/>
    </xf>
    <xf numFmtId="0" fontId="1" fillId="0" borderId="19" xfId="38" applyFont="1" applyFill="1" applyBorder="1" applyAlignment="1">
      <alignment horizontal="distributed" vertical="center"/>
      <protection/>
    </xf>
    <xf numFmtId="0" fontId="0" fillId="0" borderId="20" xfId="38" applyFill="1" applyBorder="1" applyAlignment="1">
      <alignment horizontal="distributed" vertical="center"/>
      <protection/>
    </xf>
    <xf numFmtId="0" fontId="1" fillId="0" borderId="5" xfId="38" applyFont="1" applyFill="1" applyBorder="1" applyAlignment="1">
      <alignment horizontal="distributed" vertical="center"/>
      <protection/>
    </xf>
    <xf numFmtId="0" fontId="0" fillId="0" borderId="17" xfId="38" applyFill="1" applyBorder="1" applyAlignment="1">
      <alignment horizontal="distributed" vertical="center"/>
      <protection/>
    </xf>
    <xf numFmtId="0" fontId="1" fillId="0" borderId="3" xfId="38" applyFont="1" applyFill="1" applyBorder="1" applyAlignment="1">
      <alignment horizontal="distributed" vertical="center"/>
      <protection/>
    </xf>
    <xf numFmtId="0" fontId="1" fillId="0" borderId="10" xfId="38" applyFont="1" applyFill="1" applyBorder="1" applyAlignment="1">
      <alignment horizontal="distributed" vertical="center"/>
      <protection/>
    </xf>
    <xf numFmtId="0" fontId="1" fillId="0" borderId="13" xfId="38" applyFont="1" applyFill="1" applyBorder="1" applyAlignment="1">
      <alignment horizontal="center" vertical="center"/>
      <protection/>
    </xf>
    <xf numFmtId="0" fontId="1" fillId="0" borderId="9" xfId="38" applyFont="1" applyFill="1" applyBorder="1" applyAlignment="1">
      <alignment horizontal="center" vertical="center"/>
      <protection/>
    </xf>
    <xf numFmtId="0" fontId="1" fillId="0" borderId="24" xfId="38" applyFont="1" applyFill="1" applyBorder="1" applyAlignment="1">
      <alignment horizontal="distributed" vertical="center"/>
      <protection/>
    </xf>
    <xf numFmtId="0" fontId="0" fillId="0" borderId="3" xfId="38" applyFill="1" applyBorder="1" applyAlignment="1">
      <alignment horizontal="distributed" vertical="center"/>
      <protection/>
    </xf>
    <xf numFmtId="0" fontId="1" fillId="0" borderId="12" xfId="38" applyFont="1" applyFill="1" applyBorder="1" applyAlignment="1">
      <alignment horizontal="distributed" vertical="center"/>
      <protection/>
    </xf>
    <xf numFmtId="0" fontId="0" fillId="0" borderId="10" xfId="38" applyFill="1" applyBorder="1" applyAlignment="1">
      <alignment horizontal="distributed"/>
      <protection/>
    </xf>
    <xf numFmtId="0" fontId="1" fillId="0" borderId="2" xfId="38" applyFont="1" applyFill="1" applyBorder="1" applyAlignment="1">
      <alignment horizontal="center" vertical="center"/>
      <protection/>
    </xf>
    <xf numFmtId="0" fontId="0" fillId="0" borderId="24" xfId="38" applyFill="1" applyBorder="1" applyAlignment="1">
      <alignment vertical="center"/>
      <protection/>
    </xf>
    <xf numFmtId="0" fontId="1" fillId="0" borderId="28" xfId="38" applyFont="1" applyFill="1" applyBorder="1" applyAlignment="1">
      <alignment horizontal="center" vertical="center"/>
      <protection/>
    </xf>
    <xf numFmtId="0" fontId="1" fillId="0" borderId="24" xfId="38" applyFont="1" applyFill="1" applyBorder="1" applyAlignment="1">
      <alignment horizontal="center" vertical="center"/>
      <protection/>
    </xf>
    <xf numFmtId="0" fontId="1" fillId="0" borderId="3" xfId="38" applyFont="1" applyFill="1" applyBorder="1" applyAlignment="1">
      <alignment horizontal="distributed" vertical="center" wrapText="1"/>
      <protection/>
    </xf>
    <xf numFmtId="49" fontId="1" fillId="0" borderId="15" xfId="39" applyNumberFormat="1" applyFont="1" applyFill="1" applyBorder="1" applyAlignment="1">
      <alignment vertical="center"/>
      <protection/>
    </xf>
    <xf numFmtId="41" fontId="1" fillId="0" borderId="4" xfId="39" applyNumberFormat="1" applyFont="1" applyFill="1" applyBorder="1" applyAlignment="1">
      <alignment vertical="center"/>
      <protection/>
    </xf>
    <xf numFmtId="41" fontId="1" fillId="0" borderId="0" xfId="39" applyNumberFormat="1" applyFont="1" applyFill="1" applyBorder="1" applyAlignment="1">
      <alignment vertical="center"/>
      <protection/>
    </xf>
    <xf numFmtId="49" fontId="1" fillId="0" borderId="15" xfId="39" applyNumberFormat="1" applyFont="1" applyFill="1" applyBorder="1" applyAlignment="1">
      <alignment horizontal="distributed" vertical="center"/>
      <protection/>
    </xf>
    <xf numFmtId="0" fontId="1" fillId="0" borderId="15" xfId="39" applyFont="1" applyFill="1" applyBorder="1" applyAlignment="1">
      <alignment horizontal="center" vertical="center"/>
      <protection/>
    </xf>
    <xf numFmtId="0" fontId="1" fillId="0" borderId="20" xfId="39" applyFont="1" applyFill="1" applyBorder="1" applyAlignment="1">
      <alignment horizontal="distributed" vertical="center"/>
      <protection/>
    </xf>
    <xf numFmtId="0" fontId="1" fillId="0" borderId="17" xfId="39" applyFont="1" applyFill="1" applyBorder="1" applyAlignment="1">
      <alignment horizontal="distributed" vertical="center"/>
      <protection/>
    </xf>
    <xf numFmtId="49" fontId="1" fillId="0" borderId="18" xfId="39" applyNumberFormat="1" applyFont="1" applyFill="1" applyBorder="1" applyAlignment="1">
      <alignment horizontal="distributed" vertical="center"/>
      <protection/>
    </xf>
    <xf numFmtId="49" fontId="1" fillId="0" borderId="9" xfId="39" applyNumberFormat="1" applyFont="1" applyFill="1" applyBorder="1" applyAlignment="1">
      <alignment horizontal="distributed" vertical="center"/>
      <protection/>
    </xf>
    <xf numFmtId="0" fontId="1" fillId="0" borderId="21" xfId="39" applyFont="1" applyFill="1" applyBorder="1" applyAlignment="1">
      <alignment horizontal="distributed" vertical="center"/>
      <protection/>
    </xf>
    <xf numFmtId="0" fontId="1" fillId="0" borderId="18" xfId="39" applyFont="1" applyFill="1" applyBorder="1" applyAlignment="1">
      <alignment horizontal="center" vertical="center"/>
      <protection/>
    </xf>
    <xf numFmtId="0" fontId="1" fillId="0" borderId="9" xfId="39" applyFont="1" applyFill="1" applyBorder="1" applyAlignment="1">
      <alignment horizontal="center" vertical="center"/>
      <protection/>
    </xf>
    <xf numFmtId="0" fontId="1" fillId="0" borderId="0" xfId="43" applyFont="1" applyFill="1" applyBorder="1" applyAlignment="1">
      <alignment horizontal="distributed" vertical="center"/>
      <protection/>
    </xf>
    <xf numFmtId="0" fontId="1" fillId="0" borderId="4" xfId="43" applyFont="1" applyFill="1" applyBorder="1" applyAlignment="1">
      <alignment horizontal="distributed" vertical="center"/>
      <protection/>
    </xf>
    <xf numFmtId="0" fontId="1" fillId="0" borderId="1" xfId="43" applyFont="1" applyFill="1" applyBorder="1" applyAlignment="1">
      <alignment horizontal="distributed" vertical="center"/>
      <protection/>
    </xf>
    <xf numFmtId="0" fontId="1" fillId="0" borderId="2" xfId="43" applyFont="1" applyFill="1" applyBorder="1" applyAlignment="1">
      <alignment horizontal="center" vertical="center"/>
      <protection/>
    </xf>
    <xf numFmtId="0" fontId="1" fillId="0" borderId="28" xfId="43" applyFont="1" applyFill="1" applyBorder="1" applyAlignment="1">
      <alignment horizontal="center" vertical="center"/>
      <protection/>
    </xf>
    <xf numFmtId="0" fontId="1" fillId="0" borderId="24" xfId="43" applyFont="1" applyFill="1" applyBorder="1" applyAlignment="1">
      <alignment horizontal="center" vertical="center"/>
      <protection/>
    </xf>
    <xf numFmtId="49" fontId="1" fillId="0" borderId="9" xfId="44" applyNumberFormat="1" applyFont="1" applyFill="1" applyBorder="1" applyAlignment="1">
      <alignment horizontal="distributed" vertical="center"/>
      <protection/>
    </xf>
    <xf numFmtId="49" fontId="20" fillId="0" borderId="0" xfId="44" applyNumberFormat="1" applyFont="1" applyFill="1" applyBorder="1" applyAlignment="1">
      <alignment horizontal="distributed" vertical="center"/>
      <protection/>
    </xf>
    <xf numFmtId="49" fontId="1" fillId="0" borderId="0" xfId="18" applyNumberFormat="1" applyFont="1" applyFill="1" applyBorder="1" applyAlignment="1">
      <alignment horizontal="distributed" vertical="center"/>
    </xf>
    <xf numFmtId="0" fontId="0" fillId="0" borderId="0" xfId="45" applyFill="1" applyAlignment="1">
      <alignment vertical="center"/>
      <protection/>
    </xf>
    <xf numFmtId="49" fontId="1" fillId="0" borderId="3" xfId="18" applyNumberFormat="1" applyFont="1" applyFill="1" applyBorder="1" applyAlignment="1">
      <alignment horizontal="distributed" vertical="center"/>
    </xf>
    <xf numFmtId="49" fontId="1" fillId="0" borderId="4" xfId="18" applyNumberFormat="1" applyFont="1" applyFill="1" applyBorder="1" applyAlignment="1">
      <alignment horizontal="distributed" vertical="center"/>
    </xf>
    <xf numFmtId="49" fontId="1" fillId="0" borderId="34" xfId="18" applyNumberFormat="1" applyFont="1" applyFill="1" applyBorder="1" applyAlignment="1">
      <alignment horizontal="distributed" vertical="center"/>
    </xf>
    <xf numFmtId="49" fontId="1" fillId="0" borderId="26" xfId="18" applyNumberFormat="1" applyFont="1" applyFill="1" applyBorder="1" applyAlignment="1">
      <alignment horizontal="distributed" vertical="center"/>
    </xf>
    <xf numFmtId="49" fontId="1" fillId="0" borderId="0" xfId="18" applyNumberFormat="1" applyFont="1" applyFill="1" applyBorder="1" applyAlignment="1">
      <alignment horizontal="left" vertical="center"/>
    </xf>
    <xf numFmtId="49" fontId="1" fillId="0" borderId="25" xfId="18" applyNumberFormat="1" applyFont="1" applyFill="1" applyBorder="1" applyAlignment="1">
      <alignment horizontal="distributed" vertical="center"/>
    </xf>
    <xf numFmtId="49" fontId="1" fillId="0" borderId="20" xfId="18" applyNumberFormat="1" applyFont="1" applyFill="1" applyBorder="1" applyAlignment="1">
      <alignment horizontal="distributed" vertical="center"/>
    </xf>
    <xf numFmtId="49" fontId="1" fillId="0" borderId="1" xfId="18" applyNumberFormat="1" applyFont="1" applyFill="1" applyBorder="1" applyAlignment="1">
      <alignment horizontal="distributed" vertical="center"/>
    </xf>
    <xf numFmtId="0" fontId="1" fillId="0" borderId="2" xfId="46" applyFont="1" applyFill="1" applyBorder="1" applyAlignment="1">
      <alignment horizontal="center" vertical="center" wrapText="1"/>
      <protection/>
    </xf>
    <xf numFmtId="0" fontId="1" fillId="0" borderId="24" xfId="46" applyFont="1" applyFill="1" applyBorder="1" applyAlignment="1">
      <alignment horizontal="center" vertical="center" wrapText="1"/>
      <protection/>
    </xf>
    <xf numFmtId="0" fontId="1" fillId="0" borderId="20" xfId="46" applyFont="1" applyFill="1" applyBorder="1" applyAlignment="1">
      <alignment horizontal="center" vertical="center"/>
      <protection/>
    </xf>
    <xf numFmtId="0" fontId="1" fillId="0" borderId="17" xfId="46" applyFont="1" applyFill="1" applyBorder="1" applyAlignment="1">
      <alignment horizontal="center" vertical="center"/>
      <protection/>
    </xf>
    <xf numFmtId="0" fontId="1" fillId="0" borderId="25" xfId="46" applyFont="1" applyFill="1" applyBorder="1" applyAlignment="1">
      <alignment horizontal="center" vertical="center"/>
      <protection/>
    </xf>
    <xf numFmtId="0" fontId="1" fillId="0" borderId="34" xfId="46" applyFont="1" applyFill="1" applyBorder="1" applyAlignment="1">
      <alignment horizontal="center" vertical="center"/>
      <protection/>
    </xf>
    <xf numFmtId="0" fontId="1" fillId="0" borderId="26" xfId="46" applyFont="1" applyFill="1" applyBorder="1" applyAlignment="1">
      <alignment horizontal="center" vertical="center"/>
      <protection/>
    </xf>
    <xf numFmtId="0" fontId="1" fillId="0" borderId="21" xfId="46" applyFont="1" applyFill="1" applyBorder="1" applyAlignment="1">
      <alignment horizontal="center" vertical="center"/>
      <protection/>
    </xf>
    <xf numFmtId="0" fontId="1" fillId="0" borderId="2" xfId="46" applyFont="1" applyFill="1" applyBorder="1" applyAlignment="1">
      <alignment horizontal="center" vertical="center"/>
      <protection/>
    </xf>
    <xf numFmtId="0" fontId="1" fillId="0" borderId="24" xfId="46" applyFont="1" applyFill="1" applyBorder="1" applyAlignment="1">
      <alignment horizontal="center" vertical="center"/>
      <protection/>
    </xf>
    <xf numFmtId="0" fontId="10" fillId="0" borderId="20" xfId="46" applyFont="1" applyFill="1" applyBorder="1" applyAlignment="1">
      <alignment horizontal="center" vertical="center"/>
      <protection/>
    </xf>
    <xf numFmtId="38" fontId="1" fillId="0" borderId="2" xfId="18" applyFont="1" applyFill="1" applyBorder="1" applyAlignment="1">
      <alignment horizontal="center" vertical="center"/>
    </xf>
    <xf numFmtId="38" fontId="1" fillId="0" borderId="28" xfId="18" applyFont="1" applyFill="1" applyBorder="1" applyAlignment="1">
      <alignment horizontal="center" vertical="center"/>
    </xf>
    <xf numFmtId="38" fontId="1" fillId="0" borderId="24" xfId="18" applyFont="1" applyFill="1" applyBorder="1" applyAlignment="1">
      <alignment horizontal="center" vertical="center"/>
    </xf>
    <xf numFmtId="38" fontId="1" fillId="0" borderId="18" xfId="18" applyFont="1" applyFill="1" applyBorder="1" applyAlignment="1">
      <alignment horizontal="center" vertical="center"/>
    </xf>
    <xf numFmtId="38" fontId="1" fillId="0" borderId="15" xfId="18" applyFont="1" applyFill="1" applyBorder="1" applyAlignment="1">
      <alignment horizontal="center" vertical="center"/>
    </xf>
    <xf numFmtId="38" fontId="1" fillId="0" borderId="9" xfId="18" applyFont="1" applyFill="1" applyBorder="1" applyAlignment="1">
      <alignment horizontal="center" vertical="center"/>
    </xf>
    <xf numFmtId="38" fontId="1" fillId="0" borderId="20" xfId="18" applyFont="1" applyFill="1" applyBorder="1" applyAlignment="1">
      <alignment horizontal="center" vertical="center"/>
    </xf>
    <xf numFmtId="38" fontId="1" fillId="0" borderId="17" xfId="18" applyFont="1" applyFill="1" applyBorder="1" applyAlignment="1">
      <alignment horizontal="center" vertical="center"/>
    </xf>
    <xf numFmtId="38" fontId="1" fillId="0" borderId="21" xfId="18" applyFont="1" applyFill="1" applyBorder="1" applyAlignment="1">
      <alignment horizontal="center" vertical="center"/>
    </xf>
    <xf numFmtId="38" fontId="1" fillId="0" borderId="23" xfId="18" applyFont="1" applyFill="1" applyBorder="1" applyAlignment="1">
      <alignment horizontal="center" vertical="center"/>
    </xf>
    <xf numFmtId="38" fontId="1" fillId="0" borderId="29" xfId="18" applyFont="1" applyFill="1" applyBorder="1" applyAlignment="1">
      <alignment horizontal="center" vertical="center"/>
    </xf>
    <xf numFmtId="38" fontId="1" fillId="0" borderId="12" xfId="18" applyFont="1" applyFill="1" applyBorder="1" applyAlignment="1">
      <alignment horizontal="center" vertical="center"/>
    </xf>
    <xf numFmtId="0" fontId="1" fillId="0" borderId="23" xfId="47" applyFont="1" applyFill="1" applyBorder="1" applyAlignment="1">
      <alignment horizontal="center" vertical="center"/>
      <protection/>
    </xf>
    <xf numFmtId="0" fontId="1" fillId="0" borderId="29" xfId="47" applyFont="1" applyFill="1" applyBorder="1" applyAlignment="1">
      <alignment horizontal="center" vertical="center"/>
      <protection/>
    </xf>
    <xf numFmtId="0" fontId="1" fillId="0" borderId="12" xfId="47" applyFont="1" applyFill="1" applyBorder="1" applyAlignment="1">
      <alignment horizontal="center" vertical="center"/>
      <protection/>
    </xf>
    <xf numFmtId="0" fontId="1" fillId="0" borderId="10" xfId="48" applyFont="1" applyFill="1" applyBorder="1" applyAlignment="1">
      <alignment horizontal="distributed" vertical="center" wrapText="1"/>
      <protection/>
    </xf>
    <xf numFmtId="0" fontId="1" fillId="0" borderId="15" xfId="48" applyFont="1" applyFill="1" applyBorder="1" applyAlignment="1">
      <alignment horizontal="distributed" vertical="center"/>
      <protection/>
    </xf>
    <xf numFmtId="0" fontId="0" fillId="0" borderId="9" xfId="48" applyFill="1" applyBorder="1" applyAlignment="1">
      <alignment horizontal="distributed" vertical="center"/>
      <protection/>
    </xf>
    <xf numFmtId="0" fontId="1" fillId="0" borderId="25" xfId="48" applyFont="1" applyFill="1" applyBorder="1" applyAlignment="1">
      <alignment horizontal="center" vertical="center"/>
      <protection/>
    </xf>
    <xf numFmtId="0" fontId="0" fillId="0" borderId="1" xfId="48" applyFill="1" applyBorder="1" applyAlignment="1">
      <alignment/>
      <protection/>
    </xf>
    <xf numFmtId="0" fontId="0" fillId="0" borderId="20" xfId="48" applyFill="1" applyBorder="1" applyAlignment="1">
      <alignment/>
      <protection/>
    </xf>
    <xf numFmtId="0" fontId="1" fillId="0" borderId="15" xfId="48" applyFont="1" applyFill="1" applyBorder="1" applyAlignment="1">
      <alignment horizontal="distributed" vertical="center" wrapText="1"/>
      <protection/>
    </xf>
    <xf numFmtId="0" fontId="1" fillId="0" borderId="2" xfId="48" applyFont="1" applyFill="1" applyBorder="1" applyAlignment="1">
      <alignment horizontal="distributed" vertical="center"/>
      <protection/>
    </xf>
    <xf numFmtId="0" fontId="0" fillId="0" borderId="28" xfId="48" applyFill="1" applyBorder="1" applyAlignment="1">
      <alignment horizontal="distributed" vertical="center"/>
      <protection/>
    </xf>
    <xf numFmtId="0" fontId="0" fillId="0" borderId="24" xfId="48" applyFill="1" applyBorder="1" applyAlignment="1">
      <alignment horizontal="distributed" vertical="center"/>
      <protection/>
    </xf>
    <xf numFmtId="0" fontId="1" fillId="0" borderId="3" xfId="48" applyFont="1" applyFill="1" applyBorder="1" applyAlignment="1">
      <alignment horizontal="distributed" vertical="center"/>
      <protection/>
    </xf>
    <xf numFmtId="0" fontId="1" fillId="0" borderId="10" xfId="48" applyNumberFormat="1" applyFont="1" applyFill="1" applyBorder="1" applyAlignment="1">
      <alignment horizontal="distributed" vertical="center" wrapText="1"/>
      <protection/>
    </xf>
    <xf numFmtId="0" fontId="0" fillId="0" borderId="10" xfId="48" applyNumberFormat="1" applyFill="1" applyBorder="1" applyAlignment="1">
      <alignment horizontal="distributed" vertical="center" wrapText="1"/>
      <protection/>
    </xf>
    <xf numFmtId="38" fontId="1" fillId="0" borderId="18" xfId="18" applyFont="1" applyFill="1" applyBorder="1" applyAlignment="1">
      <alignment horizontal="distributed" vertical="center"/>
    </xf>
    <xf numFmtId="0" fontId="0" fillId="0" borderId="9" xfId="49" applyFill="1" applyBorder="1" applyAlignment="1">
      <alignment horizontal="distributed" vertical="center"/>
      <protection/>
    </xf>
    <xf numFmtId="0" fontId="1" fillId="0" borderId="18" xfId="49" applyFont="1" applyFill="1" applyBorder="1" applyAlignment="1">
      <alignment horizontal="distributed" vertical="center" wrapText="1"/>
      <protection/>
    </xf>
    <xf numFmtId="0" fontId="0" fillId="0" borderId="9" xfId="49" applyFill="1" applyBorder="1" applyAlignment="1">
      <alignment vertical="center"/>
      <protection/>
    </xf>
    <xf numFmtId="0" fontId="1" fillId="0" borderId="1" xfId="50" applyFont="1" applyFill="1" applyBorder="1" applyAlignment="1">
      <alignment vertical="center"/>
      <protection/>
    </xf>
    <xf numFmtId="0" fontId="1" fillId="0" borderId="6" xfId="50" applyFont="1" applyFill="1" applyBorder="1" applyAlignment="1">
      <alignment vertical="center"/>
      <protection/>
    </xf>
    <xf numFmtId="0" fontId="1" fillId="0" borderId="18" xfId="50" applyFont="1" applyFill="1" applyBorder="1" applyAlignment="1">
      <alignment horizontal="distributed" vertical="center" wrapText="1"/>
      <protection/>
    </xf>
    <xf numFmtId="0" fontId="1" fillId="0" borderId="15" xfId="50" applyFont="1" applyFill="1" applyBorder="1" applyAlignment="1">
      <alignment vertical="center"/>
      <protection/>
    </xf>
    <xf numFmtId="0" fontId="1" fillId="0" borderId="9" xfId="50" applyFont="1" applyFill="1" applyBorder="1" applyAlignment="1">
      <alignment vertical="center"/>
      <protection/>
    </xf>
    <xf numFmtId="38" fontId="1" fillId="0" borderId="2" xfId="18" applyFont="1" applyFill="1" applyBorder="1" applyAlignment="1">
      <alignment horizontal="distributed" vertical="center"/>
    </xf>
    <xf numFmtId="0" fontId="1" fillId="0" borderId="24" xfId="50" applyFont="1" applyFill="1" applyBorder="1" applyAlignment="1">
      <alignment vertical="center"/>
      <protection/>
    </xf>
    <xf numFmtId="0" fontId="1" fillId="0" borderId="4" xfId="50" applyFont="1" applyFill="1" applyBorder="1" applyAlignment="1">
      <alignment vertical="center"/>
      <protection/>
    </xf>
    <xf numFmtId="38" fontId="1" fillId="0" borderId="1" xfId="18" applyFont="1" applyFill="1" applyBorder="1" applyAlignment="1">
      <alignment horizontal="center" vertical="center"/>
    </xf>
    <xf numFmtId="0" fontId="1" fillId="0" borderId="0" xfId="50" applyFont="1" applyFill="1" applyBorder="1" applyAlignment="1">
      <alignment horizontal="center" vertical="center"/>
      <protection/>
    </xf>
    <xf numFmtId="0" fontId="1" fillId="0" borderId="4" xfId="50" applyFont="1" applyFill="1" applyBorder="1" applyAlignment="1">
      <alignment horizontal="center" vertical="center"/>
      <protection/>
    </xf>
    <xf numFmtId="38" fontId="1" fillId="0" borderId="3" xfId="18" applyFont="1" applyFill="1" applyBorder="1" applyAlignment="1">
      <alignment horizontal="distributed" vertical="center"/>
    </xf>
    <xf numFmtId="38" fontId="1" fillId="0" borderId="10" xfId="18" applyFont="1" applyFill="1" applyBorder="1" applyAlignment="1">
      <alignment horizontal="distributed" vertical="center"/>
    </xf>
    <xf numFmtId="0" fontId="1" fillId="0" borderId="3" xfId="51" applyFont="1" applyFill="1" applyBorder="1" applyAlignment="1">
      <alignment horizontal="distributed" vertical="center"/>
      <protection/>
    </xf>
    <xf numFmtId="0" fontId="1" fillId="0" borderId="10" xfId="51" applyFont="1" applyFill="1" applyBorder="1" applyAlignment="1">
      <alignment horizontal="distributed" vertical="center"/>
      <protection/>
    </xf>
    <xf numFmtId="0" fontId="1" fillId="0" borderId="18" xfId="52" applyFont="1" applyFill="1" applyBorder="1" applyAlignment="1">
      <alignment horizontal="center" vertical="distributed" textRotation="255" wrapText="1"/>
      <protection/>
    </xf>
    <xf numFmtId="0" fontId="20" fillId="0" borderId="9" xfId="52" applyFont="1" applyFill="1" applyBorder="1" applyAlignment="1">
      <alignment horizontal="center" vertical="distributed" textRotation="255" wrapText="1"/>
      <protection/>
    </xf>
    <xf numFmtId="0" fontId="1" fillId="0" borderId="19" xfId="52" applyFont="1" applyFill="1" applyBorder="1" applyAlignment="1">
      <alignment horizontal="center" vertical="center"/>
      <protection/>
    </xf>
    <xf numFmtId="0" fontId="1" fillId="0" borderId="14" xfId="52" applyFont="1" applyFill="1" applyBorder="1" applyAlignment="1">
      <alignment horizontal="center" vertical="center"/>
      <protection/>
    </xf>
    <xf numFmtId="0" fontId="1" fillId="0" borderId="1" xfId="52" applyFont="1" applyFill="1" applyBorder="1" applyAlignment="1">
      <alignment horizontal="center" vertical="center"/>
      <protection/>
    </xf>
    <xf numFmtId="0" fontId="1" fillId="0" borderId="0" xfId="52" applyFont="1" applyFill="1" applyBorder="1" applyAlignment="1">
      <alignment horizontal="center" vertical="center"/>
      <protection/>
    </xf>
    <xf numFmtId="0" fontId="1" fillId="0" borderId="18" xfId="52" applyFont="1" applyFill="1" applyBorder="1" applyAlignment="1">
      <alignment horizontal="center" vertical="center" wrapText="1"/>
      <protection/>
    </xf>
    <xf numFmtId="0" fontId="20" fillId="0" borderId="9" xfId="52" applyFont="1" applyFill="1" applyBorder="1" applyAlignment="1">
      <alignment horizontal="center" vertical="center" wrapText="1"/>
      <protection/>
    </xf>
    <xf numFmtId="0" fontId="1" fillId="0" borderId="2" xfId="52" applyFont="1" applyFill="1" applyBorder="1" applyAlignment="1">
      <alignment horizontal="center" vertical="center"/>
      <protection/>
    </xf>
    <xf numFmtId="0" fontId="20" fillId="0" borderId="28" xfId="52" applyFont="1" applyFill="1" applyBorder="1" applyAlignment="1">
      <alignment horizontal="center" vertical="center"/>
      <protection/>
    </xf>
    <xf numFmtId="0" fontId="20" fillId="0" borderId="24" xfId="52" applyFont="1" applyFill="1" applyBorder="1" applyAlignment="1">
      <alignment horizontal="center" vertical="center"/>
      <protection/>
    </xf>
    <xf numFmtId="0" fontId="1" fillId="0" borderId="18" xfId="52" applyFont="1" applyFill="1" applyBorder="1" applyAlignment="1">
      <alignment horizontal="distributed" vertical="distributed" textRotation="255" wrapText="1"/>
      <protection/>
    </xf>
    <xf numFmtId="0" fontId="20" fillId="0" borderId="9" xfId="52" applyFont="1" applyFill="1" applyBorder="1" applyAlignment="1">
      <alignment horizontal="distributed" vertical="distributed" textRotation="255" wrapText="1"/>
      <protection/>
    </xf>
    <xf numFmtId="0" fontId="1" fillId="0" borderId="18" xfId="52" applyFont="1" applyFill="1" applyBorder="1" applyAlignment="1">
      <alignment horizontal="center" vertical="distributed" textRotation="255"/>
      <protection/>
    </xf>
    <xf numFmtId="0" fontId="20" fillId="0" borderId="9" xfId="52" applyFont="1" applyFill="1" applyBorder="1" applyAlignment="1">
      <alignment horizontal="center" vertical="distributed" textRotation="255"/>
      <protection/>
    </xf>
    <xf numFmtId="0" fontId="1" fillId="0" borderId="18" xfId="52" applyFont="1" applyFill="1" applyBorder="1" applyAlignment="1">
      <alignment horizontal="center" vertical="center"/>
      <protection/>
    </xf>
    <xf numFmtId="0" fontId="20" fillId="0" borderId="9" xfId="52" applyFont="1" applyFill="1" applyBorder="1" applyAlignment="1">
      <alignment horizontal="center" vertical="center"/>
      <protection/>
    </xf>
  </cellXfs>
  <cellStyles count="41">
    <cellStyle name="Normal" xfId="0"/>
    <cellStyle name="Percent" xfId="15"/>
    <cellStyle name="Hyperlink" xfId="16"/>
    <cellStyle name="ふとも" xfId="17"/>
    <cellStyle name="Comma [0]" xfId="18"/>
    <cellStyle name="Comma" xfId="19"/>
    <cellStyle name="市町名" xfId="20"/>
    <cellStyle name="数字太文字" xfId="21"/>
    <cellStyle name="太文字" xfId="22"/>
    <cellStyle name="Currency [0]" xfId="23"/>
    <cellStyle name="Currency" xfId="24"/>
    <cellStyle name="標準_03-01-s29" xfId="25"/>
    <cellStyle name="標準_04-01-s29" xfId="26"/>
    <cellStyle name="標準_06-01-s29" xfId="27"/>
    <cellStyle name="標準_06-02-s29" xfId="28"/>
    <cellStyle name="標準_06-04-s29" xfId="29"/>
    <cellStyle name="標準_06-20-s29" xfId="30"/>
    <cellStyle name="標準_07-01-s29" xfId="31"/>
    <cellStyle name="標準_08-01-s29" xfId="32"/>
    <cellStyle name="標準_10-01-s29" xfId="33"/>
    <cellStyle name="標準_10-05-s29" xfId="34"/>
    <cellStyle name="標準_11-02-s29" xfId="35"/>
    <cellStyle name="標準_11-09-s29" xfId="36"/>
    <cellStyle name="標準_13-01-s29" xfId="37"/>
    <cellStyle name="標準_13-06-s29" xfId="38"/>
    <cellStyle name="標準_14-01-s29" xfId="39"/>
    <cellStyle name="標準_15-01-s29" xfId="40"/>
    <cellStyle name="標準_15-11-s29" xfId="41"/>
    <cellStyle name="標準_16-02-s29" xfId="42"/>
    <cellStyle name="標準_17-06-s29" xfId="43"/>
    <cellStyle name="標準_18-01-s29" xfId="44"/>
    <cellStyle name="標準_18-03-s29" xfId="45"/>
    <cellStyle name="標準_20-08-s29" xfId="46"/>
    <cellStyle name="標準_21-02-s29" xfId="47"/>
    <cellStyle name="標準_22-02-s29" xfId="48"/>
    <cellStyle name="標準_22-11-s29" xfId="49"/>
    <cellStyle name="標準_22-12-s29" xfId="50"/>
    <cellStyle name="標準_23-04-s29" xfId="51"/>
    <cellStyle name="標準_23-05-s29" xfId="52"/>
    <cellStyle name="標準_nenkan-S23-000" xfId="53"/>
    <cellStyle name="Followed Hyperlink"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5</xdr:row>
      <xdr:rowOff>28575</xdr:rowOff>
    </xdr:from>
    <xdr:to>
      <xdr:col>6</xdr:col>
      <xdr:colOff>209550</xdr:colOff>
      <xdr:row>7</xdr:row>
      <xdr:rowOff>0</xdr:rowOff>
    </xdr:to>
    <xdr:sp>
      <xdr:nvSpPr>
        <xdr:cNvPr id="1" name="AutoShape 1"/>
        <xdr:cNvSpPr>
          <a:spLocks/>
        </xdr:cNvSpPr>
      </xdr:nvSpPr>
      <xdr:spPr>
        <a:xfrm>
          <a:off x="2562225" y="1038225"/>
          <a:ext cx="1809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26</xdr:row>
      <xdr:rowOff>28575</xdr:rowOff>
    </xdr:from>
    <xdr:to>
      <xdr:col>6</xdr:col>
      <xdr:colOff>209550</xdr:colOff>
      <xdr:row>28</xdr:row>
      <xdr:rowOff>0</xdr:rowOff>
    </xdr:to>
    <xdr:sp>
      <xdr:nvSpPr>
        <xdr:cNvPr id="2" name="AutoShape 2"/>
        <xdr:cNvSpPr>
          <a:spLocks/>
        </xdr:cNvSpPr>
      </xdr:nvSpPr>
      <xdr:spPr>
        <a:xfrm>
          <a:off x="2562225" y="4238625"/>
          <a:ext cx="1809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17</xdr:row>
      <xdr:rowOff>9525</xdr:rowOff>
    </xdr:from>
    <xdr:to>
      <xdr:col>6</xdr:col>
      <xdr:colOff>200025</xdr:colOff>
      <xdr:row>18</xdr:row>
      <xdr:rowOff>133350</xdr:rowOff>
    </xdr:to>
    <xdr:sp>
      <xdr:nvSpPr>
        <xdr:cNvPr id="3" name="AutoShape 3"/>
        <xdr:cNvSpPr>
          <a:spLocks/>
        </xdr:cNvSpPr>
      </xdr:nvSpPr>
      <xdr:spPr>
        <a:xfrm>
          <a:off x="2552700" y="2847975"/>
          <a:ext cx="1809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23</xdr:row>
      <xdr:rowOff>28575</xdr:rowOff>
    </xdr:from>
    <xdr:to>
      <xdr:col>6</xdr:col>
      <xdr:colOff>200025</xdr:colOff>
      <xdr:row>25</xdr:row>
      <xdr:rowOff>0</xdr:rowOff>
    </xdr:to>
    <xdr:sp>
      <xdr:nvSpPr>
        <xdr:cNvPr id="4" name="AutoShape 4"/>
        <xdr:cNvSpPr>
          <a:spLocks/>
        </xdr:cNvSpPr>
      </xdr:nvSpPr>
      <xdr:spPr>
        <a:xfrm>
          <a:off x="2552700" y="3781425"/>
          <a:ext cx="1809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xdr:row>
      <xdr:rowOff>142875</xdr:rowOff>
    </xdr:from>
    <xdr:to>
      <xdr:col>6</xdr:col>
      <xdr:colOff>200025</xdr:colOff>
      <xdr:row>9</xdr:row>
      <xdr:rowOff>114300</xdr:rowOff>
    </xdr:to>
    <xdr:sp>
      <xdr:nvSpPr>
        <xdr:cNvPr id="5" name="AutoShape 5"/>
        <xdr:cNvSpPr>
          <a:spLocks/>
        </xdr:cNvSpPr>
      </xdr:nvSpPr>
      <xdr:spPr>
        <a:xfrm>
          <a:off x="2552700" y="1457325"/>
          <a:ext cx="1809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20</xdr:row>
      <xdr:rowOff>38100</xdr:rowOff>
    </xdr:from>
    <xdr:to>
      <xdr:col>6</xdr:col>
      <xdr:colOff>200025</xdr:colOff>
      <xdr:row>22</xdr:row>
      <xdr:rowOff>9525</xdr:rowOff>
    </xdr:to>
    <xdr:sp>
      <xdr:nvSpPr>
        <xdr:cNvPr id="6" name="AutoShape 6"/>
        <xdr:cNvSpPr>
          <a:spLocks/>
        </xdr:cNvSpPr>
      </xdr:nvSpPr>
      <xdr:spPr>
        <a:xfrm>
          <a:off x="2552700" y="3333750"/>
          <a:ext cx="1809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14</xdr:row>
      <xdr:rowOff>0</xdr:rowOff>
    </xdr:from>
    <xdr:to>
      <xdr:col>6</xdr:col>
      <xdr:colOff>209550</xdr:colOff>
      <xdr:row>15</xdr:row>
      <xdr:rowOff>123825</xdr:rowOff>
    </xdr:to>
    <xdr:sp>
      <xdr:nvSpPr>
        <xdr:cNvPr id="7" name="AutoShape 7"/>
        <xdr:cNvSpPr>
          <a:spLocks/>
        </xdr:cNvSpPr>
      </xdr:nvSpPr>
      <xdr:spPr>
        <a:xfrm>
          <a:off x="2562225" y="2381250"/>
          <a:ext cx="1809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11</xdr:row>
      <xdr:rowOff>9525</xdr:rowOff>
    </xdr:from>
    <xdr:to>
      <xdr:col>6</xdr:col>
      <xdr:colOff>228600</xdr:colOff>
      <xdr:row>12</xdr:row>
      <xdr:rowOff>133350</xdr:rowOff>
    </xdr:to>
    <xdr:sp>
      <xdr:nvSpPr>
        <xdr:cNvPr id="8" name="AutoShape 8"/>
        <xdr:cNvSpPr>
          <a:spLocks/>
        </xdr:cNvSpPr>
      </xdr:nvSpPr>
      <xdr:spPr>
        <a:xfrm>
          <a:off x="2581275" y="1933575"/>
          <a:ext cx="1809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4</xdr:row>
      <xdr:rowOff>142875</xdr:rowOff>
    </xdr:from>
    <xdr:to>
      <xdr:col>4</xdr:col>
      <xdr:colOff>409575</xdr:colOff>
      <xdr:row>10</xdr:row>
      <xdr:rowOff>9525</xdr:rowOff>
    </xdr:to>
    <xdr:sp>
      <xdr:nvSpPr>
        <xdr:cNvPr id="9" name="AutoShape 9"/>
        <xdr:cNvSpPr>
          <a:spLocks/>
        </xdr:cNvSpPr>
      </xdr:nvSpPr>
      <xdr:spPr>
        <a:xfrm>
          <a:off x="1724025" y="1000125"/>
          <a:ext cx="180975"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11</xdr:row>
      <xdr:rowOff>66675</xdr:rowOff>
    </xdr:from>
    <xdr:to>
      <xdr:col>4</xdr:col>
      <xdr:colOff>390525</xdr:colOff>
      <xdr:row>27</xdr:row>
      <xdr:rowOff>95250</xdr:rowOff>
    </xdr:to>
    <xdr:sp>
      <xdr:nvSpPr>
        <xdr:cNvPr id="10" name="AutoShape 10"/>
        <xdr:cNvSpPr>
          <a:spLocks/>
        </xdr:cNvSpPr>
      </xdr:nvSpPr>
      <xdr:spPr>
        <a:xfrm>
          <a:off x="1714500" y="1990725"/>
          <a:ext cx="171450" cy="2466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4</xdr:row>
      <xdr:rowOff>104775</xdr:rowOff>
    </xdr:from>
    <xdr:to>
      <xdr:col>2</xdr:col>
      <xdr:colOff>400050</xdr:colOff>
      <xdr:row>27</xdr:row>
      <xdr:rowOff>95250</xdr:rowOff>
    </xdr:to>
    <xdr:sp>
      <xdr:nvSpPr>
        <xdr:cNvPr id="11" name="AutoShape 11"/>
        <xdr:cNvSpPr>
          <a:spLocks/>
        </xdr:cNvSpPr>
      </xdr:nvSpPr>
      <xdr:spPr>
        <a:xfrm>
          <a:off x="990600" y="962025"/>
          <a:ext cx="180975" cy="3495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35</xdr:row>
      <xdr:rowOff>28575</xdr:rowOff>
    </xdr:from>
    <xdr:to>
      <xdr:col>6</xdr:col>
      <xdr:colOff>209550</xdr:colOff>
      <xdr:row>37</xdr:row>
      <xdr:rowOff>0</xdr:rowOff>
    </xdr:to>
    <xdr:sp>
      <xdr:nvSpPr>
        <xdr:cNvPr id="12" name="AutoShape 12"/>
        <xdr:cNvSpPr>
          <a:spLocks/>
        </xdr:cNvSpPr>
      </xdr:nvSpPr>
      <xdr:spPr>
        <a:xfrm>
          <a:off x="2562225" y="5610225"/>
          <a:ext cx="1809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32</xdr:row>
      <xdr:rowOff>28575</xdr:rowOff>
    </xdr:from>
    <xdr:to>
      <xdr:col>6</xdr:col>
      <xdr:colOff>200025</xdr:colOff>
      <xdr:row>34</xdr:row>
      <xdr:rowOff>0</xdr:rowOff>
    </xdr:to>
    <xdr:sp>
      <xdr:nvSpPr>
        <xdr:cNvPr id="13" name="AutoShape 13"/>
        <xdr:cNvSpPr>
          <a:spLocks/>
        </xdr:cNvSpPr>
      </xdr:nvSpPr>
      <xdr:spPr>
        <a:xfrm>
          <a:off x="2552700" y="5153025"/>
          <a:ext cx="1809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29</xdr:row>
      <xdr:rowOff>38100</xdr:rowOff>
    </xdr:from>
    <xdr:to>
      <xdr:col>6</xdr:col>
      <xdr:colOff>200025</xdr:colOff>
      <xdr:row>31</xdr:row>
      <xdr:rowOff>9525</xdr:rowOff>
    </xdr:to>
    <xdr:sp>
      <xdr:nvSpPr>
        <xdr:cNvPr id="14" name="AutoShape 14"/>
        <xdr:cNvSpPr>
          <a:spLocks/>
        </xdr:cNvSpPr>
      </xdr:nvSpPr>
      <xdr:spPr>
        <a:xfrm>
          <a:off x="2552700" y="4705350"/>
          <a:ext cx="1809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29</xdr:row>
      <xdr:rowOff>9525</xdr:rowOff>
    </xdr:from>
    <xdr:to>
      <xdr:col>4</xdr:col>
      <xdr:colOff>295275</xdr:colOff>
      <xdr:row>36</xdr:row>
      <xdr:rowOff>57150</xdr:rowOff>
    </xdr:to>
    <xdr:sp>
      <xdr:nvSpPr>
        <xdr:cNvPr id="15" name="AutoShape 15"/>
        <xdr:cNvSpPr>
          <a:spLocks/>
        </xdr:cNvSpPr>
      </xdr:nvSpPr>
      <xdr:spPr>
        <a:xfrm>
          <a:off x="1638300" y="4676775"/>
          <a:ext cx="152400" cy="1114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38</xdr:row>
      <xdr:rowOff>9525</xdr:rowOff>
    </xdr:from>
    <xdr:to>
      <xdr:col>4</xdr:col>
      <xdr:colOff>361950</xdr:colOff>
      <xdr:row>44</xdr:row>
      <xdr:rowOff>114300</xdr:rowOff>
    </xdr:to>
    <xdr:sp>
      <xdr:nvSpPr>
        <xdr:cNvPr id="16" name="AutoShape 16"/>
        <xdr:cNvSpPr>
          <a:spLocks/>
        </xdr:cNvSpPr>
      </xdr:nvSpPr>
      <xdr:spPr>
        <a:xfrm>
          <a:off x="1581150" y="6048375"/>
          <a:ext cx="276225" cy="1019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847725" y="0"/>
          <a:ext cx="0" cy="0"/>
        </a:xfrm>
        <a:prstGeom prst="leftBrace">
          <a:avLst>
            <a:gd name="adj" fmla="val 24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2" name="AutoShape 2"/>
        <xdr:cNvSpPr>
          <a:spLocks/>
        </xdr:cNvSpPr>
      </xdr:nvSpPr>
      <xdr:spPr>
        <a:xfrm>
          <a:off x="8477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219075</xdr:colOff>
      <xdr:row>22</xdr:row>
      <xdr:rowOff>114300</xdr:rowOff>
    </xdr:from>
    <xdr:ext cx="76200" cy="209550"/>
    <xdr:sp>
      <xdr:nvSpPr>
        <xdr:cNvPr id="3" name="TextBox 3"/>
        <xdr:cNvSpPr txBox="1">
          <a:spLocks noChangeArrowheads="1"/>
        </xdr:cNvSpPr>
      </xdr:nvSpPr>
      <xdr:spPr>
        <a:xfrm>
          <a:off x="419100" y="42862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152400</xdr:colOff>
      <xdr:row>24</xdr:row>
      <xdr:rowOff>0</xdr:rowOff>
    </xdr:from>
    <xdr:ext cx="76200" cy="209550"/>
    <xdr:sp>
      <xdr:nvSpPr>
        <xdr:cNvPr id="4" name="TextBox 4"/>
        <xdr:cNvSpPr txBox="1">
          <a:spLocks noChangeArrowheads="1"/>
        </xdr:cNvSpPr>
      </xdr:nvSpPr>
      <xdr:spPr>
        <a:xfrm>
          <a:off x="352425" y="4552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114300</xdr:rowOff>
    </xdr:from>
    <xdr:ext cx="76200" cy="209550"/>
    <xdr:sp>
      <xdr:nvSpPr>
        <xdr:cNvPr id="5" name="TextBox 5"/>
        <xdr:cNvSpPr txBox="1">
          <a:spLocks noChangeArrowheads="1"/>
        </xdr:cNvSpPr>
      </xdr:nvSpPr>
      <xdr:spPr>
        <a:xfrm>
          <a:off x="5705475" y="42862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76200" cy="209550"/>
    <xdr:sp>
      <xdr:nvSpPr>
        <xdr:cNvPr id="6" name="TextBox 6"/>
        <xdr:cNvSpPr txBox="1">
          <a:spLocks noChangeArrowheads="1"/>
        </xdr:cNvSpPr>
      </xdr:nvSpPr>
      <xdr:spPr>
        <a:xfrm>
          <a:off x="5705475" y="4552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219075</xdr:colOff>
      <xdr:row>22</xdr:row>
      <xdr:rowOff>114300</xdr:rowOff>
    </xdr:from>
    <xdr:ext cx="76200" cy="209550"/>
    <xdr:sp>
      <xdr:nvSpPr>
        <xdr:cNvPr id="7" name="TextBox 7"/>
        <xdr:cNvSpPr txBox="1">
          <a:spLocks noChangeArrowheads="1"/>
        </xdr:cNvSpPr>
      </xdr:nvSpPr>
      <xdr:spPr>
        <a:xfrm>
          <a:off x="419100" y="42862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152400</xdr:colOff>
      <xdr:row>24</xdr:row>
      <xdr:rowOff>0</xdr:rowOff>
    </xdr:from>
    <xdr:ext cx="76200" cy="209550"/>
    <xdr:sp>
      <xdr:nvSpPr>
        <xdr:cNvPr id="8" name="TextBox 8"/>
        <xdr:cNvSpPr txBox="1">
          <a:spLocks noChangeArrowheads="1"/>
        </xdr:cNvSpPr>
      </xdr:nvSpPr>
      <xdr:spPr>
        <a:xfrm>
          <a:off x="352425" y="4552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114300</xdr:rowOff>
    </xdr:from>
    <xdr:ext cx="76200" cy="209550"/>
    <xdr:sp>
      <xdr:nvSpPr>
        <xdr:cNvPr id="9" name="TextBox 9"/>
        <xdr:cNvSpPr txBox="1">
          <a:spLocks noChangeArrowheads="1"/>
        </xdr:cNvSpPr>
      </xdr:nvSpPr>
      <xdr:spPr>
        <a:xfrm>
          <a:off x="5705475" y="42862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76200" cy="209550"/>
    <xdr:sp>
      <xdr:nvSpPr>
        <xdr:cNvPr id="10" name="TextBox 10"/>
        <xdr:cNvSpPr txBox="1">
          <a:spLocks noChangeArrowheads="1"/>
        </xdr:cNvSpPr>
      </xdr:nvSpPr>
      <xdr:spPr>
        <a:xfrm>
          <a:off x="5705475" y="4552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0</xdr:row>
      <xdr:rowOff>0</xdr:rowOff>
    </xdr:from>
    <xdr:to>
      <xdr:col>2</xdr:col>
      <xdr:colOff>0</xdr:colOff>
      <xdr:row>0</xdr:row>
      <xdr:rowOff>0</xdr:rowOff>
    </xdr:to>
    <xdr:sp>
      <xdr:nvSpPr>
        <xdr:cNvPr id="11" name="AutoShape 11"/>
        <xdr:cNvSpPr>
          <a:spLocks/>
        </xdr:cNvSpPr>
      </xdr:nvSpPr>
      <xdr:spPr>
        <a:xfrm>
          <a:off x="847725" y="0"/>
          <a:ext cx="0" cy="0"/>
        </a:xfrm>
        <a:prstGeom prst="leftBrace">
          <a:avLst>
            <a:gd name="adj" fmla="val 24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12" name="AutoShape 12"/>
        <xdr:cNvSpPr>
          <a:spLocks/>
        </xdr:cNvSpPr>
      </xdr:nvSpPr>
      <xdr:spPr>
        <a:xfrm>
          <a:off x="8477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219075</xdr:colOff>
      <xdr:row>22</xdr:row>
      <xdr:rowOff>114300</xdr:rowOff>
    </xdr:from>
    <xdr:ext cx="76200" cy="209550"/>
    <xdr:sp>
      <xdr:nvSpPr>
        <xdr:cNvPr id="13" name="TextBox 13"/>
        <xdr:cNvSpPr txBox="1">
          <a:spLocks noChangeArrowheads="1"/>
        </xdr:cNvSpPr>
      </xdr:nvSpPr>
      <xdr:spPr>
        <a:xfrm>
          <a:off x="419100" y="42862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152400</xdr:colOff>
      <xdr:row>24</xdr:row>
      <xdr:rowOff>0</xdr:rowOff>
    </xdr:from>
    <xdr:ext cx="76200" cy="209550"/>
    <xdr:sp>
      <xdr:nvSpPr>
        <xdr:cNvPr id="14" name="TextBox 14"/>
        <xdr:cNvSpPr txBox="1">
          <a:spLocks noChangeArrowheads="1"/>
        </xdr:cNvSpPr>
      </xdr:nvSpPr>
      <xdr:spPr>
        <a:xfrm>
          <a:off x="352425" y="4552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114300</xdr:rowOff>
    </xdr:from>
    <xdr:ext cx="76200" cy="209550"/>
    <xdr:sp>
      <xdr:nvSpPr>
        <xdr:cNvPr id="15" name="TextBox 15"/>
        <xdr:cNvSpPr txBox="1">
          <a:spLocks noChangeArrowheads="1"/>
        </xdr:cNvSpPr>
      </xdr:nvSpPr>
      <xdr:spPr>
        <a:xfrm>
          <a:off x="5705475" y="42862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76200" cy="209550"/>
    <xdr:sp>
      <xdr:nvSpPr>
        <xdr:cNvPr id="16" name="TextBox 16"/>
        <xdr:cNvSpPr txBox="1">
          <a:spLocks noChangeArrowheads="1"/>
        </xdr:cNvSpPr>
      </xdr:nvSpPr>
      <xdr:spPr>
        <a:xfrm>
          <a:off x="5705475" y="4552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219075</xdr:colOff>
      <xdr:row>22</xdr:row>
      <xdr:rowOff>114300</xdr:rowOff>
    </xdr:from>
    <xdr:ext cx="76200" cy="209550"/>
    <xdr:sp>
      <xdr:nvSpPr>
        <xdr:cNvPr id="17" name="TextBox 17"/>
        <xdr:cNvSpPr txBox="1">
          <a:spLocks noChangeArrowheads="1"/>
        </xdr:cNvSpPr>
      </xdr:nvSpPr>
      <xdr:spPr>
        <a:xfrm>
          <a:off x="419100" y="42862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152400</xdr:colOff>
      <xdr:row>24</xdr:row>
      <xdr:rowOff>0</xdr:rowOff>
    </xdr:from>
    <xdr:ext cx="76200" cy="209550"/>
    <xdr:sp>
      <xdr:nvSpPr>
        <xdr:cNvPr id="18" name="TextBox 18"/>
        <xdr:cNvSpPr txBox="1">
          <a:spLocks noChangeArrowheads="1"/>
        </xdr:cNvSpPr>
      </xdr:nvSpPr>
      <xdr:spPr>
        <a:xfrm>
          <a:off x="352425" y="4552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114300</xdr:rowOff>
    </xdr:from>
    <xdr:ext cx="76200" cy="209550"/>
    <xdr:sp>
      <xdr:nvSpPr>
        <xdr:cNvPr id="19" name="TextBox 19"/>
        <xdr:cNvSpPr txBox="1">
          <a:spLocks noChangeArrowheads="1"/>
        </xdr:cNvSpPr>
      </xdr:nvSpPr>
      <xdr:spPr>
        <a:xfrm>
          <a:off x="5705475" y="42862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24</xdr:row>
      <xdr:rowOff>0</xdr:rowOff>
    </xdr:from>
    <xdr:ext cx="76200" cy="209550"/>
    <xdr:sp>
      <xdr:nvSpPr>
        <xdr:cNvPr id="20" name="TextBox 20"/>
        <xdr:cNvSpPr txBox="1">
          <a:spLocks noChangeArrowheads="1"/>
        </xdr:cNvSpPr>
      </xdr:nvSpPr>
      <xdr:spPr>
        <a:xfrm>
          <a:off x="5705475" y="4552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0</xdr:colOff>
      <xdr:row>3</xdr:row>
      <xdr:rowOff>0</xdr:rowOff>
    </xdr:to>
    <xdr:sp>
      <xdr:nvSpPr>
        <xdr:cNvPr id="1" name="AutoShape 1"/>
        <xdr:cNvSpPr>
          <a:spLocks/>
        </xdr:cNvSpPr>
      </xdr:nvSpPr>
      <xdr:spPr>
        <a:xfrm>
          <a:off x="1428750" y="5048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523875</xdr:colOff>
      <xdr:row>54</xdr:row>
      <xdr:rowOff>142875</xdr:rowOff>
    </xdr:from>
    <xdr:ext cx="333375" cy="161925"/>
    <xdr:sp>
      <xdr:nvSpPr>
        <xdr:cNvPr id="1" name="TextBox 1"/>
        <xdr:cNvSpPr txBox="1">
          <a:spLocks noChangeArrowheads="1"/>
        </xdr:cNvSpPr>
      </xdr:nvSpPr>
      <xdr:spPr>
        <a:xfrm>
          <a:off x="2800350" y="8505825"/>
          <a:ext cx="333375" cy="161925"/>
        </a:xfrm>
        <a:prstGeom prst="rect">
          <a:avLst/>
        </a:prstGeom>
        <a:noFill/>
        <a:ln w="9525" cmpd="sng">
          <a:noFill/>
        </a:ln>
      </xdr:spPr>
      <xdr:txBody>
        <a:bodyPr vertOverflow="clip" wrap="square" anchor="ctr"/>
        <a:p>
          <a:pPr algn="ctr">
            <a:defRPr/>
          </a:pPr>
          <a:r>
            <a:rPr lang="en-US" cap="none" sz="1000" b="0" i="0" u="none" baseline="0"/>
            <a:t>(ヶ)</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39</xdr:row>
      <xdr:rowOff>0</xdr:rowOff>
    </xdr:from>
    <xdr:to>
      <xdr:col>2</xdr:col>
      <xdr:colOff>0</xdr:colOff>
      <xdr:row>39</xdr:row>
      <xdr:rowOff>0</xdr:rowOff>
    </xdr:to>
    <xdr:sp>
      <xdr:nvSpPr>
        <xdr:cNvPr id="1" name="AutoShape 1"/>
        <xdr:cNvSpPr>
          <a:spLocks/>
        </xdr:cNvSpPr>
      </xdr:nvSpPr>
      <xdr:spPr>
        <a:xfrm>
          <a:off x="923925" y="7362825"/>
          <a:ext cx="95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39</xdr:row>
      <xdr:rowOff>0</xdr:rowOff>
    </xdr:from>
    <xdr:to>
      <xdr:col>2</xdr:col>
      <xdr:colOff>0</xdr:colOff>
      <xdr:row>39</xdr:row>
      <xdr:rowOff>0</xdr:rowOff>
    </xdr:to>
    <xdr:sp>
      <xdr:nvSpPr>
        <xdr:cNvPr id="2" name="AutoShape 2"/>
        <xdr:cNvSpPr>
          <a:spLocks/>
        </xdr:cNvSpPr>
      </xdr:nvSpPr>
      <xdr:spPr>
        <a:xfrm>
          <a:off x="923925" y="7362825"/>
          <a:ext cx="95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0</xdr:rowOff>
    </xdr:from>
    <xdr:to>
      <xdr:col>2</xdr:col>
      <xdr:colOff>0</xdr:colOff>
      <xdr:row>39</xdr:row>
      <xdr:rowOff>0</xdr:rowOff>
    </xdr:to>
    <xdr:sp>
      <xdr:nvSpPr>
        <xdr:cNvPr id="3" name="AutoShape 3"/>
        <xdr:cNvSpPr>
          <a:spLocks/>
        </xdr:cNvSpPr>
      </xdr:nvSpPr>
      <xdr:spPr>
        <a:xfrm>
          <a:off x="933450" y="73628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0</xdr:rowOff>
    </xdr:from>
    <xdr:to>
      <xdr:col>1</xdr:col>
      <xdr:colOff>0</xdr:colOff>
      <xdr:row>36</xdr:row>
      <xdr:rowOff>0</xdr:rowOff>
    </xdr:to>
    <xdr:sp>
      <xdr:nvSpPr>
        <xdr:cNvPr id="1" name="AutoShape 1"/>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2" name="AutoShape 2"/>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3" name="AutoShape 3"/>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4" name="AutoShape 4"/>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5" name="AutoShape 5"/>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6" name="AutoShape 6"/>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7" name="AutoShape 7"/>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8" name="AutoShape 8"/>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40</xdr:row>
      <xdr:rowOff>38100</xdr:rowOff>
    </xdr:from>
    <xdr:to>
      <xdr:col>2</xdr:col>
      <xdr:colOff>66675</xdr:colOff>
      <xdr:row>41</xdr:row>
      <xdr:rowOff>104775</xdr:rowOff>
    </xdr:to>
    <xdr:sp>
      <xdr:nvSpPr>
        <xdr:cNvPr id="9" name="AutoShape 9"/>
        <xdr:cNvSpPr>
          <a:spLocks/>
        </xdr:cNvSpPr>
      </xdr:nvSpPr>
      <xdr:spPr>
        <a:xfrm>
          <a:off x="923925" y="7429500"/>
          <a:ext cx="76200"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723900</xdr:colOff>
      <xdr:row>42</xdr:row>
      <xdr:rowOff>38100</xdr:rowOff>
    </xdr:from>
    <xdr:to>
      <xdr:col>2</xdr:col>
      <xdr:colOff>66675</xdr:colOff>
      <xdr:row>43</xdr:row>
      <xdr:rowOff>104775</xdr:rowOff>
    </xdr:to>
    <xdr:sp>
      <xdr:nvSpPr>
        <xdr:cNvPr id="10" name="AutoShape 10"/>
        <xdr:cNvSpPr>
          <a:spLocks/>
        </xdr:cNvSpPr>
      </xdr:nvSpPr>
      <xdr:spPr>
        <a:xfrm>
          <a:off x="923925" y="7734300"/>
          <a:ext cx="76200"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19050</xdr:rowOff>
    </xdr:from>
    <xdr:to>
      <xdr:col>2</xdr:col>
      <xdr:colOff>38100</xdr:colOff>
      <xdr:row>48</xdr:row>
      <xdr:rowOff>0</xdr:rowOff>
    </xdr:to>
    <xdr:sp>
      <xdr:nvSpPr>
        <xdr:cNvPr id="11" name="AutoShape 11"/>
        <xdr:cNvSpPr>
          <a:spLocks/>
        </xdr:cNvSpPr>
      </xdr:nvSpPr>
      <xdr:spPr>
        <a:xfrm>
          <a:off x="933450" y="8020050"/>
          <a:ext cx="38100"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12" name="AutoShape 12"/>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13" name="AutoShape 13"/>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14" name="AutoShape 14"/>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15" name="AutoShape 15"/>
        <xdr:cNvSpPr>
          <a:spLocks/>
        </xdr:cNvSpPr>
      </xdr:nvSpPr>
      <xdr:spPr>
        <a:xfrm>
          <a:off x="200025" y="6610350"/>
          <a:ext cx="0" cy="0"/>
        </a:xfrm>
        <a:prstGeom prst="lef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16" name="AutoShape 16"/>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17" name="AutoShape 17"/>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18" name="AutoShape 18"/>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xdr:col>
      <xdr:colOff>0</xdr:colOff>
      <xdr:row>36</xdr:row>
      <xdr:rowOff>0</xdr:rowOff>
    </xdr:to>
    <xdr:sp>
      <xdr:nvSpPr>
        <xdr:cNvPr id="19" name="AutoShape 19"/>
        <xdr:cNvSpPr>
          <a:spLocks/>
        </xdr:cNvSpPr>
      </xdr:nvSpPr>
      <xdr:spPr>
        <a:xfrm>
          <a:off x="200025" y="66103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83"/>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1665</v>
      </c>
      <c r="B1" s="1"/>
      <c r="C1" s="1"/>
      <c r="D1" s="1"/>
      <c r="E1" s="1"/>
      <c r="F1" s="1"/>
    </row>
    <row r="2" spans="1:6" ht="12" customHeight="1">
      <c r="A2" s="1"/>
      <c r="B2" s="1"/>
      <c r="C2" s="1"/>
      <c r="D2" s="1"/>
      <c r="E2" s="1"/>
      <c r="F2" s="1"/>
    </row>
    <row r="3" spans="2:6" ht="12" customHeight="1">
      <c r="B3" s="1" t="s">
        <v>1446</v>
      </c>
      <c r="C3" s="1"/>
      <c r="E3" s="1"/>
      <c r="F3" s="1"/>
    </row>
    <row r="4" spans="2:6" ht="12" customHeight="1">
      <c r="B4" s="3" t="s">
        <v>1468</v>
      </c>
      <c r="C4" s="1" t="s">
        <v>1519</v>
      </c>
      <c r="E4" s="1"/>
      <c r="F4" s="1"/>
    </row>
    <row r="5" spans="2:3" ht="26.25" customHeight="1">
      <c r="B5" s="3" t="s">
        <v>1598</v>
      </c>
      <c r="C5" s="5" t="s">
        <v>1666</v>
      </c>
    </row>
    <row r="6" spans="2:6" ht="26.25" customHeight="1">
      <c r="B6" s="3" t="s">
        <v>1599</v>
      </c>
      <c r="C6" s="4" t="s">
        <v>1667</v>
      </c>
      <c r="E6" s="1"/>
      <c r="F6" s="1"/>
    </row>
    <row r="7" spans="2:6" ht="26.25" customHeight="1">
      <c r="B7" s="3"/>
      <c r="C7" s="4" t="s">
        <v>1668</v>
      </c>
      <c r="E7" s="1"/>
      <c r="F7" s="1"/>
    </row>
    <row r="8" spans="2:3" ht="24.75" customHeight="1">
      <c r="B8" s="3" t="s">
        <v>1600</v>
      </c>
      <c r="C8" s="5" t="s">
        <v>1669</v>
      </c>
    </row>
    <row r="9" spans="2:3" ht="24.75" customHeight="1">
      <c r="B9" s="3" t="s">
        <v>1601</v>
      </c>
      <c r="C9" s="5" t="s">
        <v>1670</v>
      </c>
    </row>
    <row r="10" spans="2:3" ht="24.75" customHeight="1">
      <c r="B10" s="3" t="s">
        <v>1469</v>
      </c>
      <c r="C10" s="5" t="s">
        <v>1671</v>
      </c>
    </row>
    <row r="11" spans="2:3" ht="12" customHeight="1">
      <c r="B11" s="1"/>
      <c r="C11" s="5"/>
    </row>
    <row r="12" spans="2:6" ht="12" customHeight="1">
      <c r="B12" s="1"/>
      <c r="C12" s="1" t="s">
        <v>1672</v>
      </c>
      <c r="F12" s="1"/>
    </row>
    <row r="13" spans="2:6" ht="12">
      <c r="B13" s="1"/>
      <c r="C13" s="1" t="s">
        <v>1673</v>
      </c>
      <c r="E13" s="1"/>
      <c r="F13" s="1"/>
    </row>
    <row r="14" spans="1:6" ht="12">
      <c r="A14" s="1"/>
      <c r="B14" s="1"/>
      <c r="C14" s="1"/>
      <c r="D14" s="1"/>
      <c r="E14" s="1"/>
      <c r="F14" s="1"/>
    </row>
    <row r="15" spans="1:4" ht="12">
      <c r="A15" s="1"/>
      <c r="B15" s="1"/>
      <c r="C15" s="1"/>
      <c r="D15" s="1"/>
    </row>
    <row r="16" spans="1:4" ht="12">
      <c r="A16" s="1" t="s">
        <v>1447</v>
      </c>
      <c r="B16" s="1" t="s">
        <v>1821</v>
      </c>
      <c r="C16" s="1"/>
      <c r="D16" s="1"/>
    </row>
    <row r="17" ht="12">
      <c r="B17" s="2" t="s">
        <v>1480</v>
      </c>
    </row>
    <row r="18" spans="2:3" ht="12">
      <c r="B18" s="2">
        <v>1</v>
      </c>
      <c r="C18" s="6" t="s">
        <v>1679</v>
      </c>
    </row>
    <row r="20" ht="12">
      <c r="B20" s="2" t="s">
        <v>1681</v>
      </c>
    </row>
    <row r="21" spans="2:3" ht="12">
      <c r="B21" s="2">
        <v>2</v>
      </c>
      <c r="C21" s="2" t="s">
        <v>1682</v>
      </c>
    </row>
    <row r="23" ht="12">
      <c r="B23" s="2" t="s">
        <v>1687</v>
      </c>
    </row>
    <row r="24" spans="2:3" ht="12">
      <c r="B24" s="2">
        <v>3</v>
      </c>
      <c r="C24" s="2" t="s">
        <v>1603</v>
      </c>
    </row>
    <row r="26" ht="12">
      <c r="B26" s="2" t="s">
        <v>1695</v>
      </c>
    </row>
    <row r="27" spans="2:3" ht="12">
      <c r="B27" s="2">
        <v>4</v>
      </c>
      <c r="C27" s="2" t="s">
        <v>1696</v>
      </c>
    </row>
    <row r="28" spans="2:3" ht="12">
      <c r="B28" s="2">
        <v>5</v>
      </c>
      <c r="C28" s="2" t="s">
        <v>1630</v>
      </c>
    </row>
    <row r="29" spans="2:3" ht="12">
      <c r="B29" s="2">
        <v>6</v>
      </c>
      <c r="C29" s="2" t="s">
        <v>1534</v>
      </c>
    </row>
    <row r="30" ht="12">
      <c r="C30" s="2" t="s">
        <v>1704</v>
      </c>
    </row>
    <row r="31" spans="2:3" ht="12">
      <c r="B31" s="2">
        <v>7</v>
      </c>
      <c r="C31" s="2" t="s">
        <v>1709</v>
      </c>
    </row>
    <row r="32" ht="12">
      <c r="A32" s="1"/>
    </row>
    <row r="33" ht="12">
      <c r="B33" s="2" t="s">
        <v>1723</v>
      </c>
    </row>
    <row r="34" spans="2:3" ht="12">
      <c r="B34" s="2">
        <v>8</v>
      </c>
      <c r="C34" s="6" t="s">
        <v>1545</v>
      </c>
    </row>
    <row r="35" ht="12">
      <c r="C35" s="6"/>
    </row>
    <row r="36" ht="12">
      <c r="B36" s="2" t="s">
        <v>1727</v>
      </c>
    </row>
    <row r="37" ht="12">
      <c r="C37" s="2" t="s">
        <v>1632</v>
      </c>
    </row>
    <row r="38" spans="2:3" ht="12">
      <c r="B38" s="2">
        <v>9</v>
      </c>
      <c r="C38" s="2" t="s">
        <v>1732</v>
      </c>
    </row>
    <row r="40" ht="12">
      <c r="B40" s="2" t="s">
        <v>1738</v>
      </c>
    </row>
    <row r="41" spans="2:3" ht="12">
      <c r="B41" s="2">
        <v>10</v>
      </c>
      <c r="C41" s="2" t="s">
        <v>1739</v>
      </c>
    </row>
    <row r="42" spans="2:3" ht="12">
      <c r="B42" s="2">
        <v>11</v>
      </c>
      <c r="C42" s="2" t="s">
        <v>1634</v>
      </c>
    </row>
    <row r="44" ht="12">
      <c r="B44" s="2" t="s">
        <v>1749</v>
      </c>
    </row>
    <row r="45" spans="2:3" ht="12">
      <c r="B45" s="2">
        <v>12</v>
      </c>
      <c r="C45" s="2" t="s">
        <v>1744</v>
      </c>
    </row>
    <row r="46" spans="2:3" ht="12">
      <c r="B46" s="2">
        <v>13</v>
      </c>
      <c r="C46" s="2" t="s">
        <v>1611</v>
      </c>
    </row>
    <row r="48" ht="12">
      <c r="B48" s="2" t="s">
        <v>1751</v>
      </c>
    </row>
    <row r="49" spans="2:3" ht="12">
      <c r="B49" s="2">
        <v>14</v>
      </c>
      <c r="C49" s="2" t="s">
        <v>1482</v>
      </c>
    </row>
    <row r="50" spans="2:3" ht="12">
      <c r="B50" s="2">
        <v>15</v>
      </c>
      <c r="C50" s="2" t="s">
        <v>1485</v>
      </c>
    </row>
    <row r="52" ht="12">
      <c r="B52" s="2" t="s">
        <v>1757</v>
      </c>
    </row>
    <row r="53" spans="2:3" ht="12">
      <c r="B53" s="2">
        <v>16</v>
      </c>
      <c r="C53" s="2" t="s">
        <v>1758</v>
      </c>
    </row>
    <row r="55" ht="12">
      <c r="B55" s="2" t="s">
        <v>1759</v>
      </c>
    </row>
    <row r="56" spans="2:3" ht="12">
      <c r="B56" s="2">
        <v>17</v>
      </c>
      <c r="C56" s="2" t="s">
        <v>1760</v>
      </c>
    </row>
    <row r="57" spans="2:3" ht="12">
      <c r="B57" s="2">
        <v>18</v>
      </c>
      <c r="C57" s="2" t="s">
        <v>1569</v>
      </c>
    </row>
    <row r="59" ht="12">
      <c r="B59" s="2" t="s">
        <v>1764</v>
      </c>
    </row>
    <row r="60" spans="2:3" ht="12">
      <c r="B60" s="2">
        <v>19</v>
      </c>
      <c r="C60" s="2" t="s">
        <v>1766</v>
      </c>
    </row>
    <row r="62" ht="12">
      <c r="B62" s="2" t="s">
        <v>1773</v>
      </c>
    </row>
    <row r="63" spans="2:3" ht="12">
      <c r="B63" s="2">
        <v>20</v>
      </c>
      <c r="C63" s="2" t="s">
        <v>1778</v>
      </c>
    </row>
    <row r="65" ht="12">
      <c r="B65" s="2" t="s">
        <v>1491</v>
      </c>
    </row>
    <row r="66" spans="2:3" ht="12">
      <c r="B66" s="2">
        <v>21</v>
      </c>
      <c r="C66" s="2" t="s">
        <v>1645</v>
      </c>
    </row>
    <row r="67" spans="2:3" ht="12">
      <c r="B67" s="2">
        <v>22</v>
      </c>
      <c r="C67" s="2" t="s">
        <v>1647</v>
      </c>
    </row>
    <row r="69" ht="12">
      <c r="B69" s="2" t="s">
        <v>1793</v>
      </c>
    </row>
    <row r="70" spans="2:3" ht="12">
      <c r="B70" s="2">
        <v>23</v>
      </c>
      <c r="C70" s="2" t="s">
        <v>1575</v>
      </c>
    </row>
    <row r="72" ht="12">
      <c r="B72" s="2" t="s">
        <v>1506</v>
      </c>
    </row>
    <row r="73" spans="2:3" ht="12">
      <c r="B73" s="2">
        <v>24</v>
      </c>
      <c r="C73" s="6" t="s">
        <v>1507</v>
      </c>
    </row>
    <row r="75" ht="12">
      <c r="B75" s="2" t="s">
        <v>1509</v>
      </c>
    </row>
    <row r="76" spans="2:3" ht="12">
      <c r="B76" s="2">
        <v>25</v>
      </c>
      <c r="C76" s="2" t="s">
        <v>1584</v>
      </c>
    </row>
    <row r="77" spans="2:3" ht="12">
      <c r="B77" s="2">
        <v>26</v>
      </c>
      <c r="C77" s="2" t="s">
        <v>1589</v>
      </c>
    </row>
    <row r="78" spans="2:3" ht="12">
      <c r="B78" s="2">
        <v>27</v>
      </c>
      <c r="C78" s="2" t="s">
        <v>1590</v>
      </c>
    </row>
    <row r="80" ht="12">
      <c r="B80" s="2" t="s">
        <v>1511</v>
      </c>
    </row>
    <row r="81" ht="12">
      <c r="C81" s="2" t="s">
        <v>1595</v>
      </c>
    </row>
    <row r="82" spans="2:3" ht="12">
      <c r="B82" s="2">
        <v>28</v>
      </c>
      <c r="C82" s="2" t="s">
        <v>1812</v>
      </c>
    </row>
    <row r="83" spans="2:3" ht="12">
      <c r="B83" s="2">
        <v>29</v>
      </c>
      <c r="C83" s="2" t="s">
        <v>1467</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2:Z38"/>
  <sheetViews>
    <sheetView workbookViewId="0" topLeftCell="A1">
      <selection activeCell="A1" sqref="A1"/>
    </sheetView>
  </sheetViews>
  <sheetFormatPr defaultColWidth="9.00390625" defaultRowHeight="13.5"/>
  <cols>
    <col min="1" max="1" width="2.625" style="256" customWidth="1"/>
    <col min="2" max="2" width="8.50390625" style="256" customWidth="1"/>
    <col min="3" max="26" width="10.625" style="256" customWidth="1"/>
    <col min="27" max="16384" width="9.00390625" style="256" customWidth="1"/>
  </cols>
  <sheetData>
    <row r="2" ht="14.25">
      <c r="B2" s="257" t="s">
        <v>392</v>
      </c>
    </row>
    <row r="3" spans="2:26" ht="12.75" thickBot="1">
      <c r="B3" s="258" t="s">
        <v>360</v>
      </c>
      <c r="C3" s="258"/>
      <c r="D3" s="258"/>
      <c r="E3" s="258"/>
      <c r="F3" s="258"/>
      <c r="G3" s="258"/>
      <c r="H3" s="259"/>
      <c r="Z3" s="260" t="s">
        <v>361</v>
      </c>
    </row>
    <row r="4" spans="2:26" ht="15" customHeight="1">
      <c r="B4" s="905" t="s">
        <v>362</v>
      </c>
      <c r="C4" s="907" t="s">
        <v>363</v>
      </c>
      <c r="D4" s="908"/>
      <c r="E4" s="908"/>
      <c r="F4" s="908"/>
      <c r="G4" s="908"/>
      <c r="H4" s="908"/>
      <c r="I4" s="908"/>
      <c r="J4" s="908"/>
      <c r="K4" s="908"/>
      <c r="L4" s="908"/>
      <c r="M4" s="909"/>
      <c r="N4" s="900" t="s">
        <v>364</v>
      </c>
      <c r="O4" s="901"/>
      <c r="P4" s="901"/>
      <c r="Q4" s="902"/>
      <c r="R4" s="900" t="s">
        <v>365</v>
      </c>
      <c r="S4" s="901"/>
      <c r="T4" s="901"/>
      <c r="U4" s="901"/>
      <c r="V4" s="902"/>
      <c r="W4" s="900" t="s">
        <v>366</v>
      </c>
      <c r="X4" s="901"/>
      <c r="Y4" s="902"/>
      <c r="Z4" s="903" t="s">
        <v>367</v>
      </c>
    </row>
    <row r="5" spans="2:26" ht="25.5" customHeight="1">
      <c r="B5" s="906"/>
      <c r="C5" s="261" t="s">
        <v>368</v>
      </c>
      <c r="D5" s="261" t="s">
        <v>369</v>
      </c>
      <c r="E5" s="261" t="s">
        <v>370</v>
      </c>
      <c r="F5" s="262" t="s">
        <v>371</v>
      </c>
      <c r="G5" s="261" t="s">
        <v>372</v>
      </c>
      <c r="H5" s="261" t="s">
        <v>373</v>
      </c>
      <c r="I5" s="261" t="s">
        <v>374</v>
      </c>
      <c r="J5" s="262" t="s">
        <v>375</v>
      </c>
      <c r="K5" s="261" t="s">
        <v>376</v>
      </c>
      <c r="L5" s="261" t="s">
        <v>377</v>
      </c>
      <c r="M5" s="261" t="s">
        <v>885</v>
      </c>
      <c r="N5" s="261" t="s">
        <v>378</v>
      </c>
      <c r="O5" s="261" t="s">
        <v>379</v>
      </c>
      <c r="P5" s="261" t="s">
        <v>377</v>
      </c>
      <c r="Q5" s="261" t="s">
        <v>885</v>
      </c>
      <c r="R5" s="261" t="s">
        <v>380</v>
      </c>
      <c r="S5" s="261" t="s">
        <v>381</v>
      </c>
      <c r="T5" s="261" t="s">
        <v>382</v>
      </c>
      <c r="U5" s="261" t="s">
        <v>377</v>
      </c>
      <c r="V5" s="261" t="s">
        <v>885</v>
      </c>
      <c r="W5" s="261" t="s">
        <v>383</v>
      </c>
      <c r="X5" s="261" t="s">
        <v>377</v>
      </c>
      <c r="Y5" s="261" t="s">
        <v>885</v>
      </c>
      <c r="Z5" s="904"/>
    </row>
    <row r="6" spans="2:26" ht="8.25" customHeight="1">
      <c r="B6" s="263"/>
      <c r="C6" s="264"/>
      <c r="D6" s="264"/>
      <c r="E6" s="265"/>
      <c r="F6" s="265"/>
      <c r="G6" s="266"/>
      <c r="H6" s="266"/>
      <c r="I6" s="266"/>
      <c r="J6" s="266"/>
      <c r="K6" s="266"/>
      <c r="L6" s="266"/>
      <c r="M6" s="266"/>
      <c r="N6" s="266"/>
      <c r="O6" s="266"/>
      <c r="P6" s="266"/>
      <c r="Q6" s="266"/>
      <c r="R6" s="266"/>
      <c r="S6" s="266"/>
      <c r="T6" s="266"/>
      <c r="U6" s="266"/>
      <c r="V6" s="266"/>
      <c r="W6" s="266"/>
      <c r="X6" s="266"/>
      <c r="Y6" s="266"/>
      <c r="Z6" s="267"/>
    </row>
    <row r="7" spans="2:26" ht="15" customHeight="1">
      <c r="B7" s="263" t="s">
        <v>384</v>
      </c>
      <c r="C7" s="264">
        <v>149869</v>
      </c>
      <c r="D7" s="264">
        <v>55710</v>
      </c>
      <c r="E7" s="265">
        <v>171375</v>
      </c>
      <c r="F7" s="265">
        <v>114440</v>
      </c>
      <c r="G7" s="266">
        <v>45214</v>
      </c>
      <c r="H7" s="266" t="s">
        <v>385</v>
      </c>
      <c r="I7" s="266">
        <v>2022</v>
      </c>
      <c r="J7" s="266">
        <v>59435</v>
      </c>
      <c r="K7" s="266">
        <v>82431</v>
      </c>
      <c r="L7" s="266">
        <v>198213</v>
      </c>
      <c r="M7" s="266">
        <f aca="true" t="shared" si="0" ref="M7:M13">SUM(C7:L7)</f>
        <v>878709</v>
      </c>
      <c r="N7" s="266">
        <v>1708</v>
      </c>
      <c r="O7" s="266">
        <v>3912</v>
      </c>
      <c r="P7" s="266">
        <v>2395</v>
      </c>
      <c r="Q7" s="266">
        <f aca="true" t="shared" si="1" ref="Q7:Q16">SUM(N7:P7)</f>
        <v>8015</v>
      </c>
      <c r="R7" s="266">
        <v>38811</v>
      </c>
      <c r="S7" s="266">
        <v>8604</v>
      </c>
      <c r="T7" s="266">
        <v>2936</v>
      </c>
      <c r="U7" s="266">
        <v>5941</v>
      </c>
      <c r="V7" s="266">
        <f aca="true" t="shared" si="2" ref="V7:V16">SUM(R7:U7)</f>
        <v>56292</v>
      </c>
      <c r="W7" s="266" t="s">
        <v>385</v>
      </c>
      <c r="X7" s="266">
        <v>137166</v>
      </c>
      <c r="Y7" s="266">
        <f aca="true" t="shared" si="3" ref="Y7:Y16">SUM(W7:X7)</f>
        <v>137166</v>
      </c>
      <c r="Z7" s="267">
        <f aca="true" t="shared" si="4" ref="Z7:Z16">SUM(Y7,V7,Q7,M7)</f>
        <v>1080182</v>
      </c>
    </row>
    <row r="8" spans="2:26" ht="15" customHeight="1">
      <c r="B8" s="268" t="s">
        <v>386</v>
      </c>
      <c r="C8" s="264">
        <v>155505</v>
      </c>
      <c r="D8" s="264">
        <v>13677</v>
      </c>
      <c r="E8" s="265">
        <v>155760</v>
      </c>
      <c r="F8" s="265">
        <v>89060</v>
      </c>
      <c r="G8" s="266">
        <v>37606</v>
      </c>
      <c r="H8" s="266" t="s">
        <v>387</v>
      </c>
      <c r="I8" s="266">
        <v>2185</v>
      </c>
      <c r="J8" s="266">
        <v>71319</v>
      </c>
      <c r="K8" s="266">
        <v>63820</v>
      </c>
      <c r="L8" s="266">
        <v>247858</v>
      </c>
      <c r="M8" s="266">
        <f t="shared" si="0"/>
        <v>836790</v>
      </c>
      <c r="N8" s="266">
        <v>2643</v>
      </c>
      <c r="O8" s="266">
        <v>4510</v>
      </c>
      <c r="P8" s="266">
        <v>3630</v>
      </c>
      <c r="Q8" s="266">
        <f t="shared" si="1"/>
        <v>10783</v>
      </c>
      <c r="R8" s="266">
        <v>48217</v>
      </c>
      <c r="S8" s="266">
        <v>6863</v>
      </c>
      <c r="T8" s="266">
        <v>2555</v>
      </c>
      <c r="U8" s="266">
        <v>6519</v>
      </c>
      <c r="V8" s="266">
        <f t="shared" si="2"/>
        <v>64154</v>
      </c>
      <c r="W8" s="266" t="s">
        <v>387</v>
      </c>
      <c r="X8" s="266">
        <v>201377</v>
      </c>
      <c r="Y8" s="266">
        <f t="shared" si="3"/>
        <v>201377</v>
      </c>
      <c r="Z8" s="267">
        <f t="shared" si="4"/>
        <v>1113104</v>
      </c>
    </row>
    <row r="9" spans="2:26" ht="15" customHeight="1">
      <c r="B9" s="268" t="s">
        <v>388</v>
      </c>
      <c r="C9" s="264">
        <v>76520</v>
      </c>
      <c r="D9" s="264">
        <v>13800</v>
      </c>
      <c r="E9" s="265">
        <v>167110</v>
      </c>
      <c r="F9" s="265">
        <v>102773</v>
      </c>
      <c r="G9" s="266">
        <v>44767</v>
      </c>
      <c r="H9" s="266" t="s">
        <v>387</v>
      </c>
      <c r="I9" s="266">
        <v>2209</v>
      </c>
      <c r="J9" s="266">
        <v>77566</v>
      </c>
      <c r="K9" s="266">
        <v>40683</v>
      </c>
      <c r="L9" s="266">
        <v>245390</v>
      </c>
      <c r="M9" s="266">
        <f t="shared" si="0"/>
        <v>770818</v>
      </c>
      <c r="N9" s="266">
        <v>2676</v>
      </c>
      <c r="O9" s="266">
        <v>16675</v>
      </c>
      <c r="P9" s="266">
        <v>11760</v>
      </c>
      <c r="Q9" s="266">
        <f t="shared" si="1"/>
        <v>31111</v>
      </c>
      <c r="R9" s="266">
        <v>49558</v>
      </c>
      <c r="S9" s="266">
        <v>7482</v>
      </c>
      <c r="T9" s="266">
        <v>5055</v>
      </c>
      <c r="U9" s="266">
        <v>9373</v>
      </c>
      <c r="V9" s="266">
        <f t="shared" si="2"/>
        <v>71468</v>
      </c>
      <c r="W9" s="266" t="s">
        <v>387</v>
      </c>
      <c r="X9" s="266">
        <v>237315</v>
      </c>
      <c r="Y9" s="266">
        <f t="shared" si="3"/>
        <v>237315</v>
      </c>
      <c r="Z9" s="267">
        <f t="shared" si="4"/>
        <v>1110712</v>
      </c>
    </row>
    <row r="10" spans="2:26" ht="15" customHeight="1">
      <c r="B10" s="268" t="s">
        <v>389</v>
      </c>
      <c r="C10" s="264">
        <v>80360</v>
      </c>
      <c r="D10" s="264">
        <v>14610</v>
      </c>
      <c r="E10" s="265">
        <v>231798</v>
      </c>
      <c r="F10" s="265">
        <v>97928</v>
      </c>
      <c r="G10" s="266">
        <v>56974</v>
      </c>
      <c r="H10" s="266" t="s">
        <v>387</v>
      </c>
      <c r="I10" s="266">
        <v>1955</v>
      </c>
      <c r="J10" s="266">
        <v>116576</v>
      </c>
      <c r="K10" s="266">
        <v>35561</v>
      </c>
      <c r="L10" s="266">
        <v>298662</v>
      </c>
      <c r="M10" s="266">
        <f t="shared" si="0"/>
        <v>934424</v>
      </c>
      <c r="N10" s="266">
        <v>2192</v>
      </c>
      <c r="O10" s="266">
        <v>8700</v>
      </c>
      <c r="P10" s="266">
        <v>3538</v>
      </c>
      <c r="Q10" s="266">
        <f t="shared" si="1"/>
        <v>14430</v>
      </c>
      <c r="R10" s="266">
        <v>52899</v>
      </c>
      <c r="S10" s="266">
        <v>8341</v>
      </c>
      <c r="T10" s="266">
        <v>6880</v>
      </c>
      <c r="U10" s="266">
        <v>8842</v>
      </c>
      <c r="V10" s="266">
        <f t="shared" si="2"/>
        <v>76962</v>
      </c>
      <c r="W10" s="266" t="s">
        <v>387</v>
      </c>
      <c r="X10" s="266">
        <v>244916</v>
      </c>
      <c r="Y10" s="266">
        <f t="shared" si="3"/>
        <v>244916</v>
      </c>
      <c r="Z10" s="267">
        <f t="shared" si="4"/>
        <v>1270732</v>
      </c>
    </row>
    <row r="11" spans="2:26" ht="15" customHeight="1">
      <c r="B11" s="268" t="s">
        <v>390</v>
      </c>
      <c r="C11" s="264">
        <v>69210</v>
      </c>
      <c r="D11" s="264">
        <v>15519</v>
      </c>
      <c r="E11" s="265">
        <v>216260</v>
      </c>
      <c r="F11" s="265">
        <v>189640</v>
      </c>
      <c r="G11" s="266">
        <v>68839</v>
      </c>
      <c r="H11" s="266" t="s">
        <v>387</v>
      </c>
      <c r="I11" s="266">
        <v>2335</v>
      </c>
      <c r="J11" s="266">
        <v>79100</v>
      </c>
      <c r="K11" s="266">
        <v>50273</v>
      </c>
      <c r="L11" s="266">
        <v>296903</v>
      </c>
      <c r="M11" s="266">
        <f t="shared" si="0"/>
        <v>988079</v>
      </c>
      <c r="N11" s="266">
        <v>2446</v>
      </c>
      <c r="O11" s="266">
        <v>5657</v>
      </c>
      <c r="P11" s="266">
        <v>5270</v>
      </c>
      <c r="Q11" s="266">
        <f t="shared" si="1"/>
        <v>13373</v>
      </c>
      <c r="R11" s="266">
        <v>51596</v>
      </c>
      <c r="S11" s="266">
        <v>11396</v>
      </c>
      <c r="T11" s="266">
        <v>6660</v>
      </c>
      <c r="U11" s="266">
        <v>4029</v>
      </c>
      <c r="V11" s="266">
        <f t="shared" si="2"/>
        <v>73681</v>
      </c>
      <c r="W11" s="266" t="s">
        <v>387</v>
      </c>
      <c r="X11" s="266">
        <v>191513</v>
      </c>
      <c r="Y11" s="266">
        <f t="shared" si="3"/>
        <v>191513</v>
      </c>
      <c r="Z11" s="267">
        <f t="shared" si="4"/>
        <v>1266646</v>
      </c>
    </row>
    <row r="12" spans="2:26" ht="15" customHeight="1">
      <c r="B12" s="268" t="s">
        <v>341</v>
      </c>
      <c r="C12" s="264">
        <v>82390</v>
      </c>
      <c r="D12" s="264">
        <v>11515</v>
      </c>
      <c r="E12" s="265">
        <v>233300</v>
      </c>
      <c r="F12" s="265">
        <v>194693</v>
      </c>
      <c r="G12" s="266">
        <v>62320</v>
      </c>
      <c r="H12" s="266" t="s">
        <v>387</v>
      </c>
      <c r="I12" s="266">
        <v>2271</v>
      </c>
      <c r="J12" s="266">
        <v>84325</v>
      </c>
      <c r="K12" s="266">
        <v>51322</v>
      </c>
      <c r="L12" s="266">
        <v>397826</v>
      </c>
      <c r="M12" s="266">
        <f t="shared" si="0"/>
        <v>1119962</v>
      </c>
      <c r="N12" s="266">
        <v>2375</v>
      </c>
      <c r="O12" s="266">
        <v>3934</v>
      </c>
      <c r="P12" s="266">
        <v>7032</v>
      </c>
      <c r="Q12" s="266">
        <f t="shared" si="1"/>
        <v>13341</v>
      </c>
      <c r="R12" s="266">
        <v>31779</v>
      </c>
      <c r="S12" s="266">
        <v>9753</v>
      </c>
      <c r="T12" s="266">
        <v>5280</v>
      </c>
      <c r="U12" s="266">
        <v>3714</v>
      </c>
      <c r="V12" s="266">
        <f t="shared" si="2"/>
        <v>50526</v>
      </c>
      <c r="W12" s="266" t="s">
        <v>387</v>
      </c>
      <c r="X12" s="266">
        <v>80060</v>
      </c>
      <c r="Y12" s="266">
        <f t="shared" si="3"/>
        <v>80060</v>
      </c>
      <c r="Z12" s="267">
        <f t="shared" si="4"/>
        <v>1263889</v>
      </c>
    </row>
    <row r="13" spans="2:26" ht="15" customHeight="1">
      <c r="B13" s="268" t="s">
        <v>342</v>
      </c>
      <c r="C13" s="264">
        <v>120925</v>
      </c>
      <c r="D13" s="264">
        <v>22953</v>
      </c>
      <c r="E13" s="265">
        <v>211271</v>
      </c>
      <c r="F13" s="265">
        <v>207692</v>
      </c>
      <c r="G13" s="266">
        <v>57420</v>
      </c>
      <c r="H13" s="266" t="s">
        <v>387</v>
      </c>
      <c r="I13" s="266">
        <v>1131</v>
      </c>
      <c r="J13" s="266">
        <v>86769</v>
      </c>
      <c r="K13" s="266">
        <v>59611</v>
      </c>
      <c r="L13" s="266">
        <v>437506</v>
      </c>
      <c r="M13" s="266">
        <f t="shared" si="0"/>
        <v>1205278</v>
      </c>
      <c r="N13" s="266">
        <v>2679</v>
      </c>
      <c r="O13" s="266">
        <v>6107</v>
      </c>
      <c r="P13" s="266">
        <v>9571</v>
      </c>
      <c r="Q13" s="266">
        <f t="shared" si="1"/>
        <v>18357</v>
      </c>
      <c r="R13" s="266">
        <v>64127</v>
      </c>
      <c r="S13" s="266">
        <v>10692</v>
      </c>
      <c r="T13" s="266">
        <v>2519</v>
      </c>
      <c r="U13" s="266">
        <v>21671</v>
      </c>
      <c r="V13" s="266">
        <f t="shared" si="2"/>
        <v>99009</v>
      </c>
      <c r="W13" s="266" t="s">
        <v>387</v>
      </c>
      <c r="X13" s="266">
        <v>206402</v>
      </c>
      <c r="Y13" s="266">
        <f t="shared" si="3"/>
        <v>206402</v>
      </c>
      <c r="Z13" s="267">
        <f t="shared" si="4"/>
        <v>1529046</v>
      </c>
    </row>
    <row r="14" spans="2:26" ht="15" customHeight="1">
      <c r="B14" s="268" t="s">
        <v>391</v>
      </c>
      <c r="C14" s="264">
        <v>188333</v>
      </c>
      <c r="D14" s="264">
        <v>11308</v>
      </c>
      <c r="E14" s="265">
        <v>248436</v>
      </c>
      <c r="F14" s="265">
        <v>142661</v>
      </c>
      <c r="G14" s="266">
        <v>45722</v>
      </c>
      <c r="H14" s="266" t="s">
        <v>387</v>
      </c>
      <c r="I14" s="266">
        <v>216</v>
      </c>
      <c r="J14" s="266">
        <v>81921</v>
      </c>
      <c r="K14" s="266">
        <v>44629</v>
      </c>
      <c r="L14" s="266">
        <v>460079</v>
      </c>
      <c r="M14" s="266">
        <v>1224205</v>
      </c>
      <c r="N14" s="266">
        <v>1061</v>
      </c>
      <c r="O14" s="266">
        <v>8597</v>
      </c>
      <c r="P14" s="266">
        <v>6944</v>
      </c>
      <c r="Q14" s="266">
        <f t="shared" si="1"/>
        <v>16602</v>
      </c>
      <c r="R14" s="266">
        <v>46650</v>
      </c>
      <c r="S14" s="266">
        <v>11798</v>
      </c>
      <c r="T14" s="266">
        <v>4668</v>
      </c>
      <c r="U14" s="266">
        <v>7018</v>
      </c>
      <c r="V14" s="266">
        <f t="shared" si="2"/>
        <v>70134</v>
      </c>
      <c r="W14" s="266" t="s">
        <v>387</v>
      </c>
      <c r="X14" s="266">
        <v>134388</v>
      </c>
      <c r="Y14" s="266">
        <f t="shared" si="3"/>
        <v>134388</v>
      </c>
      <c r="Z14" s="267">
        <f t="shared" si="4"/>
        <v>1445329</v>
      </c>
    </row>
    <row r="15" spans="2:26" ht="15" customHeight="1">
      <c r="B15" s="268" t="s">
        <v>343</v>
      </c>
      <c r="C15" s="264">
        <v>299497</v>
      </c>
      <c r="D15" s="264">
        <v>16619</v>
      </c>
      <c r="E15" s="265">
        <v>234900</v>
      </c>
      <c r="F15" s="265">
        <v>173723</v>
      </c>
      <c r="G15" s="266">
        <v>70389</v>
      </c>
      <c r="H15" s="266" t="s">
        <v>387</v>
      </c>
      <c r="I15" s="266">
        <v>620</v>
      </c>
      <c r="J15" s="266">
        <v>65004</v>
      </c>
      <c r="K15" s="266">
        <v>44350</v>
      </c>
      <c r="L15" s="266">
        <v>545980</v>
      </c>
      <c r="M15" s="266">
        <v>1451582</v>
      </c>
      <c r="N15" s="266">
        <v>1401</v>
      </c>
      <c r="O15" s="266">
        <v>6072</v>
      </c>
      <c r="P15" s="266">
        <v>2667</v>
      </c>
      <c r="Q15" s="266">
        <f t="shared" si="1"/>
        <v>10140</v>
      </c>
      <c r="R15" s="266">
        <v>42536</v>
      </c>
      <c r="S15" s="266">
        <v>10744</v>
      </c>
      <c r="T15" s="266">
        <v>2064</v>
      </c>
      <c r="U15" s="266">
        <v>6795</v>
      </c>
      <c r="V15" s="266">
        <f t="shared" si="2"/>
        <v>62139</v>
      </c>
      <c r="W15" s="266" t="s">
        <v>387</v>
      </c>
      <c r="X15" s="266">
        <v>134267</v>
      </c>
      <c r="Y15" s="266">
        <f t="shared" si="3"/>
        <v>134267</v>
      </c>
      <c r="Z15" s="267">
        <f t="shared" si="4"/>
        <v>1658128</v>
      </c>
    </row>
    <row r="16" spans="2:26" ht="15" customHeight="1">
      <c r="B16" s="268" t="s">
        <v>344</v>
      </c>
      <c r="C16" s="264">
        <v>407616</v>
      </c>
      <c r="D16" s="264">
        <v>14143</v>
      </c>
      <c r="E16" s="265">
        <v>204153</v>
      </c>
      <c r="F16" s="265">
        <v>264451</v>
      </c>
      <c r="G16" s="266">
        <v>41980</v>
      </c>
      <c r="H16" s="266" t="s">
        <v>387</v>
      </c>
      <c r="I16" s="266">
        <v>1354</v>
      </c>
      <c r="J16" s="266">
        <v>76985</v>
      </c>
      <c r="K16" s="266">
        <v>37802</v>
      </c>
      <c r="L16" s="266">
        <v>645397</v>
      </c>
      <c r="M16" s="266">
        <f>SUM(C16:L16)</f>
        <v>1693881</v>
      </c>
      <c r="N16" s="266">
        <v>643</v>
      </c>
      <c r="O16" s="266">
        <v>5266</v>
      </c>
      <c r="P16" s="266">
        <v>2083</v>
      </c>
      <c r="Q16" s="266">
        <f t="shared" si="1"/>
        <v>7992</v>
      </c>
      <c r="R16" s="266">
        <v>92090</v>
      </c>
      <c r="S16" s="266">
        <v>12149</v>
      </c>
      <c r="T16" s="266">
        <v>2375</v>
      </c>
      <c r="U16" s="266">
        <v>6195</v>
      </c>
      <c r="V16" s="266">
        <f t="shared" si="2"/>
        <v>112809</v>
      </c>
      <c r="W16" s="266" t="s">
        <v>387</v>
      </c>
      <c r="X16" s="266">
        <v>178172</v>
      </c>
      <c r="Y16" s="266">
        <f t="shared" si="3"/>
        <v>178172</v>
      </c>
      <c r="Z16" s="267">
        <f t="shared" si="4"/>
        <v>1992854</v>
      </c>
    </row>
    <row r="17" spans="2:26" ht="15" customHeight="1">
      <c r="B17" s="268" t="s">
        <v>345</v>
      </c>
      <c r="C17" s="266" t="s">
        <v>387</v>
      </c>
      <c r="D17" s="266" t="s">
        <v>387</v>
      </c>
      <c r="E17" s="266" t="s">
        <v>387</v>
      </c>
      <c r="F17" s="266" t="s">
        <v>387</v>
      </c>
      <c r="G17" s="266" t="s">
        <v>387</v>
      </c>
      <c r="H17" s="266" t="s">
        <v>387</v>
      </c>
      <c r="I17" s="266" t="s">
        <v>387</v>
      </c>
      <c r="J17" s="266" t="s">
        <v>387</v>
      </c>
      <c r="K17" s="266" t="s">
        <v>387</v>
      </c>
      <c r="L17" s="266" t="s">
        <v>387</v>
      </c>
      <c r="M17" s="266" t="s">
        <v>387</v>
      </c>
      <c r="N17" s="266" t="s">
        <v>387</v>
      </c>
      <c r="O17" s="266" t="s">
        <v>387</v>
      </c>
      <c r="P17" s="266" t="s">
        <v>387</v>
      </c>
      <c r="Q17" s="266" t="s">
        <v>387</v>
      </c>
      <c r="R17" s="266" t="s">
        <v>387</v>
      </c>
      <c r="S17" s="266" t="s">
        <v>387</v>
      </c>
      <c r="T17" s="266" t="s">
        <v>387</v>
      </c>
      <c r="U17" s="266" t="s">
        <v>387</v>
      </c>
      <c r="V17" s="266" t="s">
        <v>387</v>
      </c>
      <c r="W17" s="266" t="s">
        <v>387</v>
      </c>
      <c r="X17" s="266" t="s">
        <v>387</v>
      </c>
      <c r="Y17" s="266" t="s">
        <v>387</v>
      </c>
      <c r="Z17" s="269" t="s">
        <v>387</v>
      </c>
    </row>
    <row r="18" spans="2:26" ht="15" customHeight="1">
      <c r="B18" s="268" t="s">
        <v>346</v>
      </c>
      <c r="C18" s="264">
        <v>633328</v>
      </c>
      <c r="D18" s="264">
        <v>11342</v>
      </c>
      <c r="E18" s="265">
        <v>179934</v>
      </c>
      <c r="F18" s="265">
        <v>190468</v>
      </c>
      <c r="G18" s="266">
        <v>69274</v>
      </c>
      <c r="H18" s="266">
        <v>5984</v>
      </c>
      <c r="I18" s="266">
        <v>9991</v>
      </c>
      <c r="J18" s="266">
        <v>119658</v>
      </c>
      <c r="K18" s="266">
        <v>55925</v>
      </c>
      <c r="L18" s="266">
        <v>684330</v>
      </c>
      <c r="M18" s="266">
        <v>1760234</v>
      </c>
      <c r="N18" s="266">
        <v>9260</v>
      </c>
      <c r="O18" s="266">
        <v>4095</v>
      </c>
      <c r="P18" s="266">
        <v>907</v>
      </c>
      <c r="Q18" s="266">
        <f aca="true" t="shared" si="5" ref="Q18:Q24">SUM(N18:P18)</f>
        <v>14262</v>
      </c>
      <c r="R18" s="266">
        <v>156193</v>
      </c>
      <c r="S18" s="266">
        <v>21400</v>
      </c>
      <c r="T18" s="266">
        <v>59849</v>
      </c>
      <c r="U18" s="266">
        <v>105740</v>
      </c>
      <c r="V18" s="266">
        <f aca="true" t="shared" si="6" ref="V18:V24">SUM(R18:U18)</f>
        <v>343182</v>
      </c>
      <c r="W18" s="266">
        <v>51920</v>
      </c>
      <c r="X18" s="266">
        <v>70434</v>
      </c>
      <c r="Y18" s="266">
        <f>SUM(W18:X18)</f>
        <v>122354</v>
      </c>
      <c r="Z18" s="267">
        <f>SUM(Y18,V18,Q18,M18)</f>
        <v>2240032</v>
      </c>
    </row>
    <row r="19" spans="2:26" ht="15" customHeight="1">
      <c r="B19" s="268" t="s">
        <v>347</v>
      </c>
      <c r="C19" s="264">
        <v>512320</v>
      </c>
      <c r="D19" s="264">
        <v>8196</v>
      </c>
      <c r="E19" s="265">
        <v>150952</v>
      </c>
      <c r="F19" s="265">
        <v>132136</v>
      </c>
      <c r="G19" s="266">
        <v>82020</v>
      </c>
      <c r="H19" s="266">
        <v>9000</v>
      </c>
      <c r="I19" s="266">
        <v>26367</v>
      </c>
      <c r="J19" s="266">
        <v>280260</v>
      </c>
      <c r="K19" s="266">
        <v>82960</v>
      </c>
      <c r="L19" s="266">
        <v>381758</v>
      </c>
      <c r="M19" s="266">
        <f>SUM(C19:L19)</f>
        <v>1665969</v>
      </c>
      <c r="N19" s="266">
        <v>1478</v>
      </c>
      <c r="O19" s="266">
        <v>10252</v>
      </c>
      <c r="P19" s="266">
        <v>3925</v>
      </c>
      <c r="Q19" s="266">
        <f t="shared" si="5"/>
        <v>15655</v>
      </c>
      <c r="R19" s="266">
        <v>31407</v>
      </c>
      <c r="S19" s="266">
        <v>19072</v>
      </c>
      <c r="T19" s="266">
        <v>19440</v>
      </c>
      <c r="U19" s="266">
        <v>265950</v>
      </c>
      <c r="V19" s="266">
        <f t="shared" si="6"/>
        <v>335869</v>
      </c>
      <c r="W19" s="266">
        <v>174706</v>
      </c>
      <c r="X19" s="266">
        <v>33198</v>
      </c>
      <c r="Y19" s="266">
        <f>SUM(W19:X19)</f>
        <v>207904</v>
      </c>
      <c r="Z19" s="267">
        <f>SUM(Y19,V19,Q19,M19)</f>
        <v>2225397</v>
      </c>
    </row>
    <row r="20" spans="2:26" ht="15" customHeight="1">
      <c r="B20" s="268" t="s">
        <v>348</v>
      </c>
      <c r="C20" s="264">
        <v>207250</v>
      </c>
      <c r="D20" s="264">
        <v>31207</v>
      </c>
      <c r="E20" s="265">
        <v>145732</v>
      </c>
      <c r="F20" s="265">
        <v>132620</v>
      </c>
      <c r="G20" s="266">
        <v>39226</v>
      </c>
      <c r="H20" s="266">
        <v>3308</v>
      </c>
      <c r="I20" s="266">
        <v>9969</v>
      </c>
      <c r="J20" s="266">
        <v>245281</v>
      </c>
      <c r="K20" s="266">
        <v>29700</v>
      </c>
      <c r="L20" s="266">
        <v>344926</v>
      </c>
      <c r="M20" s="266">
        <f>SUM(C20:L20)</f>
        <v>1189219</v>
      </c>
      <c r="N20" s="266">
        <v>2198</v>
      </c>
      <c r="O20" s="266">
        <v>1160</v>
      </c>
      <c r="P20" s="266">
        <v>3495</v>
      </c>
      <c r="Q20" s="266">
        <f t="shared" si="5"/>
        <v>6853</v>
      </c>
      <c r="R20" s="266">
        <v>229259</v>
      </c>
      <c r="S20" s="266">
        <v>16710</v>
      </c>
      <c r="T20" s="266">
        <v>3420</v>
      </c>
      <c r="U20" s="266">
        <v>119206</v>
      </c>
      <c r="V20" s="266">
        <f t="shared" si="6"/>
        <v>368595</v>
      </c>
      <c r="W20" s="266">
        <v>93907</v>
      </c>
      <c r="X20" s="266">
        <v>66651</v>
      </c>
      <c r="Y20" s="266">
        <v>165558</v>
      </c>
      <c r="Z20" s="267">
        <v>1730225</v>
      </c>
    </row>
    <row r="21" spans="2:26" ht="15" customHeight="1">
      <c r="B21" s="268" t="s">
        <v>349</v>
      </c>
      <c r="C21" s="264">
        <v>67405</v>
      </c>
      <c r="D21" s="264">
        <v>11868</v>
      </c>
      <c r="E21" s="265">
        <v>115088</v>
      </c>
      <c r="F21" s="265">
        <v>179443</v>
      </c>
      <c r="G21" s="266">
        <v>25211</v>
      </c>
      <c r="H21" s="266">
        <v>4945</v>
      </c>
      <c r="I21" s="266">
        <v>13603</v>
      </c>
      <c r="J21" s="266">
        <v>60100</v>
      </c>
      <c r="K21" s="266">
        <v>18486</v>
      </c>
      <c r="L21" s="266">
        <v>381808</v>
      </c>
      <c r="M21" s="266">
        <f>SUM(C21:L21)</f>
        <v>877957</v>
      </c>
      <c r="N21" s="266">
        <v>708</v>
      </c>
      <c r="O21" s="266">
        <v>4495</v>
      </c>
      <c r="P21" s="266">
        <v>1271</v>
      </c>
      <c r="Q21" s="266">
        <f t="shared" si="5"/>
        <v>6474</v>
      </c>
      <c r="R21" s="266">
        <v>169904</v>
      </c>
      <c r="S21" s="266">
        <v>10645</v>
      </c>
      <c r="T21" s="266">
        <v>11350</v>
      </c>
      <c r="U21" s="266">
        <v>74825</v>
      </c>
      <c r="V21" s="266">
        <f t="shared" si="6"/>
        <v>266724</v>
      </c>
      <c r="W21" s="266">
        <v>9720</v>
      </c>
      <c r="X21" s="266">
        <v>41253</v>
      </c>
      <c r="Y21" s="266">
        <f>SUM(W21:X21)</f>
        <v>50973</v>
      </c>
      <c r="Z21" s="267">
        <f>SUM(Y21,V21,Q21,M21)</f>
        <v>1202128</v>
      </c>
    </row>
    <row r="22" spans="2:26" ht="15" customHeight="1">
      <c r="B22" s="268" t="s">
        <v>350</v>
      </c>
      <c r="C22" s="264">
        <v>120666</v>
      </c>
      <c r="D22" s="264">
        <v>8407</v>
      </c>
      <c r="E22" s="265">
        <v>152640</v>
      </c>
      <c r="F22" s="265">
        <v>147425</v>
      </c>
      <c r="G22" s="266">
        <v>24788</v>
      </c>
      <c r="H22" s="266">
        <v>1137</v>
      </c>
      <c r="I22" s="266">
        <v>12576</v>
      </c>
      <c r="J22" s="266">
        <v>74286</v>
      </c>
      <c r="K22" s="266">
        <v>46186</v>
      </c>
      <c r="L22" s="266">
        <v>312811</v>
      </c>
      <c r="M22" s="266">
        <f>SUM(C22:L22)</f>
        <v>900922</v>
      </c>
      <c r="N22" s="266">
        <v>1971</v>
      </c>
      <c r="O22" s="266">
        <v>4440</v>
      </c>
      <c r="P22" s="266">
        <v>1867</v>
      </c>
      <c r="Q22" s="266">
        <f t="shared" si="5"/>
        <v>8278</v>
      </c>
      <c r="R22" s="266">
        <v>86162</v>
      </c>
      <c r="S22" s="266">
        <v>13068</v>
      </c>
      <c r="T22" s="266">
        <v>12538</v>
      </c>
      <c r="U22" s="266">
        <v>47877</v>
      </c>
      <c r="V22" s="266">
        <f t="shared" si="6"/>
        <v>159645</v>
      </c>
      <c r="W22" s="266">
        <v>9170</v>
      </c>
      <c r="X22" s="266">
        <v>32018</v>
      </c>
      <c r="Y22" s="266">
        <f>SUM(W22:X22)</f>
        <v>41188</v>
      </c>
      <c r="Z22" s="267">
        <v>1110033</v>
      </c>
    </row>
    <row r="23" spans="2:26" ht="15" customHeight="1">
      <c r="B23" s="268" t="s">
        <v>351</v>
      </c>
      <c r="C23" s="270">
        <v>137418</v>
      </c>
      <c r="D23" s="264">
        <v>8116</v>
      </c>
      <c r="E23" s="266">
        <v>227437</v>
      </c>
      <c r="F23" s="266">
        <v>220223</v>
      </c>
      <c r="G23" s="266">
        <v>54409</v>
      </c>
      <c r="H23" s="266">
        <v>4076</v>
      </c>
      <c r="I23" s="266">
        <v>7679</v>
      </c>
      <c r="J23" s="266">
        <v>78994</v>
      </c>
      <c r="K23" s="266">
        <v>73372</v>
      </c>
      <c r="L23" s="266">
        <v>583218</v>
      </c>
      <c r="M23" s="266">
        <f>SUM(C23:L23)</f>
        <v>1394942</v>
      </c>
      <c r="N23" s="266">
        <v>1260</v>
      </c>
      <c r="O23" s="266">
        <v>3030</v>
      </c>
      <c r="P23" s="266">
        <v>3042</v>
      </c>
      <c r="Q23" s="266">
        <f t="shared" si="5"/>
        <v>7332</v>
      </c>
      <c r="R23" s="266">
        <v>149941</v>
      </c>
      <c r="S23" s="266">
        <v>10030</v>
      </c>
      <c r="T23" s="266">
        <v>19403</v>
      </c>
      <c r="U23" s="266">
        <v>70233</v>
      </c>
      <c r="V23" s="266">
        <f t="shared" si="6"/>
        <v>249607</v>
      </c>
      <c r="W23" s="266">
        <v>27205</v>
      </c>
      <c r="X23" s="266">
        <v>24807</v>
      </c>
      <c r="Y23" s="266">
        <f>SUM(W23:X23)</f>
        <v>52012</v>
      </c>
      <c r="Z23" s="267">
        <f>SUM(Y23,V23,Q23,M23)</f>
        <v>1703893</v>
      </c>
    </row>
    <row r="24" spans="2:26" ht="15" customHeight="1">
      <c r="B24" s="268" t="s">
        <v>352</v>
      </c>
      <c r="C24" s="270">
        <v>208563</v>
      </c>
      <c r="D24" s="264">
        <v>4057</v>
      </c>
      <c r="E24" s="266">
        <v>203967</v>
      </c>
      <c r="F24" s="266">
        <v>420471</v>
      </c>
      <c r="G24" s="266">
        <v>48912</v>
      </c>
      <c r="H24" s="266">
        <v>977</v>
      </c>
      <c r="I24" s="266">
        <v>5680</v>
      </c>
      <c r="J24" s="266">
        <v>86260</v>
      </c>
      <c r="K24" s="266">
        <v>22998</v>
      </c>
      <c r="L24" s="266">
        <v>325000</v>
      </c>
      <c r="M24" s="266">
        <v>1326880</v>
      </c>
      <c r="N24" s="266">
        <v>1061</v>
      </c>
      <c r="O24" s="266">
        <v>4830</v>
      </c>
      <c r="P24" s="266">
        <v>383</v>
      </c>
      <c r="Q24" s="266">
        <f t="shared" si="5"/>
        <v>6274</v>
      </c>
      <c r="R24" s="266">
        <v>100428</v>
      </c>
      <c r="S24" s="266">
        <v>21747</v>
      </c>
      <c r="T24" s="266">
        <v>15298</v>
      </c>
      <c r="U24" s="266">
        <v>95359</v>
      </c>
      <c r="V24" s="266">
        <f t="shared" si="6"/>
        <v>232832</v>
      </c>
      <c r="W24" s="266">
        <v>10800</v>
      </c>
      <c r="X24" s="266">
        <v>19205</v>
      </c>
      <c r="Y24" s="266">
        <f>SUM(W24:X24)</f>
        <v>30005</v>
      </c>
      <c r="Z24" s="267">
        <f>SUM(Y24,V24,Q24,M24)</f>
        <v>1595991</v>
      </c>
    </row>
    <row r="25" spans="2:26" ht="15" customHeight="1">
      <c r="B25" s="268" t="s">
        <v>353</v>
      </c>
      <c r="C25" s="270">
        <v>286173</v>
      </c>
      <c r="D25" s="264">
        <v>2033</v>
      </c>
      <c r="E25" s="266">
        <v>282958</v>
      </c>
      <c r="F25" s="266">
        <v>130115</v>
      </c>
      <c r="G25" s="266">
        <v>43951</v>
      </c>
      <c r="H25" s="266">
        <v>5422</v>
      </c>
      <c r="I25" s="266">
        <v>2476</v>
      </c>
      <c r="J25" s="266">
        <v>26692</v>
      </c>
      <c r="K25" s="266">
        <v>31742</v>
      </c>
      <c r="L25" s="266">
        <v>356750</v>
      </c>
      <c r="M25" s="266">
        <f>SUM(C25:L25)</f>
        <v>1168312</v>
      </c>
      <c r="N25" s="266">
        <v>0</v>
      </c>
      <c r="O25" s="266">
        <v>0</v>
      </c>
      <c r="P25" s="266">
        <v>0</v>
      </c>
      <c r="Q25" s="266">
        <v>13516</v>
      </c>
      <c r="R25" s="266">
        <v>103489</v>
      </c>
      <c r="S25" s="266">
        <v>2775</v>
      </c>
      <c r="T25" s="266">
        <v>8731</v>
      </c>
      <c r="U25" s="266">
        <v>47806</v>
      </c>
      <c r="V25" s="266">
        <v>252776</v>
      </c>
      <c r="W25" s="266">
        <v>0</v>
      </c>
      <c r="X25" s="266">
        <v>0</v>
      </c>
      <c r="Y25" s="266">
        <v>17136</v>
      </c>
      <c r="Z25" s="267">
        <v>1466699</v>
      </c>
    </row>
    <row r="26" spans="2:26" ht="15" customHeight="1">
      <c r="B26" s="268" t="s">
        <v>354</v>
      </c>
      <c r="C26" s="270">
        <v>1074519</v>
      </c>
      <c r="D26" s="264">
        <v>4113</v>
      </c>
      <c r="E26" s="266">
        <v>295693</v>
      </c>
      <c r="F26" s="266">
        <v>305314</v>
      </c>
      <c r="G26" s="266">
        <v>45206</v>
      </c>
      <c r="H26" s="266">
        <v>16100</v>
      </c>
      <c r="I26" s="266">
        <v>306</v>
      </c>
      <c r="J26" s="266">
        <v>11321</v>
      </c>
      <c r="K26" s="266">
        <v>14262</v>
      </c>
      <c r="L26" s="266">
        <v>335662</v>
      </c>
      <c r="M26" s="266">
        <f>SUM(C26:L26)</f>
        <v>2102496</v>
      </c>
      <c r="N26" s="266">
        <v>60</v>
      </c>
      <c r="O26" s="266">
        <v>4928</v>
      </c>
      <c r="P26" s="266">
        <v>5605</v>
      </c>
      <c r="Q26" s="266">
        <f>SUM(N26:P26)</f>
        <v>10593</v>
      </c>
      <c r="R26" s="266">
        <v>31427</v>
      </c>
      <c r="S26" s="266">
        <v>3126</v>
      </c>
      <c r="T26" s="266">
        <v>8587</v>
      </c>
      <c r="U26" s="266">
        <v>28703</v>
      </c>
      <c r="V26" s="266">
        <v>71853</v>
      </c>
      <c r="W26" s="266">
        <v>0</v>
      </c>
      <c r="X26" s="266">
        <v>0</v>
      </c>
      <c r="Y26" s="266">
        <v>77165</v>
      </c>
      <c r="Z26" s="267">
        <v>9262107</v>
      </c>
    </row>
    <row r="27" spans="2:26" ht="15" customHeight="1">
      <c r="B27" s="268" t="s">
        <v>355</v>
      </c>
      <c r="C27" s="270">
        <v>810939</v>
      </c>
      <c r="D27" s="264">
        <v>52207</v>
      </c>
      <c r="E27" s="266">
        <v>234387</v>
      </c>
      <c r="F27" s="266">
        <v>344466</v>
      </c>
      <c r="G27" s="266">
        <v>72371</v>
      </c>
      <c r="H27" s="266">
        <v>86696</v>
      </c>
      <c r="I27" s="266">
        <v>4680</v>
      </c>
      <c r="J27" s="266">
        <v>55879</v>
      </c>
      <c r="K27" s="266">
        <v>27212</v>
      </c>
      <c r="L27" s="266">
        <v>323348</v>
      </c>
      <c r="M27" s="266">
        <v>2012188</v>
      </c>
      <c r="N27" s="266">
        <v>5411</v>
      </c>
      <c r="O27" s="266">
        <v>7915</v>
      </c>
      <c r="P27" s="266">
        <v>1244</v>
      </c>
      <c r="Q27" s="266">
        <f>SUM(N27:P27)</f>
        <v>14570</v>
      </c>
      <c r="R27" s="266">
        <v>23489</v>
      </c>
      <c r="S27" s="266">
        <v>6916</v>
      </c>
      <c r="T27" s="266">
        <v>8882</v>
      </c>
      <c r="U27" s="266">
        <v>25772</v>
      </c>
      <c r="V27" s="266">
        <f>SUM(R27:U27)</f>
        <v>65059</v>
      </c>
      <c r="W27" s="266">
        <v>145</v>
      </c>
      <c r="X27" s="266">
        <v>21683</v>
      </c>
      <c r="Y27" s="266">
        <f>SUM(W27:X27)</f>
        <v>21828</v>
      </c>
      <c r="Z27" s="267">
        <f>SUM(Y27,V27,Q27,M27)</f>
        <v>2113645</v>
      </c>
    </row>
    <row r="28" spans="2:26" ht="15" customHeight="1">
      <c r="B28" s="268" t="s">
        <v>356</v>
      </c>
      <c r="C28" s="270">
        <v>410564</v>
      </c>
      <c r="D28" s="264">
        <v>4994</v>
      </c>
      <c r="E28" s="266">
        <v>189135</v>
      </c>
      <c r="F28" s="266">
        <v>464809</v>
      </c>
      <c r="G28" s="266">
        <v>57287</v>
      </c>
      <c r="H28" s="266">
        <v>12216</v>
      </c>
      <c r="I28" s="266">
        <v>5735</v>
      </c>
      <c r="J28" s="266">
        <v>98653</v>
      </c>
      <c r="K28" s="266">
        <v>54712</v>
      </c>
      <c r="L28" s="266">
        <v>272476</v>
      </c>
      <c r="M28" s="266">
        <f>SUM(C28:L28)</f>
        <v>1570581</v>
      </c>
      <c r="N28" s="266">
        <v>2180</v>
      </c>
      <c r="O28" s="266">
        <v>4046</v>
      </c>
      <c r="P28" s="266">
        <v>1093</v>
      </c>
      <c r="Q28" s="266">
        <f>SUM(N28:P28)</f>
        <v>7319</v>
      </c>
      <c r="R28" s="266">
        <v>86562</v>
      </c>
      <c r="S28" s="266">
        <v>10038</v>
      </c>
      <c r="T28" s="266">
        <v>14903</v>
      </c>
      <c r="U28" s="266">
        <v>30027</v>
      </c>
      <c r="V28" s="266">
        <f>SUM(R28:U28)</f>
        <v>141530</v>
      </c>
      <c r="W28" s="266">
        <v>53307</v>
      </c>
      <c r="X28" s="266">
        <v>82264</v>
      </c>
      <c r="Y28" s="266">
        <f>SUM(W28:X28)</f>
        <v>135571</v>
      </c>
      <c r="Z28" s="267">
        <f>SUM(Y28,V28,Q28,M28)</f>
        <v>1855001</v>
      </c>
    </row>
    <row r="29" spans="2:26" ht="15" customHeight="1">
      <c r="B29" s="268" t="s">
        <v>357</v>
      </c>
      <c r="C29" s="266">
        <v>416320</v>
      </c>
      <c r="D29" s="266">
        <v>3925</v>
      </c>
      <c r="E29" s="266">
        <v>83492</v>
      </c>
      <c r="F29" s="266">
        <v>479177</v>
      </c>
      <c r="G29" s="266">
        <v>70693</v>
      </c>
      <c r="H29" s="266">
        <v>16992</v>
      </c>
      <c r="I29" s="266">
        <v>13717</v>
      </c>
      <c r="J29" s="266">
        <v>97818</v>
      </c>
      <c r="K29" s="266">
        <v>19200</v>
      </c>
      <c r="L29" s="266">
        <v>324895</v>
      </c>
      <c r="M29" s="266">
        <f>SUM(C29:L29)</f>
        <v>1526229</v>
      </c>
      <c r="N29" s="266">
        <v>0</v>
      </c>
      <c r="O29" s="266">
        <v>0</v>
      </c>
      <c r="P29" s="266">
        <v>0</v>
      </c>
      <c r="Q29" s="266">
        <v>19307</v>
      </c>
      <c r="R29" s="266">
        <v>72653</v>
      </c>
      <c r="S29" s="266">
        <v>19589</v>
      </c>
      <c r="T29" s="266">
        <v>14099</v>
      </c>
      <c r="U29" s="266">
        <v>30562</v>
      </c>
      <c r="V29" s="266">
        <f>SUM(R29:U29)</f>
        <v>136903</v>
      </c>
      <c r="W29" s="266">
        <v>0</v>
      </c>
      <c r="X29" s="266">
        <v>0</v>
      </c>
      <c r="Y29" s="266">
        <v>48778</v>
      </c>
      <c r="Z29" s="267">
        <v>1682436</v>
      </c>
    </row>
    <row r="30" spans="2:26" ht="15" customHeight="1">
      <c r="B30" s="268" t="s">
        <v>358</v>
      </c>
      <c r="C30" s="266">
        <v>248162</v>
      </c>
      <c r="D30" s="266">
        <v>10468</v>
      </c>
      <c r="E30" s="266">
        <v>93756</v>
      </c>
      <c r="F30" s="266">
        <v>338828</v>
      </c>
      <c r="G30" s="266">
        <v>80477</v>
      </c>
      <c r="H30" s="266">
        <v>13178</v>
      </c>
      <c r="I30" s="266">
        <v>4829</v>
      </c>
      <c r="J30" s="266">
        <v>99276</v>
      </c>
      <c r="K30" s="266">
        <v>12823</v>
      </c>
      <c r="L30" s="266">
        <v>455576</v>
      </c>
      <c r="M30" s="266">
        <f>SUM(C30:L30)</f>
        <v>1357373</v>
      </c>
      <c r="N30" s="266">
        <v>0</v>
      </c>
      <c r="O30" s="266">
        <v>0</v>
      </c>
      <c r="P30" s="266">
        <v>0</v>
      </c>
      <c r="Q30" s="266">
        <v>21720</v>
      </c>
      <c r="R30" s="266">
        <v>76529</v>
      </c>
      <c r="S30" s="266">
        <v>19740</v>
      </c>
      <c r="T30" s="266">
        <v>22954</v>
      </c>
      <c r="U30" s="266">
        <v>20506</v>
      </c>
      <c r="V30" s="266">
        <f>SUM(R30:U30)</f>
        <v>139729</v>
      </c>
      <c r="W30" s="266">
        <v>0</v>
      </c>
      <c r="X30" s="266">
        <v>0</v>
      </c>
      <c r="Y30" s="266">
        <v>186741</v>
      </c>
      <c r="Z30" s="267">
        <f>SUM(Y30,V30,Q30,M30)</f>
        <v>1705563</v>
      </c>
    </row>
    <row r="31" spans="2:26" ht="15" customHeight="1">
      <c r="B31" s="268" t="s">
        <v>359</v>
      </c>
      <c r="C31" s="266">
        <v>1761553</v>
      </c>
      <c r="D31" s="266">
        <v>16429</v>
      </c>
      <c r="E31" s="266">
        <v>90691</v>
      </c>
      <c r="F31" s="266">
        <v>333306</v>
      </c>
      <c r="G31" s="266">
        <v>81544</v>
      </c>
      <c r="H31" s="266">
        <v>6817</v>
      </c>
      <c r="I31" s="266">
        <v>13280</v>
      </c>
      <c r="J31" s="266">
        <v>73698</v>
      </c>
      <c r="K31" s="266">
        <v>25348</v>
      </c>
      <c r="L31" s="266">
        <v>483353</v>
      </c>
      <c r="M31" s="266">
        <f>SUM(C31:L31)</f>
        <v>2886019</v>
      </c>
      <c r="N31" s="266">
        <v>2790</v>
      </c>
      <c r="O31" s="266">
        <v>43686</v>
      </c>
      <c r="P31" s="266">
        <v>4410</v>
      </c>
      <c r="Q31" s="266">
        <f>SUM(N31:P31)</f>
        <v>50886</v>
      </c>
      <c r="R31" s="266">
        <v>101354</v>
      </c>
      <c r="S31" s="266">
        <v>12862</v>
      </c>
      <c r="T31" s="266">
        <v>26898</v>
      </c>
      <c r="U31" s="266">
        <v>26289</v>
      </c>
      <c r="V31" s="266">
        <f>SUM(R31:U31)</f>
        <v>167403</v>
      </c>
      <c r="W31" s="266">
        <v>160315</v>
      </c>
      <c r="X31" s="266">
        <v>56590</v>
      </c>
      <c r="Y31" s="266">
        <f>SUM(W31:X31)</f>
        <v>216905</v>
      </c>
      <c r="Z31" s="267">
        <f>SUM(Y31,V31,Q31,M31)</f>
        <v>3321213</v>
      </c>
    </row>
    <row r="32" spans="2:26" s="271" customFormat="1" ht="8.25" customHeight="1" thickBot="1">
      <c r="B32" s="272"/>
      <c r="C32" s="273"/>
      <c r="D32" s="274"/>
      <c r="E32" s="275"/>
      <c r="F32" s="275"/>
      <c r="G32" s="275"/>
      <c r="H32" s="275"/>
      <c r="I32" s="275"/>
      <c r="J32" s="275"/>
      <c r="K32" s="275"/>
      <c r="L32" s="275"/>
      <c r="M32" s="275"/>
      <c r="N32" s="275"/>
      <c r="O32" s="275"/>
      <c r="P32" s="275"/>
      <c r="Q32" s="275"/>
      <c r="R32" s="275"/>
      <c r="S32" s="275"/>
      <c r="T32" s="275"/>
      <c r="U32" s="275"/>
      <c r="V32" s="275"/>
      <c r="W32" s="275"/>
      <c r="X32" s="275"/>
      <c r="Y32" s="276"/>
      <c r="Z32" s="277"/>
    </row>
    <row r="33" spans="2:9" ht="15" customHeight="1">
      <c r="B33" s="258"/>
      <c r="C33" s="278"/>
      <c r="D33" s="278"/>
      <c r="E33" s="278"/>
      <c r="F33" s="264"/>
      <c r="G33" s="264"/>
      <c r="H33" s="264"/>
      <c r="I33" s="259"/>
    </row>
    <row r="34" spans="3:9" ht="15" customHeight="1">
      <c r="C34" s="279"/>
      <c r="D34" s="279"/>
      <c r="E34" s="264"/>
      <c r="F34" s="264"/>
      <c r="G34" s="264"/>
      <c r="H34" s="264"/>
      <c r="I34" s="259"/>
    </row>
    <row r="35" spans="2:9" ht="6" customHeight="1">
      <c r="B35" s="280"/>
      <c r="C35" s="279"/>
      <c r="D35" s="279"/>
      <c r="E35" s="264"/>
      <c r="F35" s="264"/>
      <c r="G35" s="264"/>
      <c r="H35" s="264"/>
      <c r="I35" s="258"/>
    </row>
    <row r="36" spans="2:9" ht="15" customHeight="1">
      <c r="B36" s="280"/>
      <c r="C36" s="281"/>
      <c r="D36" s="281"/>
      <c r="E36" s="282"/>
      <c r="F36" s="282"/>
      <c r="G36" s="282"/>
      <c r="H36" s="282"/>
      <c r="I36" s="258"/>
    </row>
    <row r="37" spans="2:9" ht="15" customHeight="1">
      <c r="B37" s="280"/>
      <c r="C37" s="283"/>
      <c r="D37" s="283"/>
      <c r="E37" s="264"/>
      <c r="F37" s="264"/>
      <c r="G37" s="264"/>
      <c r="H37" s="264"/>
      <c r="I37" s="258"/>
    </row>
    <row r="38" spans="2:9" ht="15" customHeight="1">
      <c r="B38" s="280"/>
      <c r="C38" s="283"/>
      <c r="D38" s="283"/>
      <c r="E38" s="264"/>
      <c r="F38" s="264"/>
      <c r="G38" s="264"/>
      <c r="H38" s="264"/>
      <c r="I38" s="258"/>
    </row>
  </sheetData>
  <mergeCells count="6">
    <mergeCell ref="W4:Y4"/>
    <mergeCell ref="Z4:Z5"/>
    <mergeCell ref="B4:B5"/>
    <mergeCell ref="C4:M4"/>
    <mergeCell ref="N4:Q4"/>
    <mergeCell ref="R4:V4"/>
  </mergeCells>
  <printOptions/>
  <pageMargins left="0.75" right="0.75" top="1" bottom="1" header="0.512" footer="0.512"/>
  <pageSetup orientation="portrait" paperSize="8" r:id="rId2"/>
  <drawing r:id="rId1"/>
</worksheet>
</file>

<file path=xl/worksheets/sheet11.xml><?xml version="1.0" encoding="utf-8"?>
<worksheet xmlns="http://schemas.openxmlformats.org/spreadsheetml/2006/main" xmlns:r="http://schemas.openxmlformats.org/officeDocument/2006/relationships">
  <dimension ref="A1:H196"/>
  <sheetViews>
    <sheetView workbookViewId="0" topLeftCell="A1">
      <selection activeCell="A1" sqref="A1"/>
    </sheetView>
  </sheetViews>
  <sheetFormatPr defaultColWidth="9.00390625" defaultRowHeight="13.5"/>
  <cols>
    <col min="1" max="1" width="3.625" style="284" customWidth="1"/>
    <col min="2" max="2" width="1.37890625" style="284" customWidth="1"/>
    <col min="3" max="3" width="13.00390625" style="284" customWidth="1"/>
    <col min="4" max="4" width="2.125" style="284" customWidth="1"/>
    <col min="5" max="5" width="15.625" style="286" customWidth="1"/>
    <col min="6" max="6" width="13.75390625" style="286" customWidth="1"/>
    <col min="7" max="7" width="12.75390625" style="286" customWidth="1"/>
    <col min="8" max="8" width="23.00390625" style="286" customWidth="1"/>
    <col min="9" max="16384" width="9.00390625" style="286" customWidth="1"/>
  </cols>
  <sheetData>
    <row r="1" spans="2:8" ht="14.25">
      <c r="B1" s="285" t="s">
        <v>444</v>
      </c>
      <c r="D1" s="285"/>
      <c r="H1" s="287"/>
    </row>
    <row r="2" spans="3:4" ht="18" customHeight="1">
      <c r="C2" s="286"/>
      <c r="D2" s="286"/>
    </row>
    <row r="3" spans="3:7" ht="18" customHeight="1" thickBot="1">
      <c r="C3" s="288"/>
      <c r="D3" s="288"/>
      <c r="F3" s="289"/>
      <c r="G3" s="290" t="s">
        <v>393</v>
      </c>
    </row>
    <row r="4" spans="2:7" ht="24" customHeight="1">
      <c r="B4" s="913" t="s">
        <v>394</v>
      </c>
      <c r="C4" s="913"/>
      <c r="D4" s="910" t="s">
        <v>395</v>
      </c>
      <c r="E4" s="911"/>
      <c r="F4" s="292" t="s">
        <v>396</v>
      </c>
      <c r="G4" s="291" t="s">
        <v>397</v>
      </c>
    </row>
    <row r="5" spans="1:7" s="299" customFormat="1" ht="12">
      <c r="A5" s="293"/>
      <c r="B5" s="294"/>
      <c r="C5" s="295"/>
      <c r="D5" s="296"/>
      <c r="E5" s="297"/>
      <c r="F5" s="297" t="s">
        <v>398</v>
      </c>
      <c r="G5" s="298" t="s">
        <v>399</v>
      </c>
    </row>
    <row r="6" spans="1:7" s="305" customFormat="1" ht="15" customHeight="1">
      <c r="A6" s="300"/>
      <c r="B6" s="914" t="s">
        <v>1832</v>
      </c>
      <c r="C6" s="912"/>
      <c r="D6" s="302"/>
      <c r="E6" s="303">
        <f>SUM(E8:E16,E19,E26,E35,E42,E50,E65,E71,E89,E95,E110,E124)</f>
        <v>5091</v>
      </c>
      <c r="F6" s="303">
        <f>SUM(F8:F16,F19,F26,F35,F42,F50,F65,F71,F89,F95,F110,F124)</f>
        <v>46207</v>
      </c>
      <c r="G6" s="304">
        <f>SUM(G8:G16,G19,G26,G35,G42,G50,G65,G71,G89,G95,G110,G124)</f>
        <v>31375373</v>
      </c>
    </row>
    <row r="7" spans="1:7" s="305" customFormat="1" ht="15" customHeight="1">
      <c r="A7" s="300"/>
      <c r="B7" s="306"/>
      <c r="C7" s="307"/>
      <c r="D7" s="308"/>
      <c r="E7" s="303"/>
      <c r="F7" s="303"/>
      <c r="G7" s="309"/>
    </row>
    <row r="8" spans="2:7" ht="12" customHeight="1">
      <c r="B8" s="310"/>
      <c r="C8" s="34" t="s">
        <v>1833</v>
      </c>
      <c r="D8" s="42"/>
      <c r="E8" s="311">
        <v>1289</v>
      </c>
      <c r="F8" s="311">
        <v>10221</v>
      </c>
      <c r="G8" s="312">
        <v>5994629</v>
      </c>
    </row>
    <row r="9" spans="2:7" ht="12" customHeight="1">
      <c r="B9" s="310"/>
      <c r="C9" s="34" t="s">
        <v>1848</v>
      </c>
      <c r="D9" s="42"/>
      <c r="E9" s="311">
        <v>846</v>
      </c>
      <c r="F9" s="311">
        <v>8275</v>
      </c>
      <c r="G9" s="312">
        <v>4130446</v>
      </c>
    </row>
    <row r="10" spans="2:7" ht="12" customHeight="1">
      <c r="B10" s="310"/>
      <c r="C10" s="34" t="s">
        <v>1860</v>
      </c>
      <c r="D10" s="42"/>
      <c r="E10" s="311">
        <v>334</v>
      </c>
      <c r="F10" s="311">
        <v>3498</v>
      </c>
      <c r="G10" s="313">
        <v>2129299</v>
      </c>
    </row>
    <row r="11" spans="2:7" ht="12" customHeight="1">
      <c r="B11" s="310"/>
      <c r="C11" s="34" t="s">
        <v>1871</v>
      </c>
      <c r="D11" s="42"/>
      <c r="E11" s="311">
        <v>310</v>
      </c>
      <c r="F11" s="311">
        <v>4600</v>
      </c>
      <c r="G11" s="313">
        <v>5404066</v>
      </c>
    </row>
    <row r="12" spans="2:7" ht="12" customHeight="1">
      <c r="B12" s="310"/>
      <c r="C12" s="34" t="s">
        <v>1886</v>
      </c>
      <c r="D12" s="42"/>
      <c r="E12" s="311">
        <v>96</v>
      </c>
      <c r="F12" s="311">
        <v>965</v>
      </c>
      <c r="G12" s="312">
        <v>574122</v>
      </c>
    </row>
    <row r="13" spans="2:7" ht="12" customHeight="1">
      <c r="B13" s="310"/>
      <c r="C13" s="34" t="s">
        <v>1890</v>
      </c>
      <c r="D13" s="42"/>
      <c r="E13" s="311">
        <v>163</v>
      </c>
      <c r="F13" s="311">
        <v>1431</v>
      </c>
      <c r="G13" s="312">
        <v>1104839</v>
      </c>
    </row>
    <row r="14" spans="2:7" ht="12" customHeight="1">
      <c r="B14" s="310"/>
      <c r="C14" s="314" t="s">
        <v>400</v>
      </c>
      <c r="D14" s="315"/>
      <c r="E14" s="311">
        <v>91</v>
      </c>
      <c r="F14" s="311">
        <v>1573</v>
      </c>
      <c r="G14" s="312">
        <v>1428007</v>
      </c>
    </row>
    <row r="15" spans="2:7" ht="12" customHeight="1">
      <c r="B15" s="310"/>
      <c r="C15" s="34" t="s">
        <v>1906</v>
      </c>
      <c r="D15" s="42"/>
      <c r="E15" s="311">
        <v>92</v>
      </c>
      <c r="F15" s="311">
        <v>728</v>
      </c>
      <c r="G15" s="312">
        <v>449111</v>
      </c>
    </row>
    <row r="16" spans="2:7" ht="12" customHeight="1">
      <c r="B16" s="310"/>
      <c r="C16" s="34" t="s">
        <v>1915</v>
      </c>
      <c r="D16" s="42"/>
      <c r="E16" s="311">
        <v>151</v>
      </c>
      <c r="F16" s="311">
        <v>1389</v>
      </c>
      <c r="G16" s="312">
        <v>767981</v>
      </c>
    </row>
    <row r="17" spans="1:7" s="305" customFormat="1" ht="12" customHeight="1">
      <c r="A17" s="300"/>
      <c r="B17" s="37"/>
      <c r="C17" s="301"/>
      <c r="D17" s="302"/>
      <c r="E17" s="316"/>
      <c r="F17" s="316"/>
      <c r="G17" s="317"/>
    </row>
    <row r="18" spans="1:7" s="305" customFormat="1" ht="12" customHeight="1">
      <c r="A18" s="300"/>
      <c r="B18" s="37"/>
      <c r="C18" s="301"/>
      <c r="D18" s="302"/>
      <c r="E18" s="316"/>
      <c r="F18" s="316"/>
      <c r="G18" s="317"/>
    </row>
    <row r="19" spans="1:7" s="305" customFormat="1" ht="12" customHeight="1">
      <c r="A19" s="300"/>
      <c r="B19" s="859" t="s">
        <v>401</v>
      </c>
      <c r="C19" s="912"/>
      <c r="D19" s="302"/>
      <c r="E19" s="316">
        <f>SUM(E20:E24)</f>
        <v>31</v>
      </c>
      <c r="F19" s="316">
        <v>115</v>
      </c>
      <c r="G19" s="317">
        <v>49055</v>
      </c>
    </row>
    <row r="20" spans="1:7" s="305" customFormat="1" ht="12" customHeight="1">
      <c r="A20" s="300"/>
      <c r="B20" s="37"/>
      <c r="C20" s="34" t="s">
        <v>1922</v>
      </c>
      <c r="D20" s="302"/>
      <c r="E20" s="311">
        <v>7</v>
      </c>
      <c r="F20" s="311">
        <v>48</v>
      </c>
      <c r="G20" s="312">
        <v>27196</v>
      </c>
    </row>
    <row r="21" spans="1:7" s="305" customFormat="1" ht="12" customHeight="1">
      <c r="A21" s="300"/>
      <c r="B21" s="37"/>
      <c r="C21" s="34" t="s">
        <v>1923</v>
      </c>
      <c r="D21" s="302"/>
      <c r="E21" s="311">
        <v>2</v>
      </c>
      <c r="F21" s="311">
        <v>8</v>
      </c>
      <c r="G21" s="312">
        <v>5001</v>
      </c>
    </row>
    <row r="22" spans="1:7" s="305" customFormat="1" ht="12" customHeight="1">
      <c r="A22" s="300"/>
      <c r="B22" s="37"/>
      <c r="C22" s="34" t="s">
        <v>1924</v>
      </c>
      <c r="D22" s="302"/>
      <c r="E22" s="311">
        <v>19</v>
      </c>
      <c r="F22" s="311">
        <v>50</v>
      </c>
      <c r="G22" s="312">
        <v>12784</v>
      </c>
    </row>
    <row r="23" spans="1:7" s="305" customFormat="1" ht="12" customHeight="1">
      <c r="A23" s="300"/>
      <c r="B23" s="37"/>
      <c r="C23" s="34" t="s">
        <v>1925</v>
      </c>
      <c r="D23" s="302"/>
      <c r="E23" s="311">
        <v>2</v>
      </c>
      <c r="F23" s="311" t="s">
        <v>402</v>
      </c>
      <c r="G23" s="312" t="s">
        <v>402</v>
      </c>
    </row>
    <row r="24" spans="1:7" s="305" customFormat="1" ht="15" customHeight="1">
      <c r="A24" s="300"/>
      <c r="B24" s="306"/>
      <c r="C24" s="34" t="s">
        <v>896</v>
      </c>
      <c r="D24" s="42"/>
      <c r="E24" s="311">
        <v>1</v>
      </c>
      <c r="F24" s="311" t="s">
        <v>402</v>
      </c>
      <c r="G24" s="312" t="s">
        <v>402</v>
      </c>
    </row>
    <row r="25" spans="1:7" s="305" customFormat="1" ht="12" customHeight="1">
      <c r="A25" s="300"/>
      <c r="B25" s="37"/>
      <c r="C25" s="301"/>
      <c r="D25" s="302"/>
      <c r="E25" s="316"/>
      <c r="F25" s="316"/>
      <c r="G25" s="317"/>
    </row>
    <row r="26" spans="1:7" s="305" customFormat="1" ht="12" customHeight="1">
      <c r="A26" s="300"/>
      <c r="B26" s="859" t="s">
        <v>897</v>
      </c>
      <c r="C26" s="912"/>
      <c r="D26" s="302"/>
      <c r="E26" s="316">
        <f>SUM(E27:E33)</f>
        <v>316</v>
      </c>
      <c r="F26" s="316">
        <f>SUM(F27:F33)</f>
        <v>2029</v>
      </c>
      <c r="G26" s="317">
        <f>SUM(G27:G33)</f>
        <v>1206935</v>
      </c>
    </row>
    <row r="27" spans="1:7" s="305" customFormat="1" ht="15" customHeight="1">
      <c r="A27" s="300"/>
      <c r="B27" s="306"/>
      <c r="C27" s="34" t="s">
        <v>1928</v>
      </c>
      <c r="D27" s="42"/>
      <c r="E27" s="311">
        <v>133</v>
      </c>
      <c r="F27" s="311">
        <v>859</v>
      </c>
      <c r="G27" s="312">
        <v>738155</v>
      </c>
    </row>
    <row r="28" spans="1:7" s="305" customFormat="1" ht="15" customHeight="1">
      <c r="A28" s="300"/>
      <c r="B28" s="306"/>
      <c r="C28" s="34" t="s">
        <v>1277</v>
      </c>
      <c r="D28" s="42"/>
      <c r="E28" s="311">
        <v>9</v>
      </c>
      <c r="F28" s="311">
        <v>78</v>
      </c>
      <c r="G28" s="312">
        <v>54978</v>
      </c>
    </row>
    <row r="29" spans="2:7" ht="12" customHeight="1">
      <c r="B29" s="310"/>
      <c r="C29" s="34" t="s">
        <v>1939</v>
      </c>
      <c r="D29" s="42"/>
      <c r="E29" s="311">
        <v>12</v>
      </c>
      <c r="F29" s="311">
        <v>34</v>
      </c>
      <c r="G29" s="312">
        <v>22849</v>
      </c>
    </row>
    <row r="30" spans="2:7" ht="12" customHeight="1">
      <c r="B30" s="310"/>
      <c r="C30" s="34" t="s">
        <v>403</v>
      </c>
      <c r="D30" s="42"/>
      <c r="E30" s="311">
        <v>6</v>
      </c>
      <c r="F30" s="311">
        <v>14</v>
      </c>
      <c r="G30" s="312">
        <v>3567</v>
      </c>
    </row>
    <row r="31" spans="2:7" ht="12" customHeight="1">
      <c r="B31" s="310"/>
      <c r="C31" s="34" t="s">
        <v>404</v>
      </c>
      <c r="D31" s="42"/>
      <c r="E31" s="311">
        <v>41</v>
      </c>
      <c r="F31" s="311">
        <v>194</v>
      </c>
      <c r="G31" s="312">
        <v>54462</v>
      </c>
    </row>
    <row r="32" spans="2:7" ht="12" customHeight="1">
      <c r="B32" s="310"/>
      <c r="C32" s="34" t="s">
        <v>1284</v>
      </c>
      <c r="D32" s="42"/>
      <c r="E32" s="311">
        <v>112</v>
      </c>
      <c r="F32" s="311">
        <v>840</v>
      </c>
      <c r="G32" s="312">
        <v>328789</v>
      </c>
    </row>
    <row r="33" spans="2:7" ht="12" customHeight="1">
      <c r="B33" s="310"/>
      <c r="C33" s="34" t="s">
        <v>405</v>
      </c>
      <c r="D33" s="42"/>
      <c r="E33" s="311">
        <v>3</v>
      </c>
      <c r="F33" s="311">
        <v>10</v>
      </c>
      <c r="G33" s="312">
        <v>4135</v>
      </c>
    </row>
    <row r="34" spans="2:7" ht="12" customHeight="1">
      <c r="B34" s="310"/>
      <c r="C34" s="34"/>
      <c r="D34" s="42"/>
      <c r="E34" s="311"/>
      <c r="F34" s="311"/>
      <c r="G34" s="312"/>
    </row>
    <row r="35" spans="1:7" s="305" customFormat="1" ht="12" customHeight="1">
      <c r="A35" s="300"/>
      <c r="B35" s="859" t="s">
        <v>917</v>
      </c>
      <c r="C35" s="912"/>
      <c r="D35" s="302"/>
      <c r="E35" s="316">
        <f>SUM(E36:E40)</f>
        <v>299</v>
      </c>
      <c r="F35" s="316">
        <f>SUM(F36:F40)</f>
        <v>1391</v>
      </c>
      <c r="G35" s="317">
        <f>SUM(G36:G40)</f>
        <v>684955</v>
      </c>
    </row>
    <row r="36" spans="2:7" ht="12" customHeight="1">
      <c r="B36" s="310"/>
      <c r="C36" s="34" t="s">
        <v>1950</v>
      </c>
      <c r="D36" s="42"/>
      <c r="E36" s="311">
        <v>46</v>
      </c>
      <c r="F36" s="311">
        <v>333</v>
      </c>
      <c r="G36" s="312">
        <v>140422</v>
      </c>
    </row>
    <row r="37" spans="2:7" ht="12" customHeight="1">
      <c r="B37" s="310"/>
      <c r="C37" s="34" t="s">
        <v>1951</v>
      </c>
      <c r="D37" s="42"/>
      <c r="E37" s="311">
        <v>25</v>
      </c>
      <c r="F37" s="311">
        <v>110</v>
      </c>
      <c r="G37" s="312">
        <v>68947</v>
      </c>
    </row>
    <row r="38" spans="2:7" ht="12" customHeight="1">
      <c r="B38" s="310"/>
      <c r="C38" s="34" t="s">
        <v>1955</v>
      </c>
      <c r="D38" s="42"/>
      <c r="E38" s="311">
        <v>12</v>
      </c>
      <c r="F38" s="311">
        <v>37</v>
      </c>
      <c r="G38" s="312">
        <v>20518</v>
      </c>
    </row>
    <row r="39" spans="2:7" ht="12" customHeight="1">
      <c r="B39" s="310"/>
      <c r="C39" s="34" t="s">
        <v>406</v>
      </c>
      <c r="D39" s="42"/>
      <c r="E39" s="311">
        <v>37</v>
      </c>
      <c r="F39" s="311">
        <v>206</v>
      </c>
      <c r="G39" s="312">
        <v>169150</v>
      </c>
    </row>
    <row r="40" spans="2:7" ht="12" customHeight="1">
      <c r="B40" s="310"/>
      <c r="C40" s="34" t="s">
        <v>1963</v>
      </c>
      <c r="D40" s="42"/>
      <c r="E40" s="311">
        <v>179</v>
      </c>
      <c r="F40" s="311">
        <v>705</v>
      </c>
      <c r="G40" s="312">
        <v>285918</v>
      </c>
    </row>
    <row r="41" spans="2:7" ht="12" customHeight="1">
      <c r="B41" s="310"/>
      <c r="C41" s="34"/>
      <c r="D41" s="42"/>
      <c r="E41" s="311"/>
      <c r="F41" s="311"/>
      <c r="G41" s="312"/>
    </row>
    <row r="42" spans="1:7" s="319" customFormat="1" ht="12" customHeight="1">
      <c r="A42" s="318"/>
      <c r="B42" s="859" t="s">
        <v>1301</v>
      </c>
      <c r="C42" s="912"/>
      <c r="D42" s="302"/>
      <c r="E42" s="316">
        <f>SUM(E43:E48)</f>
        <v>115</v>
      </c>
      <c r="F42" s="316">
        <v>494</v>
      </c>
      <c r="G42" s="317">
        <v>317221</v>
      </c>
    </row>
    <row r="43" spans="1:7" s="319" customFormat="1" ht="12" customHeight="1">
      <c r="A43" s="318"/>
      <c r="B43" s="37"/>
      <c r="C43" s="34" t="s">
        <v>407</v>
      </c>
      <c r="D43" s="42"/>
      <c r="E43" s="311">
        <v>65</v>
      </c>
      <c r="F43" s="286">
        <v>319</v>
      </c>
      <c r="G43" s="312">
        <v>243664</v>
      </c>
    </row>
    <row r="44" spans="1:7" s="319" customFormat="1" ht="12" customHeight="1">
      <c r="A44" s="318"/>
      <c r="B44" s="37"/>
      <c r="C44" s="34" t="s">
        <v>408</v>
      </c>
      <c r="D44" s="42"/>
      <c r="E44" s="311">
        <v>1</v>
      </c>
      <c r="F44" s="320" t="s">
        <v>409</v>
      </c>
      <c r="G44" s="312" t="s">
        <v>409</v>
      </c>
    </row>
    <row r="45" spans="1:7" s="319" customFormat="1" ht="12" customHeight="1">
      <c r="A45" s="318"/>
      <c r="B45" s="37"/>
      <c r="C45" s="34" t="s">
        <v>1027</v>
      </c>
      <c r="D45" s="42"/>
      <c r="E45" s="311">
        <v>3</v>
      </c>
      <c r="F45" s="286">
        <v>13</v>
      </c>
      <c r="G45" s="312">
        <v>4391</v>
      </c>
    </row>
    <row r="46" spans="2:7" ht="12" customHeight="1">
      <c r="B46" s="310"/>
      <c r="C46" s="34" t="s">
        <v>410</v>
      </c>
      <c r="D46" s="42"/>
      <c r="E46" s="311">
        <v>12</v>
      </c>
      <c r="F46" s="286">
        <v>48</v>
      </c>
      <c r="G46" s="312">
        <v>23732</v>
      </c>
    </row>
    <row r="47" spans="2:7" ht="12" customHeight="1">
      <c r="B47" s="310"/>
      <c r="C47" s="34" t="s">
        <v>411</v>
      </c>
      <c r="D47" s="42"/>
      <c r="E47" s="311">
        <v>3</v>
      </c>
      <c r="F47" s="286">
        <v>6</v>
      </c>
      <c r="G47" s="312">
        <v>410</v>
      </c>
    </row>
    <row r="48" spans="2:7" ht="12" customHeight="1">
      <c r="B48" s="310"/>
      <c r="C48" s="34" t="s">
        <v>412</v>
      </c>
      <c r="D48" s="42"/>
      <c r="E48" s="311">
        <v>31</v>
      </c>
      <c r="F48" s="286">
        <v>99</v>
      </c>
      <c r="G48" s="312">
        <v>43060</v>
      </c>
    </row>
    <row r="49" spans="2:7" ht="12" customHeight="1">
      <c r="B49" s="310"/>
      <c r="C49" s="34"/>
      <c r="D49" s="42"/>
      <c r="E49" s="311"/>
      <c r="F49" s="311"/>
      <c r="G49" s="312"/>
    </row>
    <row r="50" spans="1:7" s="319" customFormat="1" ht="12" customHeight="1">
      <c r="A50" s="318"/>
      <c r="B50" s="859" t="s">
        <v>1986</v>
      </c>
      <c r="C50" s="912"/>
      <c r="D50" s="302"/>
      <c r="E50" s="316">
        <f>SUM(E51:E63)</f>
        <v>115</v>
      </c>
      <c r="F50" s="316">
        <v>750</v>
      </c>
      <c r="G50" s="317">
        <v>468325</v>
      </c>
    </row>
    <row r="51" spans="2:7" ht="12" customHeight="1">
      <c r="B51" s="310"/>
      <c r="C51" s="34" t="s">
        <v>413</v>
      </c>
      <c r="D51" s="42"/>
      <c r="E51" s="311">
        <v>19</v>
      </c>
      <c r="F51" s="286">
        <v>59</v>
      </c>
      <c r="G51" s="312">
        <v>15036</v>
      </c>
    </row>
    <row r="52" spans="2:7" ht="12" customHeight="1">
      <c r="B52" s="310"/>
      <c r="C52" s="34" t="s">
        <v>1990</v>
      </c>
      <c r="D52" s="42"/>
      <c r="E52" s="311">
        <v>10</v>
      </c>
      <c r="F52" s="320">
        <v>59</v>
      </c>
      <c r="G52" s="312">
        <v>35930</v>
      </c>
    </row>
    <row r="53" spans="2:7" ht="12" customHeight="1">
      <c r="B53" s="310"/>
      <c r="C53" s="34" t="s">
        <v>414</v>
      </c>
      <c r="D53" s="42"/>
      <c r="E53" s="311">
        <v>4</v>
      </c>
      <c r="F53" s="286">
        <v>39</v>
      </c>
      <c r="G53" s="312">
        <v>18207</v>
      </c>
    </row>
    <row r="54" spans="2:7" ht="12" customHeight="1">
      <c r="B54" s="310"/>
      <c r="C54" s="34" t="s">
        <v>964</v>
      </c>
      <c r="D54" s="42"/>
      <c r="E54" s="311">
        <v>2</v>
      </c>
      <c r="F54" s="320" t="s">
        <v>402</v>
      </c>
      <c r="G54" s="312" t="s">
        <v>402</v>
      </c>
    </row>
    <row r="55" spans="2:7" ht="12" customHeight="1">
      <c r="B55" s="310"/>
      <c r="C55" s="34" t="s">
        <v>965</v>
      </c>
      <c r="D55" s="42"/>
      <c r="E55" s="311">
        <v>3</v>
      </c>
      <c r="F55" s="286">
        <v>4</v>
      </c>
      <c r="G55" s="312">
        <v>237</v>
      </c>
    </row>
    <row r="56" spans="2:7" ht="12" customHeight="1">
      <c r="B56" s="310"/>
      <c r="C56" s="34" t="s">
        <v>952</v>
      </c>
      <c r="D56" s="42"/>
      <c r="E56" s="311">
        <v>4</v>
      </c>
      <c r="F56" s="320">
        <v>14</v>
      </c>
      <c r="G56" s="312">
        <v>5049</v>
      </c>
    </row>
    <row r="57" spans="2:7" ht="12" customHeight="1">
      <c r="B57" s="310"/>
      <c r="C57" s="34" t="s">
        <v>966</v>
      </c>
      <c r="D57" s="42"/>
      <c r="E57" s="311">
        <v>4</v>
      </c>
      <c r="F57" s="320">
        <v>27</v>
      </c>
      <c r="G57" s="312">
        <v>17467</v>
      </c>
    </row>
    <row r="58" spans="2:7" ht="12" customHeight="1">
      <c r="B58" s="310"/>
      <c r="C58" s="34" t="s">
        <v>968</v>
      </c>
      <c r="D58" s="42"/>
      <c r="E58" s="311">
        <v>7</v>
      </c>
      <c r="F58" s="286">
        <v>97</v>
      </c>
      <c r="G58" s="312">
        <v>104276</v>
      </c>
    </row>
    <row r="59" spans="2:7" ht="12" customHeight="1">
      <c r="B59" s="310"/>
      <c r="C59" s="34" t="s">
        <v>415</v>
      </c>
      <c r="D59" s="42"/>
      <c r="E59" s="311">
        <v>2</v>
      </c>
      <c r="F59" s="320" t="s">
        <v>416</v>
      </c>
      <c r="G59" s="312" t="s">
        <v>416</v>
      </c>
    </row>
    <row r="60" spans="2:7" ht="12" customHeight="1">
      <c r="B60" s="310"/>
      <c r="C60" s="34" t="s">
        <v>417</v>
      </c>
      <c r="D60" s="42"/>
      <c r="E60" s="311">
        <v>9</v>
      </c>
      <c r="F60" s="286">
        <v>194</v>
      </c>
      <c r="G60" s="312">
        <v>143919</v>
      </c>
    </row>
    <row r="61" spans="2:7" ht="12" customHeight="1">
      <c r="B61" s="310"/>
      <c r="C61" s="34" t="s">
        <v>970</v>
      </c>
      <c r="D61" s="42"/>
      <c r="E61" s="311">
        <v>9</v>
      </c>
      <c r="F61" s="286">
        <v>75</v>
      </c>
      <c r="G61" s="312">
        <v>46588</v>
      </c>
    </row>
    <row r="62" spans="2:7" ht="12" customHeight="1">
      <c r="B62" s="310"/>
      <c r="C62" s="34" t="s">
        <v>971</v>
      </c>
      <c r="D62" s="42"/>
      <c r="E62" s="311">
        <v>2</v>
      </c>
      <c r="F62" s="320" t="s">
        <v>402</v>
      </c>
      <c r="G62" s="312" t="s">
        <v>402</v>
      </c>
    </row>
    <row r="63" spans="2:7" ht="12" customHeight="1">
      <c r="B63" s="310"/>
      <c r="C63" s="34" t="s">
        <v>418</v>
      </c>
      <c r="D63" s="42"/>
      <c r="E63" s="311">
        <v>40</v>
      </c>
      <c r="F63" s="286">
        <v>119</v>
      </c>
      <c r="G63" s="312">
        <v>39707</v>
      </c>
    </row>
    <row r="64" spans="2:7" ht="12" customHeight="1">
      <c r="B64" s="310"/>
      <c r="C64" s="34"/>
      <c r="D64" s="42"/>
      <c r="E64" s="311"/>
      <c r="F64" s="311"/>
      <c r="G64" s="312"/>
    </row>
    <row r="65" spans="1:7" s="319" customFormat="1" ht="12" customHeight="1">
      <c r="A65" s="318"/>
      <c r="B65" s="859" t="s">
        <v>972</v>
      </c>
      <c r="C65" s="912"/>
      <c r="D65" s="302"/>
      <c r="E65" s="316">
        <f>SUM(E66:E69)</f>
        <v>43</v>
      </c>
      <c r="F65" s="316">
        <v>577</v>
      </c>
      <c r="G65" s="317">
        <v>218977</v>
      </c>
    </row>
    <row r="66" spans="1:7" s="319" customFormat="1" ht="12" customHeight="1">
      <c r="A66" s="318"/>
      <c r="B66" s="37"/>
      <c r="C66" s="34" t="s">
        <v>419</v>
      </c>
      <c r="D66" s="302"/>
      <c r="E66" s="311">
        <v>4</v>
      </c>
      <c r="F66" s="311">
        <v>468</v>
      </c>
      <c r="G66" s="312">
        <v>177996</v>
      </c>
    </row>
    <row r="67" spans="1:7" s="319" customFormat="1" ht="12" customHeight="1">
      <c r="A67" s="318"/>
      <c r="B67" s="37"/>
      <c r="C67" s="34" t="s">
        <v>975</v>
      </c>
      <c r="D67" s="302"/>
      <c r="E67" s="311">
        <v>21</v>
      </c>
      <c r="F67" s="311">
        <v>81</v>
      </c>
      <c r="G67" s="312">
        <v>33746</v>
      </c>
    </row>
    <row r="68" spans="1:7" s="319" customFormat="1" ht="12" customHeight="1">
      <c r="A68" s="318"/>
      <c r="B68" s="37"/>
      <c r="C68" s="34" t="s">
        <v>977</v>
      </c>
      <c r="D68" s="302"/>
      <c r="E68" s="311">
        <v>2</v>
      </c>
      <c r="F68" s="311" t="s">
        <v>402</v>
      </c>
      <c r="G68" s="312" t="s">
        <v>402</v>
      </c>
    </row>
    <row r="69" spans="2:7" ht="12" customHeight="1">
      <c r="B69" s="310"/>
      <c r="C69" s="34" t="s">
        <v>978</v>
      </c>
      <c r="D69" s="42"/>
      <c r="E69" s="311">
        <v>16</v>
      </c>
      <c r="F69" s="286">
        <v>18</v>
      </c>
      <c r="G69" s="312">
        <v>3099</v>
      </c>
    </row>
    <row r="70" spans="2:7" ht="12" customHeight="1">
      <c r="B70" s="310"/>
      <c r="C70" s="34"/>
      <c r="D70" s="42"/>
      <c r="E70" s="311"/>
      <c r="F70" s="311"/>
      <c r="G70" s="312"/>
    </row>
    <row r="71" spans="1:7" s="305" customFormat="1" ht="12" customHeight="1">
      <c r="A71" s="300"/>
      <c r="B71" s="859" t="s">
        <v>983</v>
      </c>
      <c r="C71" s="912"/>
      <c r="D71" s="302"/>
      <c r="E71" s="316">
        <f>SUM(E72:E87)</f>
        <v>245</v>
      </c>
      <c r="F71" s="316">
        <v>3509</v>
      </c>
      <c r="G71" s="317">
        <v>2931768</v>
      </c>
    </row>
    <row r="72" spans="2:7" ht="12" customHeight="1">
      <c r="B72" s="310"/>
      <c r="C72" s="34" t="s">
        <v>984</v>
      </c>
      <c r="D72" s="42"/>
      <c r="E72" s="311">
        <v>46</v>
      </c>
      <c r="F72" s="311">
        <v>1180</v>
      </c>
      <c r="G72" s="312">
        <v>1038513</v>
      </c>
    </row>
    <row r="73" spans="2:7" ht="12" customHeight="1">
      <c r="B73" s="310"/>
      <c r="C73" s="34" t="s">
        <v>420</v>
      </c>
      <c r="D73" s="42"/>
      <c r="E73" s="311">
        <v>4</v>
      </c>
      <c r="F73" s="311">
        <v>83</v>
      </c>
      <c r="G73" s="312">
        <v>48828</v>
      </c>
    </row>
    <row r="74" spans="2:7" ht="12" customHeight="1">
      <c r="B74" s="310"/>
      <c r="C74" s="34" t="s">
        <v>2014</v>
      </c>
      <c r="D74" s="42"/>
      <c r="E74" s="311">
        <v>7</v>
      </c>
      <c r="F74" s="311">
        <v>59</v>
      </c>
      <c r="G74" s="312">
        <v>73305</v>
      </c>
    </row>
    <row r="75" spans="2:7" ht="12" customHeight="1">
      <c r="B75" s="310"/>
      <c r="C75" s="34" t="s">
        <v>991</v>
      </c>
      <c r="D75" s="42"/>
      <c r="E75" s="311">
        <v>9</v>
      </c>
      <c r="F75" s="311">
        <v>35</v>
      </c>
      <c r="G75" s="312">
        <v>12276</v>
      </c>
    </row>
    <row r="76" spans="2:7" ht="12" customHeight="1">
      <c r="B76" s="310"/>
      <c r="C76" s="34" t="s">
        <v>2015</v>
      </c>
      <c r="D76" s="42"/>
      <c r="E76" s="311">
        <v>26</v>
      </c>
      <c r="F76" s="311">
        <v>126</v>
      </c>
      <c r="G76" s="312">
        <v>219226</v>
      </c>
    </row>
    <row r="77" spans="2:7" ht="12" customHeight="1">
      <c r="B77" s="310"/>
      <c r="C77" s="34" t="s">
        <v>993</v>
      </c>
      <c r="D77" s="42"/>
      <c r="E77" s="311">
        <v>3</v>
      </c>
      <c r="F77" s="311">
        <v>264</v>
      </c>
      <c r="G77" s="312">
        <v>212405</v>
      </c>
    </row>
    <row r="78" spans="2:7" ht="12" customHeight="1">
      <c r="B78" s="310"/>
      <c r="C78" s="34" t="s">
        <v>994</v>
      </c>
      <c r="D78" s="42"/>
      <c r="E78" s="311">
        <v>3</v>
      </c>
      <c r="F78" s="311">
        <v>8</v>
      </c>
      <c r="G78" s="312">
        <v>2726</v>
      </c>
    </row>
    <row r="79" spans="2:7" ht="12" customHeight="1">
      <c r="B79" s="310"/>
      <c r="C79" s="34" t="s">
        <v>421</v>
      </c>
      <c r="D79" s="42"/>
      <c r="E79" s="311">
        <v>1</v>
      </c>
      <c r="F79" s="311" t="s">
        <v>402</v>
      </c>
      <c r="G79" s="312" t="s">
        <v>402</v>
      </c>
    </row>
    <row r="80" spans="2:7" ht="12" customHeight="1">
      <c r="B80" s="310"/>
      <c r="C80" s="34" t="s">
        <v>996</v>
      </c>
      <c r="D80" s="42"/>
      <c r="E80" s="311">
        <v>73</v>
      </c>
      <c r="F80" s="311">
        <v>791</v>
      </c>
      <c r="G80" s="312">
        <v>566891</v>
      </c>
    </row>
    <row r="81" spans="2:7" ht="12" customHeight="1">
      <c r="B81" s="310"/>
      <c r="C81" s="34" t="s">
        <v>997</v>
      </c>
      <c r="D81" s="42"/>
      <c r="E81" s="311">
        <v>33</v>
      </c>
      <c r="F81" s="311">
        <v>555</v>
      </c>
      <c r="G81" s="312">
        <v>406703</v>
      </c>
    </row>
    <row r="82" spans="2:7" ht="12" customHeight="1">
      <c r="B82" s="310"/>
      <c r="C82" s="34" t="s">
        <v>998</v>
      </c>
      <c r="D82" s="42"/>
      <c r="E82" s="311">
        <v>1</v>
      </c>
      <c r="F82" s="311" t="s">
        <v>402</v>
      </c>
      <c r="G82" s="312" t="s">
        <v>402</v>
      </c>
    </row>
    <row r="83" spans="2:7" ht="12" customHeight="1">
      <c r="B83" s="310"/>
      <c r="C83" s="34" t="s">
        <v>999</v>
      </c>
      <c r="D83" s="42"/>
      <c r="E83" s="311">
        <v>4</v>
      </c>
      <c r="F83" s="311">
        <v>23</v>
      </c>
      <c r="G83" s="312">
        <v>15352</v>
      </c>
    </row>
    <row r="84" spans="2:7" ht="12" customHeight="1">
      <c r="B84" s="310"/>
      <c r="C84" s="34" t="s">
        <v>422</v>
      </c>
      <c r="D84" s="42"/>
      <c r="E84" s="311">
        <v>3</v>
      </c>
      <c r="F84" s="311">
        <v>9</v>
      </c>
      <c r="G84" s="312">
        <v>1745</v>
      </c>
    </row>
    <row r="85" spans="2:7" ht="12" customHeight="1">
      <c r="B85" s="310"/>
      <c r="C85" s="34" t="s">
        <v>423</v>
      </c>
      <c r="D85" s="42"/>
      <c r="E85" s="311">
        <v>30</v>
      </c>
      <c r="F85" s="311">
        <v>366</v>
      </c>
      <c r="G85" s="312">
        <v>331784</v>
      </c>
    </row>
    <row r="86" spans="2:7" ht="12" customHeight="1">
      <c r="B86" s="310"/>
      <c r="C86" s="34" t="s">
        <v>1002</v>
      </c>
      <c r="D86" s="42"/>
      <c r="E86" s="311">
        <v>2</v>
      </c>
      <c r="F86" s="311" t="s">
        <v>402</v>
      </c>
      <c r="G86" s="312" t="s">
        <v>402</v>
      </c>
    </row>
    <row r="87" spans="2:7" ht="12" customHeight="1">
      <c r="B87" s="310"/>
      <c r="C87" s="34" t="s">
        <v>1341</v>
      </c>
      <c r="D87" s="42"/>
      <c r="E87" s="311">
        <v>0</v>
      </c>
      <c r="F87" s="311">
        <v>0</v>
      </c>
      <c r="G87" s="312">
        <v>0</v>
      </c>
    </row>
    <row r="88" spans="2:7" ht="12" customHeight="1">
      <c r="B88" s="310"/>
      <c r="C88" s="34"/>
      <c r="D88" s="42"/>
      <c r="E88" s="311"/>
      <c r="F88" s="311"/>
      <c r="G88" s="312"/>
    </row>
    <row r="89" spans="1:7" s="305" customFormat="1" ht="12" customHeight="1">
      <c r="A89" s="300"/>
      <c r="B89" s="859" t="s">
        <v>1004</v>
      </c>
      <c r="C89" s="912"/>
      <c r="D89" s="302"/>
      <c r="E89" s="316">
        <f>SUM(E90:E93)</f>
        <v>83</v>
      </c>
      <c r="F89" s="316">
        <f>SUM(F90:F93)</f>
        <v>1407</v>
      </c>
      <c r="G89" s="317">
        <f>SUM(G90:G93)</f>
        <v>1213173</v>
      </c>
    </row>
    <row r="90" spans="2:7" ht="12" customHeight="1">
      <c r="B90" s="310"/>
      <c r="C90" s="34" t="s">
        <v>2033</v>
      </c>
      <c r="D90" s="42"/>
      <c r="E90" s="311">
        <v>32</v>
      </c>
      <c r="F90" s="311">
        <v>243</v>
      </c>
      <c r="G90" s="312">
        <v>185569</v>
      </c>
    </row>
    <row r="91" spans="2:7" ht="12" customHeight="1">
      <c r="B91" s="310"/>
      <c r="C91" s="34" t="s">
        <v>2039</v>
      </c>
      <c r="D91" s="42"/>
      <c r="E91" s="311">
        <v>13</v>
      </c>
      <c r="F91" s="311">
        <v>55</v>
      </c>
      <c r="G91" s="312">
        <v>24416</v>
      </c>
    </row>
    <row r="92" spans="2:7" ht="12" customHeight="1">
      <c r="B92" s="310"/>
      <c r="C92" s="34" t="s">
        <v>2043</v>
      </c>
      <c r="D92" s="42"/>
      <c r="E92" s="311">
        <v>8</v>
      </c>
      <c r="F92" s="311">
        <v>10</v>
      </c>
      <c r="G92" s="312">
        <v>1198</v>
      </c>
    </row>
    <row r="93" spans="2:7" ht="12" customHeight="1">
      <c r="B93" s="310"/>
      <c r="C93" s="34" t="s">
        <v>1017</v>
      </c>
      <c r="D93" s="42"/>
      <c r="E93" s="311">
        <v>30</v>
      </c>
      <c r="F93" s="311">
        <v>1099</v>
      </c>
      <c r="G93" s="312">
        <v>1001990</v>
      </c>
    </row>
    <row r="94" spans="2:7" ht="12" customHeight="1">
      <c r="B94" s="310"/>
      <c r="C94" s="34"/>
      <c r="D94" s="42"/>
      <c r="E94" s="311"/>
      <c r="F94" s="311"/>
      <c r="G94" s="312"/>
    </row>
    <row r="95" spans="1:7" s="305" customFormat="1" ht="12" customHeight="1">
      <c r="A95" s="300"/>
      <c r="B95" s="859" t="s">
        <v>424</v>
      </c>
      <c r="C95" s="912"/>
      <c r="D95" s="302"/>
      <c r="E95" s="316">
        <f>SUM(E96:E108)</f>
        <v>166</v>
      </c>
      <c r="F95" s="316">
        <v>836</v>
      </c>
      <c r="G95" s="317">
        <v>565971</v>
      </c>
    </row>
    <row r="96" spans="2:7" ht="12.75" customHeight="1">
      <c r="B96" s="310"/>
      <c r="C96" s="34" t="s">
        <v>425</v>
      </c>
      <c r="D96" s="42"/>
      <c r="E96" s="311">
        <v>11</v>
      </c>
      <c r="F96" s="311">
        <v>40</v>
      </c>
      <c r="G96" s="313">
        <v>10974</v>
      </c>
    </row>
    <row r="97" spans="2:7" ht="12" customHeight="1">
      <c r="B97" s="310"/>
      <c r="C97" s="34" t="s">
        <v>426</v>
      </c>
      <c r="D97" s="42"/>
      <c r="E97" s="311">
        <v>13</v>
      </c>
      <c r="F97" s="311">
        <v>83</v>
      </c>
      <c r="G97" s="313">
        <v>69382</v>
      </c>
    </row>
    <row r="98" spans="2:7" ht="12" customHeight="1">
      <c r="B98" s="310"/>
      <c r="C98" s="34" t="s">
        <v>1021</v>
      </c>
      <c r="D98" s="42"/>
      <c r="E98" s="311">
        <v>3</v>
      </c>
      <c r="F98" s="311">
        <v>9</v>
      </c>
      <c r="G98" s="313">
        <v>7452</v>
      </c>
    </row>
    <row r="99" spans="2:7" ht="12" customHeight="1">
      <c r="B99" s="310"/>
      <c r="C99" s="34" t="s">
        <v>427</v>
      </c>
      <c r="D99" s="42"/>
      <c r="E99" s="311">
        <v>13</v>
      </c>
      <c r="F99" s="311">
        <v>105</v>
      </c>
      <c r="G99" s="313">
        <v>84098</v>
      </c>
    </row>
    <row r="100" spans="2:7" ht="12" customHeight="1">
      <c r="B100" s="310"/>
      <c r="C100" s="34" t="s">
        <v>1024</v>
      </c>
      <c r="D100" s="42"/>
      <c r="E100" s="311">
        <v>5</v>
      </c>
      <c r="F100" s="311">
        <v>32</v>
      </c>
      <c r="G100" s="313">
        <v>42579</v>
      </c>
    </row>
    <row r="101" spans="2:7" ht="12" customHeight="1">
      <c r="B101" s="310"/>
      <c r="C101" s="34" t="s">
        <v>1355</v>
      </c>
      <c r="D101" s="42"/>
      <c r="E101" s="311">
        <v>5</v>
      </c>
      <c r="F101" s="311">
        <v>17</v>
      </c>
      <c r="G101" s="313">
        <v>4265</v>
      </c>
    </row>
    <row r="102" spans="2:7" ht="12" customHeight="1">
      <c r="B102" s="310"/>
      <c r="C102" s="34" t="s">
        <v>1026</v>
      </c>
      <c r="D102" s="42"/>
      <c r="E102" s="311">
        <v>10</v>
      </c>
      <c r="F102" s="311">
        <v>47</v>
      </c>
      <c r="G102" s="313">
        <v>35018</v>
      </c>
    </row>
    <row r="103" spans="2:7" ht="12" customHeight="1">
      <c r="B103" s="310"/>
      <c r="C103" s="34" t="s">
        <v>1027</v>
      </c>
      <c r="D103" s="42"/>
      <c r="E103" s="311">
        <v>6</v>
      </c>
      <c r="F103" s="311">
        <v>22</v>
      </c>
      <c r="G103" s="313">
        <v>3385</v>
      </c>
    </row>
    <row r="104" spans="2:7" ht="12" customHeight="1">
      <c r="B104" s="310"/>
      <c r="C104" s="34" t="s">
        <v>428</v>
      </c>
      <c r="D104" s="42"/>
      <c r="E104" s="311">
        <v>4</v>
      </c>
      <c r="F104" s="311">
        <v>24</v>
      </c>
      <c r="G104" s="313">
        <v>10900</v>
      </c>
    </row>
    <row r="105" spans="2:7" ht="12" customHeight="1">
      <c r="B105" s="310"/>
      <c r="C105" s="34" t="s">
        <v>429</v>
      </c>
      <c r="D105" s="42"/>
      <c r="E105" s="311">
        <v>17</v>
      </c>
      <c r="F105" s="311">
        <v>101</v>
      </c>
      <c r="G105" s="313">
        <v>57024</v>
      </c>
    </row>
    <row r="106" spans="2:7" ht="12" customHeight="1">
      <c r="B106" s="310"/>
      <c r="C106" s="34" t="s">
        <v>1032</v>
      </c>
      <c r="D106" s="42"/>
      <c r="E106" s="311">
        <v>2</v>
      </c>
      <c r="F106" s="311" t="s">
        <v>430</v>
      </c>
      <c r="G106" s="313" t="s">
        <v>430</v>
      </c>
    </row>
    <row r="107" spans="2:7" ht="12" customHeight="1">
      <c r="B107" s="310"/>
      <c r="C107" s="34" t="s">
        <v>431</v>
      </c>
      <c r="D107" s="42"/>
      <c r="E107" s="311">
        <v>25</v>
      </c>
      <c r="F107" s="311">
        <v>121</v>
      </c>
      <c r="G107" s="313">
        <v>54717</v>
      </c>
    </row>
    <row r="108" spans="2:7" ht="12" customHeight="1">
      <c r="B108" s="310"/>
      <c r="C108" s="34" t="s">
        <v>432</v>
      </c>
      <c r="D108" s="42"/>
      <c r="E108" s="311">
        <v>52</v>
      </c>
      <c r="F108" s="311">
        <v>229</v>
      </c>
      <c r="G108" s="313">
        <v>185199</v>
      </c>
    </row>
    <row r="109" spans="2:7" ht="12" customHeight="1">
      <c r="B109" s="310"/>
      <c r="C109" s="34"/>
      <c r="D109" s="42"/>
      <c r="E109" s="311"/>
      <c r="F109" s="311"/>
      <c r="G109" s="313"/>
    </row>
    <row r="110" spans="1:7" s="305" customFormat="1" ht="12" customHeight="1">
      <c r="A110" s="300"/>
      <c r="B110" s="859" t="s">
        <v>433</v>
      </c>
      <c r="C110" s="912"/>
      <c r="D110" s="302"/>
      <c r="E110" s="316">
        <f>SUM(E111:E122)</f>
        <v>185</v>
      </c>
      <c r="F110" s="316">
        <v>1474</v>
      </c>
      <c r="G110" s="317">
        <v>1150195</v>
      </c>
    </row>
    <row r="111" spans="1:7" s="305" customFormat="1" ht="12" customHeight="1">
      <c r="A111" s="300"/>
      <c r="B111" s="37"/>
      <c r="C111" s="314" t="s">
        <v>434</v>
      </c>
      <c r="D111" s="302"/>
      <c r="E111" s="311">
        <v>2</v>
      </c>
      <c r="F111" s="311">
        <v>7</v>
      </c>
      <c r="G111" s="312">
        <v>2055</v>
      </c>
    </row>
    <row r="112" spans="1:7" s="305" customFormat="1" ht="12" customHeight="1">
      <c r="A112" s="300"/>
      <c r="B112" s="37"/>
      <c r="C112" s="314" t="s">
        <v>435</v>
      </c>
      <c r="D112" s="302"/>
      <c r="E112" s="311">
        <v>10</v>
      </c>
      <c r="F112" s="311">
        <v>50</v>
      </c>
      <c r="G112" s="312">
        <v>23070</v>
      </c>
    </row>
    <row r="113" spans="1:7" s="322" customFormat="1" ht="12" customHeight="1">
      <c r="A113" s="321"/>
      <c r="B113" s="310"/>
      <c r="C113" s="34" t="s">
        <v>2078</v>
      </c>
      <c r="D113" s="42"/>
      <c r="E113" s="311">
        <v>52</v>
      </c>
      <c r="F113" s="311">
        <v>475</v>
      </c>
      <c r="G113" s="313">
        <v>367863</v>
      </c>
    </row>
    <row r="114" spans="1:7" s="322" customFormat="1" ht="12" customHeight="1">
      <c r="A114" s="321"/>
      <c r="B114" s="310"/>
      <c r="C114" s="34" t="s">
        <v>1047</v>
      </c>
      <c r="D114" s="42"/>
      <c r="E114" s="311">
        <v>24</v>
      </c>
      <c r="F114" s="311">
        <v>100</v>
      </c>
      <c r="G114" s="313">
        <v>37688</v>
      </c>
    </row>
    <row r="115" spans="1:7" s="322" customFormat="1" ht="12" customHeight="1">
      <c r="A115" s="321"/>
      <c r="B115" s="310"/>
      <c r="C115" s="34" t="s">
        <v>420</v>
      </c>
      <c r="D115" s="42"/>
      <c r="E115" s="311">
        <v>8</v>
      </c>
      <c r="F115" s="311">
        <v>157</v>
      </c>
      <c r="G115" s="313">
        <v>174353</v>
      </c>
    </row>
    <row r="116" spans="1:7" s="322" customFormat="1" ht="12" customHeight="1">
      <c r="A116" s="321"/>
      <c r="B116" s="310"/>
      <c r="C116" s="34" t="s">
        <v>436</v>
      </c>
      <c r="D116" s="42"/>
      <c r="E116" s="311">
        <v>3</v>
      </c>
      <c r="F116" s="311">
        <v>9</v>
      </c>
      <c r="G116" s="313">
        <v>1600</v>
      </c>
    </row>
    <row r="117" spans="1:7" s="322" customFormat="1" ht="12" customHeight="1">
      <c r="A117" s="321"/>
      <c r="B117" s="310"/>
      <c r="C117" s="34" t="s">
        <v>1373</v>
      </c>
      <c r="D117" s="42"/>
      <c r="E117" s="311">
        <v>55</v>
      </c>
      <c r="F117" s="311">
        <v>498</v>
      </c>
      <c r="G117" s="313">
        <v>479259</v>
      </c>
    </row>
    <row r="118" spans="1:7" s="322" customFormat="1" ht="12" customHeight="1">
      <c r="A118" s="321"/>
      <c r="B118" s="310"/>
      <c r="C118" s="34" t="s">
        <v>1374</v>
      </c>
      <c r="D118" s="42"/>
      <c r="E118" s="311">
        <v>21</v>
      </c>
      <c r="F118" s="311">
        <v>140</v>
      </c>
      <c r="G118" s="313">
        <v>46209</v>
      </c>
    </row>
    <row r="119" spans="1:7" s="322" customFormat="1" ht="12" customHeight="1">
      <c r="A119" s="321"/>
      <c r="B119" s="310"/>
      <c r="C119" s="34" t="s">
        <v>437</v>
      </c>
      <c r="D119" s="42"/>
      <c r="E119" s="311">
        <v>5</v>
      </c>
      <c r="F119" s="311">
        <v>29</v>
      </c>
      <c r="G119" s="313">
        <v>16523</v>
      </c>
    </row>
    <row r="120" spans="1:7" s="322" customFormat="1" ht="12" customHeight="1">
      <c r="A120" s="321"/>
      <c r="B120" s="310"/>
      <c r="C120" s="34" t="s">
        <v>943</v>
      </c>
      <c r="D120" s="42"/>
      <c r="E120" s="311">
        <v>3</v>
      </c>
      <c r="F120" s="311">
        <v>4</v>
      </c>
      <c r="G120" s="313">
        <v>1010</v>
      </c>
    </row>
    <row r="121" spans="1:7" s="322" customFormat="1" ht="12" customHeight="1">
      <c r="A121" s="321"/>
      <c r="B121" s="310"/>
      <c r="C121" s="34" t="s">
        <v>1040</v>
      </c>
      <c r="D121" s="42"/>
      <c r="E121" s="311">
        <v>0</v>
      </c>
      <c r="F121" s="311">
        <v>0</v>
      </c>
      <c r="G121" s="313">
        <v>0</v>
      </c>
    </row>
    <row r="122" spans="1:7" s="322" customFormat="1" ht="12" customHeight="1">
      <c r="A122" s="321"/>
      <c r="B122" s="310"/>
      <c r="C122" s="34" t="s">
        <v>1050</v>
      </c>
      <c r="D122" s="42"/>
      <c r="E122" s="311">
        <v>2</v>
      </c>
      <c r="F122" s="311" t="s">
        <v>402</v>
      </c>
      <c r="G122" s="313" t="s">
        <v>402</v>
      </c>
    </row>
    <row r="123" spans="2:7" ht="12" customHeight="1">
      <c r="B123" s="310"/>
      <c r="C123" s="34"/>
      <c r="D123" s="42"/>
      <c r="E123" s="311"/>
      <c r="F123" s="311"/>
      <c r="G123" s="313"/>
    </row>
    <row r="124" spans="1:7" s="305" customFormat="1" ht="12" customHeight="1">
      <c r="A124" s="300"/>
      <c r="B124" s="859" t="s">
        <v>2085</v>
      </c>
      <c r="C124" s="912"/>
      <c r="D124" s="302"/>
      <c r="E124" s="316">
        <f>SUM(E125:E130)</f>
        <v>121</v>
      </c>
      <c r="F124" s="316">
        <f>SUM(F125:F130)</f>
        <v>945</v>
      </c>
      <c r="G124" s="317">
        <f>SUM(G125:G130)</f>
        <v>586298</v>
      </c>
    </row>
    <row r="125" spans="1:7" s="305" customFormat="1" ht="12" customHeight="1">
      <c r="A125" s="300"/>
      <c r="B125" s="37"/>
      <c r="C125" s="314" t="s">
        <v>438</v>
      </c>
      <c r="D125" s="302"/>
      <c r="E125" s="311">
        <v>31</v>
      </c>
      <c r="F125" s="311">
        <v>312</v>
      </c>
      <c r="G125" s="312">
        <v>215988</v>
      </c>
    </row>
    <row r="126" spans="1:7" s="305" customFormat="1" ht="12" customHeight="1">
      <c r="A126" s="300"/>
      <c r="B126" s="37"/>
      <c r="C126" s="314" t="s">
        <v>420</v>
      </c>
      <c r="D126" s="302"/>
      <c r="E126" s="311">
        <v>3</v>
      </c>
      <c r="F126" s="311">
        <v>10</v>
      </c>
      <c r="G126" s="312">
        <v>4015</v>
      </c>
    </row>
    <row r="127" spans="1:7" s="305" customFormat="1" ht="12" customHeight="1">
      <c r="A127" s="300"/>
      <c r="B127" s="37"/>
      <c r="C127" s="314" t="s">
        <v>1053</v>
      </c>
      <c r="D127" s="302"/>
      <c r="E127" s="311">
        <v>8</v>
      </c>
      <c r="F127" s="311">
        <v>21</v>
      </c>
      <c r="G127" s="312">
        <v>6384</v>
      </c>
    </row>
    <row r="128" spans="2:7" ht="12">
      <c r="B128" s="310"/>
      <c r="C128" s="314" t="s">
        <v>439</v>
      </c>
      <c r="D128" s="315"/>
      <c r="E128" s="311">
        <v>18</v>
      </c>
      <c r="F128" s="311">
        <v>148</v>
      </c>
      <c r="G128" s="323">
        <v>103487</v>
      </c>
    </row>
    <row r="129" spans="2:7" ht="12" customHeight="1">
      <c r="B129" s="310"/>
      <c r="C129" s="314" t="s">
        <v>440</v>
      </c>
      <c r="D129" s="315"/>
      <c r="E129" s="311">
        <v>23</v>
      </c>
      <c r="F129" s="311">
        <v>169</v>
      </c>
      <c r="G129" s="28">
        <v>97430</v>
      </c>
    </row>
    <row r="130" spans="2:7" ht="12" customHeight="1">
      <c r="B130" s="310"/>
      <c r="C130" s="314" t="s">
        <v>441</v>
      </c>
      <c r="D130" s="315"/>
      <c r="E130" s="311">
        <v>38</v>
      </c>
      <c r="F130" s="311">
        <v>285</v>
      </c>
      <c r="G130" s="313">
        <v>158994</v>
      </c>
    </row>
    <row r="131" spans="2:7" ht="12" customHeight="1" thickBot="1">
      <c r="B131" s="324"/>
      <c r="C131" s="46"/>
      <c r="D131" s="325"/>
      <c r="E131" s="326"/>
      <c r="F131" s="326"/>
      <c r="G131" s="327"/>
    </row>
    <row r="132" spans="2:6" ht="12">
      <c r="B132" s="328" t="s">
        <v>442</v>
      </c>
      <c r="C132" s="328"/>
      <c r="D132" s="328"/>
      <c r="E132" s="329"/>
      <c r="F132" s="329"/>
    </row>
    <row r="133" spans="2:6" ht="12">
      <c r="B133" s="322" t="s">
        <v>443</v>
      </c>
      <c r="C133" s="315"/>
      <c r="D133" s="315"/>
      <c r="E133" s="329"/>
      <c r="F133" s="329"/>
    </row>
    <row r="134" spans="2:6" ht="12">
      <c r="B134" s="321"/>
      <c r="C134" s="330"/>
      <c r="D134" s="330"/>
      <c r="E134" s="329"/>
      <c r="F134" s="329"/>
    </row>
    <row r="135" spans="2:6" ht="12">
      <c r="B135" s="321"/>
      <c r="C135" s="330"/>
      <c r="D135" s="330"/>
      <c r="E135" s="329"/>
      <c r="F135" s="329"/>
    </row>
    <row r="136" spans="2:6" ht="12">
      <c r="B136" s="321"/>
      <c r="C136" s="331"/>
      <c r="D136" s="331"/>
      <c r="E136" s="329"/>
      <c r="F136" s="329"/>
    </row>
    <row r="137" spans="2:6" ht="12">
      <c r="B137" s="321"/>
      <c r="C137" s="321"/>
      <c r="D137" s="321"/>
      <c r="E137" s="329"/>
      <c r="F137" s="329"/>
    </row>
    <row r="138" spans="2:6" ht="12">
      <c r="B138" s="321"/>
      <c r="C138" s="321"/>
      <c r="D138" s="321"/>
      <c r="E138" s="329"/>
      <c r="F138" s="329"/>
    </row>
    <row r="139" spans="2:6" ht="12">
      <c r="B139" s="321"/>
      <c r="C139" s="321"/>
      <c r="D139" s="321"/>
      <c r="E139" s="329"/>
      <c r="F139" s="329"/>
    </row>
    <row r="140" spans="2:6" ht="12">
      <c r="B140" s="321"/>
      <c r="C140" s="321"/>
      <c r="D140" s="321"/>
      <c r="E140" s="329"/>
      <c r="F140" s="329"/>
    </row>
    <row r="141" spans="2:6" ht="12">
      <c r="B141" s="321"/>
      <c r="C141" s="321"/>
      <c r="D141" s="321"/>
      <c r="E141" s="329"/>
      <c r="F141" s="329"/>
    </row>
    <row r="142" spans="2:6" ht="12">
      <c r="B142" s="321"/>
      <c r="C142" s="321"/>
      <c r="D142" s="321"/>
      <c r="E142" s="329"/>
      <c r="F142" s="329"/>
    </row>
    <row r="143" spans="2:6" ht="12">
      <c r="B143" s="321"/>
      <c r="C143" s="321"/>
      <c r="D143" s="321"/>
      <c r="E143" s="329"/>
      <c r="F143" s="329"/>
    </row>
    <row r="144" spans="2:6" ht="12">
      <c r="B144" s="321"/>
      <c r="C144" s="321"/>
      <c r="D144" s="321"/>
      <c r="E144" s="329"/>
      <c r="F144" s="329"/>
    </row>
    <row r="145" spans="2:6" ht="12">
      <c r="B145" s="321"/>
      <c r="C145" s="321"/>
      <c r="D145" s="321"/>
      <c r="E145" s="329"/>
      <c r="F145" s="329"/>
    </row>
    <row r="146" spans="2:6" ht="12">
      <c r="B146" s="321"/>
      <c r="C146" s="321"/>
      <c r="D146" s="321"/>
      <c r="E146" s="329"/>
      <c r="F146" s="329"/>
    </row>
    <row r="147" spans="2:6" ht="12">
      <c r="B147" s="321"/>
      <c r="C147" s="321"/>
      <c r="D147" s="321"/>
      <c r="E147" s="329"/>
      <c r="F147" s="329"/>
    </row>
    <row r="148" spans="2:6" ht="12">
      <c r="B148" s="321"/>
      <c r="C148" s="321"/>
      <c r="D148" s="321"/>
      <c r="E148" s="329"/>
      <c r="F148" s="329"/>
    </row>
    <row r="149" spans="2:6" ht="12">
      <c r="B149" s="321"/>
      <c r="C149" s="321"/>
      <c r="D149" s="321"/>
      <c r="E149" s="329"/>
      <c r="F149" s="329"/>
    </row>
    <row r="150" spans="2:6" ht="12">
      <c r="B150" s="321"/>
      <c r="C150" s="321"/>
      <c r="D150" s="321"/>
      <c r="E150" s="329"/>
      <c r="F150" s="329"/>
    </row>
    <row r="151" spans="2:6" ht="12">
      <c r="B151" s="321"/>
      <c r="C151" s="321"/>
      <c r="D151" s="321"/>
      <c r="E151" s="329"/>
      <c r="F151" s="329"/>
    </row>
    <row r="152" spans="2:6" ht="12">
      <c r="B152" s="321"/>
      <c r="C152" s="321"/>
      <c r="D152" s="321"/>
      <c r="E152" s="329"/>
      <c r="F152" s="329"/>
    </row>
    <row r="153" spans="2:6" ht="12">
      <c r="B153" s="321"/>
      <c r="C153" s="321"/>
      <c r="D153" s="321"/>
      <c r="E153" s="329"/>
      <c r="F153" s="329"/>
    </row>
    <row r="154" spans="2:6" ht="12">
      <c r="B154" s="321"/>
      <c r="C154" s="321"/>
      <c r="D154" s="321"/>
      <c r="E154" s="329"/>
      <c r="F154" s="329"/>
    </row>
    <row r="155" spans="2:6" ht="12">
      <c r="B155" s="321"/>
      <c r="C155" s="321"/>
      <c r="D155" s="321"/>
      <c r="E155" s="329"/>
      <c r="F155" s="329"/>
    </row>
    <row r="156" spans="2:6" ht="12">
      <c r="B156" s="321"/>
      <c r="C156" s="321"/>
      <c r="D156" s="321"/>
      <c r="E156" s="329"/>
      <c r="F156" s="329"/>
    </row>
    <row r="157" spans="2:6" ht="12">
      <c r="B157" s="321"/>
      <c r="C157" s="321"/>
      <c r="D157" s="321"/>
      <c r="E157" s="329"/>
      <c r="F157" s="329"/>
    </row>
    <row r="158" spans="2:6" ht="12">
      <c r="B158" s="321"/>
      <c r="C158" s="321"/>
      <c r="D158" s="321"/>
      <c r="E158" s="329"/>
      <c r="F158" s="329"/>
    </row>
    <row r="159" spans="2:6" ht="12">
      <c r="B159" s="321"/>
      <c r="C159" s="321"/>
      <c r="D159" s="321"/>
      <c r="E159" s="329"/>
      <c r="F159" s="329"/>
    </row>
    <row r="160" spans="2:6" ht="12">
      <c r="B160" s="321"/>
      <c r="C160" s="321"/>
      <c r="D160" s="321"/>
      <c r="E160" s="329"/>
      <c r="F160" s="329"/>
    </row>
    <row r="161" spans="2:6" ht="12">
      <c r="B161" s="321"/>
      <c r="C161" s="321"/>
      <c r="D161" s="321"/>
      <c r="E161" s="329"/>
      <c r="F161" s="329"/>
    </row>
    <row r="162" spans="2:6" ht="12">
      <c r="B162" s="321"/>
      <c r="C162" s="321"/>
      <c r="D162" s="321"/>
      <c r="E162" s="329"/>
      <c r="F162" s="329"/>
    </row>
    <row r="163" spans="2:6" ht="12">
      <c r="B163" s="321"/>
      <c r="C163" s="321"/>
      <c r="D163" s="321"/>
      <c r="E163" s="329"/>
      <c r="F163" s="329"/>
    </row>
    <row r="164" spans="2:6" ht="12">
      <c r="B164" s="321"/>
      <c r="C164" s="321"/>
      <c r="D164" s="321"/>
      <c r="E164" s="329"/>
      <c r="F164" s="329"/>
    </row>
    <row r="165" spans="2:6" ht="12">
      <c r="B165" s="321"/>
      <c r="C165" s="321"/>
      <c r="D165" s="321"/>
      <c r="E165" s="329"/>
      <c r="F165" s="329"/>
    </row>
    <row r="166" spans="2:6" ht="12">
      <c r="B166" s="321"/>
      <c r="C166" s="321"/>
      <c r="D166" s="321"/>
      <c r="E166" s="329"/>
      <c r="F166" s="329"/>
    </row>
    <row r="167" spans="2:6" ht="12">
      <c r="B167" s="321"/>
      <c r="C167" s="321"/>
      <c r="D167" s="321"/>
      <c r="E167" s="329"/>
      <c r="F167" s="329"/>
    </row>
    <row r="168" spans="2:6" ht="12">
      <c r="B168" s="321"/>
      <c r="C168" s="321"/>
      <c r="D168" s="321"/>
      <c r="E168" s="329"/>
      <c r="F168" s="329"/>
    </row>
    <row r="169" spans="5:6" ht="12">
      <c r="E169" s="329"/>
      <c r="F169" s="329"/>
    </row>
    <row r="170" spans="5:6" ht="12">
      <c r="E170" s="329"/>
      <c r="F170" s="329"/>
    </row>
    <row r="171" spans="5:6" ht="12">
      <c r="E171" s="329"/>
      <c r="F171" s="329"/>
    </row>
    <row r="172" spans="5:6" ht="12">
      <c r="E172" s="329"/>
      <c r="F172" s="329"/>
    </row>
    <row r="173" spans="5:6" ht="12">
      <c r="E173" s="329"/>
      <c r="F173" s="329"/>
    </row>
    <row r="174" spans="5:6" ht="12">
      <c r="E174" s="329"/>
      <c r="F174" s="329"/>
    </row>
    <row r="175" spans="5:6" ht="12">
      <c r="E175" s="329"/>
      <c r="F175" s="329"/>
    </row>
    <row r="176" spans="5:6" ht="12">
      <c r="E176" s="329"/>
      <c r="F176" s="329"/>
    </row>
    <row r="177" spans="5:6" ht="12">
      <c r="E177" s="329"/>
      <c r="F177" s="329"/>
    </row>
    <row r="178" spans="5:6" ht="12">
      <c r="E178" s="329"/>
      <c r="F178" s="329"/>
    </row>
    <row r="179" spans="5:6" ht="12">
      <c r="E179" s="329"/>
      <c r="F179" s="329"/>
    </row>
    <row r="180" spans="5:6" ht="12">
      <c r="E180" s="329"/>
      <c r="F180" s="329"/>
    </row>
    <row r="181" spans="5:6" ht="12">
      <c r="E181" s="329"/>
      <c r="F181" s="329"/>
    </row>
    <row r="182" spans="5:6" ht="12">
      <c r="E182" s="329"/>
      <c r="F182" s="329"/>
    </row>
    <row r="183" spans="5:6" ht="12">
      <c r="E183" s="329"/>
      <c r="F183" s="329"/>
    </row>
    <row r="184" spans="5:6" ht="12">
      <c r="E184" s="329"/>
      <c r="F184" s="329"/>
    </row>
    <row r="185" spans="5:6" ht="12">
      <c r="E185" s="329"/>
      <c r="F185" s="329"/>
    </row>
    <row r="186" spans="5:6" ht="12">
      <c r="E186" s="329"/>
      <c r="F186" s="329"/>
    </row>
    <row r="187" spans="5:6" ht="12">
      <c r="E187" s="329"/>
      <c r="F187" s="329"/>
    </row>
    <row r="188" spans="5:6" ht="12">
      <c r="E188" s="329"/>
      <c r="F188" s="329"/>
    </row>
    <row r="189" spans="5:6" ht="12">
      <c r="E189" s="329"/>
      <c r="F189" s="329"/>
    </row>
    <row r="190" spans="5:6" ht="12">
      <c r="E190" s="329"/>
      <c r="F190" s="329"/>
    </row>
    <row r="191" spans="5:6" ht="12">
      <c r="E191" s="329"/>
      <c r="F191" s="329"/>
    </row>
    <row r="192" spans="5:6" ht="12">
      <c r="E192" s="329"/>
      <c r="F192" s="329"/>
    </row>
    <row r="193" spans="5:6" ht="12">
      <c r="E193" s="329"/>
      <c r="F193" s="329"/>
    </row>
    <row r="194" spans="5:6" ht="12">
      <c r="E194" s="329"/>
      <c r="F194" s="329"/>
    </row>
    <row r="195" spans="5:6" ht="12">
      <c r="E195" s="329"/>
      <c r="F195" s="329"/>
    </row>
    <row r="196" spans="5:6" ht="12">
      <c r="E196" s="329"/>
      <c r="F196" s="329"/>
    </row>
  </sheetData>
  <mergeCells count="14">
    <mergeCell ref="B110:C110"/>
    <mergeCell ref="B124:C124"/>
    <mergeCell ref="B4:C4"/>
    <mergeCell ref="B42:C42"/>
    <mergeCell ref="B95:C95"/>
    <mergeCell ref="B6:C6"/>
    <mergeCell ref="B65:C65"/>
    <mergeCell ref="B35:C35"/>
    <mergeCell ref="B26:C26"/>
    <mergeCell ref="D4:E4"/>
    <mergeCell ref="B71:C71"/>
    <mergeCell ref="B89:C89"/>
    <mergeCell ref="B50:C50"/>
    <mergeCell ref="B19:C19"/>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N111"/>
  <sheetViews>
    <sheetView workbookViewId="0" topLeftCell="A1">
      <selection activeCell="A1" sqref="A1"/>
    </sheetView>
  </sheetViews>
  <sheetFormatPr defaultColWidth="9.00390625" defaultRowHeight="13.5"/>
  <cols>
    <col min="1" max="2" width="3.625" style="332" customWidth="1"/>
    <col min="3" max="3" width="27.75390625" style="332" customWidth="1"/>
    <col min="4" max="4" width="7.25390625" style="334" bestFit="1" customWidth="1"/>
    <col min="5" max="5" width="5.75390625" style="334" customWidth="1"/>
    <col min="6" max="10" width="7.25390625" style="334" bestFit="1" customWidth="1"/>
    <col min="11" max="11" width="10.75390625" style="334" bestFit="1" customWidth="1"/>
    <col min="12" max="12" width="9.00390625" style="334" bestFit="1" customWidth="1"/>
    <col min="13" max="13" width="8.125" style="334" bestFit="1" customWidth="1"/>
    <col min="14" max="14" width="10.75390625" style="334" bestFit="1" customWidth="1"/>
    <col min="15" max="16384" width="9.00390625" style="334" customWidth="1"/>
  </cols>
  <sheetData>
    <row r="1" ht="18" customHeight="1">
      <c r="B1" s="333" t="s">
        <v>482</v>
      </c>
    </row>
    <row r="2" spans="3:5" ht="18" customHeight="1">
      <c r="C2" s="334"/>
      <c r="E2" s="335" t="s">
        <v>446</v>
      </c>
    </row>
    <row r="3" spans="3:14" ht="18" customHeight="1" thickBot="1">
      <c r="C3" s="335"/>
      <c r="K3" s="336"/>
      <c r="L3" s="336"/>
      <c r="M3" s="336"/>
      <c r="N3" s="337"/>
    </row>
    <row r="4" spans="2:14" ht="12">
      <c r="B4" s="917" t="s">
        <v>447</v>
      </c>
      <c r="C4" s="918"/>
      <c r="D4" s="928" t="s">
        <v>448</v>
      </c>
      <c r="E4" s="929"/>
      <c r="F4" s="929"/>
      <c r="G4" s="929"/>
      <c r="H4" s="929"/>
      <c r="I4" s="929"/>
      <c r="J4" s="930"/>
      <c r="K4" s="931" t="s">
        <v>449</v>
      </c>
      <c r="L4" s="931"/>
      <c r="M4" s="931"/>
      <c r="N4" s="932"/>
    </row>
    <row r="5" spans="2:14" ht="27" customHeight="1">
      <c r="B5" s="919"/>
      <c r="C5" s="920"/>
      <c r="D5" s="925" t="s">
        <v>450</v>
      </c>
      <c r="E5" s="926"/>
      <c r="F5" s="927"/>
      <c r="G5" s="925" t="s">
        <v>451</v>
      </c>
      <c r="H5" s="926"/>
      <c r="I5" s="927"/>
      <c r="J5" s="923" t="s">
        <v>452</v>
      </c>
      <c r="K5" s="923" t="s">
        <v>453</v>
      </c>
      <c r="L5" s="923" t="s">
        <v>454</v>
      </c>
      <c r="M5" s="923" t="s">
        <v>455</v>
      </c>
      <c r="N5" s="923" t="s">
        <v>456</v>
      </c>
    </row>
    <row r="6" spans="2:14" ht="12">
      <c r="B6" s="921"/>
      <c r="C6" s="922"/>
      <c r="D6" s="340" t="s">
        <v>457</v>
      </c>
      <c r="E6" s="340" t="s">
        <v>458</v>
      </c>
      <c r="F6" s="340" t="s">
        <v>885</v>
      </c>
      <c r="G6" s="340" t="s">
        <v>457</v>
      </c>
      <c r="H6" s="340" t="s">
        <v>458</v>
      </c>
      <c r="I6" s="340" t="s">
        <v>885</v>
      </c>
      <c r="J6" s="924"/>
      <c r="K6" s="924"/>
      <c r="L6" s="924"/>
      <c r="M6" s="924"/>
      <c r="N6" s="924"/>
    </row>
    <row r="7" spans="2:14" ht="12" customHeight="1">
      <c r="B7" s="338"/>
      <c r="C7" s="339"/>
      <c r="D7" s="341"/>
      <c r="E7" s="341"/>
      <c r="F7" s="341"/>
      <c r="G7" s="341"/>
      <c r="H7" s="341"/>
      <c r="I7" s="341"/>
      <c r="J7" s="341"/>
      <c r="K7" s="342"/>
      <c r="L7" s="342"/>
      <c r="M7" s="342"/>
      <c r="N7" s="343"/>
    </row>
    <row r="8" spans="2:14" ht="12" customHeight="1">
      <c r="B8" s="338"/>
      <c r="C8" s="339"/>
      <c r="D8" s="341" t="s">
        <v>398</v>
      </c>
      <c r="E8" s="341" t="s">
        <v>398</v>
      </c>
      <c r="F8" s="341" t="s">
        <v>398</v>
      </c>
      <c r="G8" s="341" t="s">
        <v>398</v>
      </c>
      <c r="H8" s="341" t="s">
        <v>398</v>
      </c>
      <c r="I8" s="341" t="s">
        <v>398</v>
      </c>
      <c r="J8" s="341" t="s">
        <v>398</v>
      </c>
      <c r="K8" s="344" t="s">
        <v>399</v>
      </c>
      <c r="L8" s="344" t="s">
        <v>399</v>
      </c>
      <c r="M8" s="344" t="s">
        <v>399</v>
      </c>
      <c r="N8" s="345" t="s">
        <v>399</v>
      </c>
    </row>
    <row r="9" spans="2:14" ht="12" customHeight="1">
      <c r="B9" s="919" t="s">
        <v>459</v>
      </c>
      <c r="C9" s="920"/>
      <c r="D9" s="346">
        <v>1396</v>
      </c>
      <c r="E9" s="346">
        <v>519</v>
      </c>
      <c r="F9" s="346">
        <f>SUM(D9:E9)</f>
        <v>1915</v>
      </c>
      <c r="G9" s="346">
        <v>3403</v>
      </c>
      <c r="H9" s="346">
        <v>953</v>
      </c>
      <c r="I9" s="346">
        <f>SUM(G9:H9)</f>
        <v>4356</v>
      </c>
      <c r="J9" s="346">
        <f>SUM(I9,F9)</f>
        <v>6271</v>
      </c>
      <c r="K9" s="346">
        <v>1421110</v>
      </c>
      <c r="L9" s="346">
        <v>159469</v>
      </c>
      <c r="M9" s="346">
        <v>13222</v>
      </c>
      <c r="N9" s="347">
        <f>SUM(K9:M9)</f>
        <v>1593801</v>
      </c>
    </row>
    <row r="10" spans="1:14" s="354" customFormat="1" ht="14.25" customHeight="1">
      <c r="A10" s="348"/>
      <c r="B10" s="349"/>
      <c r="C10" s="350"/>
      <c r="D10" s="351"/>
      <c r="E10" s="351"/>
      <c r="F10" s="351"/>
      <c r="G10" s="351"/>
      <c r="H10" s="351"/>
      <c r="I10" s="351"/>
      <c r="J10" s="351"/>
      <c r="K10" s="352"/>
      <c r="L10" s="352"/>
      <c r="M10" s="352"/>
      <c r="N10" s="353"/>
    </row>
    <row r="11" spans="1:14" s="358" customFormat="1" ht="15" customHeight="1">
      <c r="A11" s="355"/>
      <c r="B11" s="915" t="s">
        <v>460</v>
      </c>
      <c r="C11" s="916"/>
      <c r="D11" s="356">
        <f>SUM(D13:D32)</f>
        <v>1457</v>
      </c>
      <c r="E11" s="356">
        <f>SUM(E13:E32)</f>
        <v>532</v>
      </c>
      <c r="F11" s="356">
        <f>SUM(D11:E11)</f>
        <v>1989</v>
      </c>
      <c r="G11" s="356">
        <f>SUM(G13:G32)</f>
        <v>3437</v>
      </c>
      <c r="H11" s="356">
        <f>SUM(H13:H32)</f>
        <v>1028</v>
      </c>
      <c r="I11" s="356">
        <f>SUM(G11:H11)</f>
        <v>4465</v>
      </c>
      <c r="J11" s="356">
        <f>SUM(I11,F11)</f>
        <v>6454</v>
      </c>
      <c r="K11" s="356">
        <f>SUM(K13:K32)</f>
        <v>1633957</v>
      </c>
      <c r="L11" s="356">
        <f>SUM(L13:L32)</f>
        <v>179374</v>
      </c>
      <c r="M11" s="356">
        <f>SUM(M13:M32)</f>
        <v>12773</v>
      </c>
      <c r="N11" s="357">
        <f>SUM(K11:M11)</f>
        <v>1826104</v>
      </c>
    </row>
    <row r="12" spans="1:14" s="358" customFormat="1" ht="12" customHeight="1">
      <c r="A12" s="355"/>
      <c r="B12" s="359"/>
      <c r="C12" s="360"/>
      <c r="D12" s="356"/>
      <c r="E12" s="356"/>
      <c r="F12" s="356"/>
      <c r="G12" s="356"/>
      <c r="H12" s="356"/>
      <c r="I12" s="356"/>
      <c r="J12" s="356"/>
      <c r="K12" s="361"/>
      <c r="L12" s="361"/>
      <c r="M12" s="361"/>
      <c r="N12" s="362"/>
    </row>
    <row r="13" spans="1:14" s="358" customFormat="1" ht="12" customHeight="1">
      <c r="A13" s="355"/>
      <c r="B13" s="363"/>
      <c r="C13" s="364" t="s">
        <v>461</v>
      </c>
      <c r="D13" s="365">
        <v>0</v>
      </c>
      <c r="E13" s="346">
        <v>0</v>
      </c>
      <c r="F13" s="346">
        <f aca="true" t="shared" si="0" ref="F13:F22">SUM(D13:E13)</f>
        <v>0</v>
      </c>
      <c r="G13" s="346">
        <v>0</v>
      </c>
      <c r="H13" s="346">
        <v>0</v>
      </c>
      <c r="I13" s="346">
        <f aca="true" t="shared" si="1" ref="I13:I22">SUM(G13:H13)</f>
        <v>0</v>
      </c>
      <c r="J13" s="346">
        <f aca="true" t="shared" si="2" ref="J13:J22">SUM(I13,F13)</f>
        <v>0</v>
      </c>
      <c r="K13" s="346">
        <v>0</v>
      </c>
      <c r="L13" s="346">
        <v>0</v>
      </c>
      <c r="M13" s="346">
        <v>0</v>
      </c>
      <c r="N13" s="347">
        <f aca="true" t="shared" si="3" ref="N13:N22">SUM(K13:M13)</f>
        <v>0</v>
      </c>
    </row>
    <row r="14" spans="1:14" s="358" customFormat="1" ht="12" customHeight="1">
      <c r="A14" s="355"/>
      <c r="B14" s="363"/>
      <c r="C14" s="364" t="s">
        <v>462</v>
      </c>
      <c r="D14" s="365">
        <v>395</v>
      </c>
      <c r="E14" s="346">
        <v>112</v>
      </c>
      <c r="F14" s="346">
        <f t="shared" si="0"/>
        <v>507</v>
      </c>
      <c r="G14" s="346">
        <v>1023</v>
      </c>
      <c r="H14" s="346">
        <v>489</v>
      </c>
      <c r="I14" s="346">
        <f t="shared" si="1"/>
        <v>1512</v>
      </c>
      <c r="J14" s="346">
        <f t="shared" si="2"/>
        <v>2019</v>
      </c>
      <c r="K14" s="346">
        <v>798505</v>
      </c>
      <c r="L14" s="346">
        <v>27285</v>
      </c>
      <c r="M14" s="346">
        <v>0</v>
      </c>
      <c r="N14" s="347">
        <f t="shared" si="3"/>
        <v>825790</v>
      </c>
    </row>
    <row r="15" spans="1:14" s="358" customFormat="1" ht="12" customHeight="1">
      <c r="A15" s="355"/>
      <c r="B15" s="363"/>
      <c r="C15" s="364" t="s">
        <v>463</v>
      </c>
      <c r="D15" s="365">
        <v>84</v>
      </c>
      <c r="E15" s="346">
        <v>252</v>
      </c>
      <c r="F15" s="346">
        <f t="shared" si="0"/>
        <v>336</v>
      </c>
      <c r="G15" s="346">
        <v>374</v>
      </c>
      <c r="H15" s="346">
        <v>221</v>
      </c>
      <c r="I15" s="346">
        <f t="shared" si="1"/>
        <v>595</v>
      </c>
      <c r="J15" s="346">
        <f t="shared" si="2"/>
        <v>931</v>
      </c>
      <c r="K15" s="346">
        <v>103261</v>
      </c>
      <c r="L15" s="346">
        <v>58728</v>
      </c>
      <c r="M15" s="346">
        <v>821</v>
      </c>
      <c r="N15" s="347">
        <f t="shared" si="3"/>
        <v>162810</v>
      </c>
    </row>
    <row r="16" spans="1:14" s="358" customFormat="1" ht="12" customHeight="1">
      <c r="A16" s="355"/>
      <c r="B16" s="363"/>
      <c r="C16" s="364" t="s">
        <v>464</v>
      </c>
      <c r="D16" s="365">
        <v>33</v>
      </c>
      <c r="E16" s="346">
        <v>54</v>
      </c>
      <c r="F16" s="346">
        <f t="shared" si="0"/>
        <v>87</v>
      </c>
      <c r="G16" s="346">
        <v>102</v>
      </c>
      <c r="H16" s="346">
        <v>48</v>
      </c>
      <c r="I16" s="346">
        <f t="shared" si="1"/>
        <v>150</v>
      </c>
      <c r="J16" s="346">
        <f t="shared" si="2"/>
        <v>237</v>
      </c>
      <c r="K16" s="346">
        <v>62604</v>
      </c>
      <c r="L16" s="346">
        <v>4254</v>
      </c>
      <c r="M16" s="346">
        <v>259</v>
      </c>
      <c r="N16" s="347">
        <f t="shared" si="3"/>
        <v>67117</v>
      </c>
    </row>
    <row r="17" spans="1:14" s="358" customFormat="1" ht="12" customHeight="1">
      <c r="A17" s="355"/>
      <c r="B17" s="363"/>
      <c r="C17" s="364" t="s">
        <v>465</v>
      </c>
      <c r="D17" s="365">
        <v>401</v>
      </c>
      <c r="E17" s="346">
        <v>27</v>
      </c>
      <c r="F17" s="346">
        <f t="shared" si="0"/>
        <v>428</v>
      </c>
      <c r="G17" s="346">
        <v>601</v>
      </c>
      <c r="H17" s="346">
        <v>58</v>
      </c>
      <c r="I17" s="346">
        <f t="shared" si="1"/>
        <v>659</v>
      </c>
      <c r="J17" s="346">
        <f t="shared" si="2"/>
        <v>1087</v>
      </c>
      <c r="K17" s="346">
        <v>301967</v>
      </c>
      <c r="L17" s="346">
        <v>31607</v>
      </c>
      <c r="M17" s="346">
        <v>931</v>
      </c>
      <c r="N17" s="347">
        <f t="shared" si="3"/>
        <v>334505</v>
      </c>
    </row>
    <row r="18" spans="1:14" s="358" customFormat="1" ht="12" customHeight="1">
      <c r="A18" s="355"/>
      <c r="B18" s="363"/>
      <c r="C18" s="364" t="s">
        <v>466</v>
      </c>
      <c r="D18" s="365">
        <v>138</v>
      </c>
      <c r="E18" s="346">
        <v>1</v>
      </c>
      <c r="F18" s="346">
        <f t="shared" si="0"/>
        <v>139</v>
      </c>
      <c r="G18" s="346">
        <v>315</v>
      </c>
      <c r="H18" s="346">
        <v>6</v>
      </c>
      <c r="I18" s="346">
        <f t="shared" si="1"/>
        <v>321</v>
      </c>
      <c r="J18" s="346">
        <f t="shared" si="2"/>
        <v>460</v>
      </c>
      <c r="K18" s="346">
        <v>77488</v>
      </c>
      <c r="L18" s="346">
        <v>18652</v>
      </c>
      <c r="M18" s="346">
        <v>2122</v>
      </c>
      <c r="N18" s="347">
        <f t="shared" si="3"/>
        <v>98262</v>
      </c>
    </row>
    <row r="19" spans="1:14" s="358" customFormat="1" ht="12" customHeight="1">
      <c r="A19" s="355"/>
      <c r="B19" s="363"/>
      <c r="C19" s="364" t="s">
        <v>467</v>
      </c>
      <c r="D19" s="365">
        <v>11</v>
      </c>
      <c r="E19" s="346">
        <v>13</v>
      </c>
      <c r="F19" s="346">
        <f t="shared" si="0"/>
        <v>24</v>
      </c>
      <c r="G19" s="346">
        <v>116</v>
      </c>
      <c r="H19" s="346">
        <v>89</v>
      </c>
      <c r="I19" s="346">
        <f t="shared" si="1"/>
        <v>205</v>
      </c>
      <c r="J19" s="346">
        <f t="shared" si="2"/>
        <v>229</v>
      </c>
      <c r="K19" s="346">
        <v>23537</v>
      </c>
      <c r="L19" s="346">
        <v>586</v>
      </c>
      <c r="M19" s="346">
        <v>0</v>
      </c>
      <c r="N19" s="347">
        <f t="shared" si="3"/>
        <v>24123</v>
      </c>
    </row>
    <row r="20" spans="1:14" s="358" customFormat="1" ht="12" customHeight="1">
      <c r="A20" s="355"/>
      <c r="B20" s="363"/>
      <c r="C20" s="364" t="s">
        <v>468</v>
      </c>
      <c r="D20" s="365">
        <v>36</v>
      </c>
      <c r="E20" s="346">
        <v>7</v>
      </c>
      <c r="F20" s="346">
        <f t="shared" si="0"/>
        <v>43</v>
      </c>
      <c r="G20" s="346">
        <v>76</v>
      </c>
      <c r="H20" s="346">
        <v>20</v>
      </c>
      <c r="I20" s="346">
        <f t="shared" si="1"/>
        <v>96</v>
      </c>
      <c r="J20" s="346">
        <f t="shared" si="2"/>
        <v>139</v>
      </c>
      <c r="K20" s="346">
        <v>27940</v>
      </c>
      <c r="L20" s="346">
        <v>1918</v>
      </c>
      <c r="M20" s="346">
        <v>0</v>
      </c>
      <c r="N20" s="347">
        <f t="shared" si="3"/>
        <v>29858</v>
      </c>
    </row>
    <row r="21" spans="1:14" s="358" customFormat="1" ht="12" customHeight="1">
      <c r="A21" s="355"/>
      <c r="B21" s="363"/>
      <c r="C21" s="364" t="s">
        <v>469</v>
      </c>
      <c r="D21" s="365">
        <v>21</v>
      </c>
      <c r="E21" s="346">
        <v>5</v>
      </c>
      <c r="F21" s="346">
        <f t="shared" si="0"/>
        <v>26</v>
      </c>
      <c r="G21" s="346">
        <v>20</v>
      </c>
      <c r="H21" s="346">
        <v>7</v>
      </c>
      <c r="I21" s="346">
        <f t="shared" si="1"/>
        <v>27</v>
      </c>
      <c r="J21" s="346">
        <f t="shared" si="2"/>
        <v>53</v>
      </c>
      <c r="K21" s="346">
        <v>22050</v>
      </c>
      <c r="L21" s="346">
        <v>1527</v>
      </c>
      <c r="M21" s="346">
        <v>30</v>
      </c>
      <c r="N21" s="347">
        <f t="shared" si="3"/>
        <v>23607</v>
      </c>
    </row>
    <row r="22" spans="1:14" s="358" customFormat="1" ht="12" customHeight="1">
      <c r="A22" s="355"/>
      <c r="B22" s="363"/>
      <c r="C22" s="364" t="s">
        <v>470</v>
      </c>
      <c r="D22" s="365">
        <v>2</v>
      </c>
      <c r="E22" s="346">
        <v>0</v>
      </c>
      <c r="F22" s="346">
        <f t="shared" si="0"/>
        <v>2</v>
      </c>
      <c r="G22" s="346">
        <v>4</v>
      </c>
      <c r="H22" s="346">
        <v>1</v>
      </c>
      <c r="I22" s="346">
        <f t="shared" si="1"/>
        <v>5</v>
      </c>
      <c r="J22" s="346">
        <f t="shared" si="2"/>
        <v>7</v>
      </c>
      <c r="K22" s="346">
        <v>1018</v>
      </c>
      <c r="L22" s="346">
        <v>0</v>
      </c>
      <c r="M22" s="346">
        <v>0</v>
      </c>
      <c r="N22" s="347">
        <f t="shared" si="3"/>
        <v>1018</v>
      </c>
    </row>
    <row r="23" spans="1:14" s="358" customFormat="1" ht="12" customHeight="1">
      <c r="A23" s="355"/>
      <c r="B23" s="363"/>
      <c r="C23" s="364" t="s">
        <v>471</v>
      </c>
      <c r="D23" s="365" t="s">
        <v>472</v>
      </c>
      <c r="E23" s="346" t="s">
        <v>472</v>
      </c>
      <c r="F23" s="346" t="s">
        <v>472</v>
      </c>
      <c r="G23" s="346" t="s">
        <v>472</v>
      </c>
      <c r="H23" s="346">
        <v>0</v>
      </c>
      <c r="I23" s="346" t="s">
        <v>472</v>
      </c>
      <c r="J23" s="346" t="s">
        <v>472</v>
      </c>
      <c r="K23" s="346" t="s">
        <v>472</v>
      </c>
      <c r="L23" s="346" t="s">
        <v>472</v>
      </c>
      <c r="M23" s="346" t="s">
        <v>472</v>
      </c>
      <c r="N23" s="347" t="s">
        <v>472</v>
      </c>
    </row>
    <row r="24" spans="1:14" s="358" customFormat="1" ht="12" customHeight="1">
      <c r="A24" s="355"/>
      <c r="B24" s="363"/>
      <c r="C24" s="364" t="s">
        <v>473</v>
      </c>
      <c r="D24" s="365">
        <v>15</v>
      </c>
      <c r="E24" s="346">
        <v>2</v>
      </c>
      <c r="F24" s="346">
        <f aca="true" t="shared" si="4" ref="F24:F32">SUM(D24:E24)</f>
        <v>17</v>
      </c>
      <c r="G24" s="346">
        <v>14</v>
      </c>
      <c r="H24" s="346">
        <v>1</v>
      </c>
      <c r="I24" s="346">
        <f aca="true" t="shared" si="5" ref="I24:I32">SUM(G24:H24)</f>
        <v>15</v>
      </c>
      <c r="J24" s="346">
        <f aca="true" t="shared" si="6" ref="J24:J32">SUM(I24,F24)</f>
        <v>32</v>
      </c>
      <c r="K24" s="346">
        <v>7385</v>
      </c>
      <c r="L24" s="346">
        <v>1417</v>
      </c>
      <c r="M24" s="346">
        <v>215</v>
      </c>
      <c r="N24" s="347">
        <f aca="true" t="shared" si="7" ref="N24:N32">SUM(K24:M24)</f>
        <v>9017</v>
      </c>
    </row>
    <row r="25" spans="1:14" s="358" customFormat="1" ht="12" customHeight="1">
      <c r="A25" s="355"/>
      <c r="B25" s="363"/>
      <c r="C25" s="364" t="s">
        <v>474</v>
      </c>
      <c r="D25" s="365">
        <v>72</v>
      </c>
      <c r="E25" s="346">
        <v>41</v>
      </c>
      <c r="F25" s="346">
        <f t="shared" si="4"/>
        <v>113</v>
      </c>
      <c r="G25" s="346">
        <v>103</v>
      </c>
      <c r="H25" s="346">
        <v>25</v>
      </c>
      <c r="I25" s="346">
        <f t="shared" si="5"/>
        <v>128</v>
      </c>
      <c r="J25" s="346">
        <f t="shared" si="6"/>
        <v>241</v>
      </c>
      <c r="K25" s="346">
        <v>55081</v>
      </c>
      <c r="L25" s="346">
        <v>1971</v>
      </c>
      <c r="M25" s="346">
        <v>51</v>
      </c>
      <c r="N25" s="347">
        <f t="shared" si="7"/>
        <v>57103</v>
      </c>
    </row>
    <row r="26" spans="1:14" s="358" customFormat="1" ht="12" customHeight="1">
      <c r="A26" s="355"/>
      <c r="B26" s="363"/>
      <c r="C26" s="364" t="s">
        <v>475</v>
      </c>
      <c r="D26" s="365">
        <v>32</v>
      </c>
      <c r="E26" s="346">
        <v>0</v>
      </c>
      <c r="F26" s="346">
        <f t="shared" si="4"/>
        <v>32</v>
      </c>
      <c r="G26" s="346">
        <v>38</v>
      </c>
      <c r="H26" s="346">
        <v>1</v>
      </c>
      <c r="I26" s="346">
        <f t="shared" si="5"/>
        <v>39</v>
      </c>
      <c r="J26" s="346">
        <f t="shared" si="6"/>
        <v>71</v>
      </c>
      <c r="K26" s="346">
        <v>20654</v>
      </c>
      <c r="L26" s="346">
        <v>2736</v>
      </c>
      <c r="M26" s="346">
        <v>6</v>
      </c>
      <c r="N26" s="347">
        <f t="shared" si="7"/>
        <v>23396</v>
      </c>
    </row>
    <row r="27" spans="1:14" s="358" customFormat="1" ht="12" customHeight="1">
      <c r="A27" s="355"/>
      <c r="B27" s="363"/>
      <c r="C27" s="364" t="s">
        <v>476</v>
      </c>
      <c r="D27" s="365">
        <v>79</v>
      </c>
      <c r="E27" s="346">
        <v>0</v>
      </c>
      <c r="F27" s="346">
        <f t="shared" si="4"/>
        <v>79</v>
      </c>
      <c r="G27" s="346">
        <v>259</v>
      </c>
      <c r="H27" s="346">
        <v>4</v>
      </c>
      <c r="I27" s="346">
        <f t="shared" si="5"/>
        <v>263</v>
      </c>
      <c r="J27" s="346">
        <f t="shared" si="6"/>
        <v>342</v>
      </c>
      <c r="K27" s="346">
        <v>50633</v>
      </c>
      <c r="L27" s="346">
        <v>8417</v>
      </c>
      <c r="M27" s="346">
        <v>3489</v>
      </c>
      <c r="N27" s="347">
        <f t="shared" si="7"/>
        <v>62539</v>
      </c>
    </row>
    <row r="28" spans="1:14" s="358" customFormat="1" ht="12" customHeight="1">
      <c r="A28" s="355"/>
      <c r="B28" s="363"/>
      <c r="C28" s="364" t="s">
        <v>477</v>
      </c>
      <c r="D28" s="365">
        <v>51</v>
      </c>
      <c r="E28" s="346">
        <v>0</v>
      </c>
      <c r="F28" s="346">
        <f t="shared" si="4"/>
        <v>51</v>
      </c>
      <c r="G28" s="346">
        <v>75</v>
      </c>
      <c r="H28" s="346">
        <v>3</v>
      </c>
      <c r="I28" s="346">
        <f t="shared" si="5"/>
        <v>78</v>
      </c>
      <c r="J28" s="346">
        <f t="shared" si="6"/>
        <v>129</v>
      </c>
      <c r="K28" s="346">
        <v>18361</v>
      </c>
      <c r="L28" s="346">
        <v>4607</v>
      </c>
      <c r="M28" s="346">
        <v>3522</v>
      </c>
      <c r="N28" s="347">
        <f t="shared" si="7"/>
        <v>26490</v>
      </c>
    </row>
    <row r="29" spans="1:14" s="358" customFormat="1" ht="12" customHeight="1">
      <c r="A29" s="355"/>
      <c r="B29" s="363"/>
      <c r="C29" s="364" t="s">
        <v>478</v>
      </c>
      <c r="D29" s="365">
        <v>7</v>
      </c>
      <c r="E29" s="346">
        <v>0</v>
      </c>
      <c r="F29" s="346">
        <f t="shared" si="4"/>
        <v>7</v>
      </c>
      <c r="G29" s="346">
        <v>3</v>
      </c>
      <c r="H29" s="346">
        <v>0</v>
      </c>
      <c r="I29" s="346">
        <f t="shared" si="5"/>
        <v>3</v>
      </c>
      <c r="J29" s="346">
        <f t="shared" si="6"/>
        <v>10</v>
      </c>
      <c r="K29" s="346">
        <v>1034</v>
      </c>
      <c r="L29" s="346">
        <v>450</v>
      </c>
      <c r="M29" s="346">
        <v>44</v>
      </c>
      <c r="N29" s="347">
        <f t="shared" si="7"/>
        <v>1528</v>
      </c>
    </row>
    <row r="30" spans="1:14" s="358" customFormat="1" ht="12" customHeight="1">
      <c r="A30" s="355"/>
      <c r="B30" s="363"/>
      <c r="C30" s="366" t="s">
        <v>479</v>
      </c>
      <c r="D30" s="365">
        <v>16</v>
      </c>
      <c r="E30" s="346">
        <v>0</v>
      </c>
      <c r="F30" s="346">
        <f t="shared" si="4"/>
        <v>16</v>
      </c>
      <c r="G30" s="346">
        <v>42</v>
      </c>
      <c r="H30" s="346">
        <v>1</v>
      </c>
      <c r="I30" s="346">
        <f t="shared" si="5"/>
        <v>43</v>
      </c>
      <c r="J30" s="346">
        <f t="shared" si="6"/>
        <v>59</v>
      </c>
      <c r="K30" s="346">
        <v>12196</v>
      </c>
      <c r="L30" s="346">
        <v>1929</v>
      </c>
      <c r="M30" s="346">
        <v>800</v>
      </c>
      <c r="N30" s="347">
        <f t="shared" si="7"/>
        <v>14925</v>
      </c>
    </row>
    <row r="31" spans="1:14" s="370" customFormat="1" ht="26.25" customHeight="1">
      <c r="A31" s="367"/>
      <c r="B31" s="368"/>
      <c r="C31" s="369" t="s">
        <v>480</v>
      </c>
      <c r="D31" s="365">
        <v>2</v>
      </c>
      <c r="E31" s="346">
        <v>0</v>
      </c>
      <c r="F31" s="346">
        <f t="shared" si="4"/>
        <v>2</v>
      </c>
      <c r="G31" s="346">
        <v>7</v>
      </c>
      <c r="H31" s="346">
        <v>0</v>
      </c>
      <c r="I31" s="346">
        <f t="shared" si="5"/>
        <v>7</v>
      </c>
      <c r="J31" s="346">
        <f t="shared" si="6"/>
        <v>9</v>
      </c>
      <c r="K31" s="346">
        <v>580</v>
      </c>
      <c r="L31" s="346">
        <v>480</v>
      </c>
      <c r="M31" s="346">
        <v>0</v>
      </c>
      <c r="N31" s="347">
        <f t="shared" si="7"/>
        <v>1060</v>
      </c>
    </row>
    <row r="32" spans="1:14" s="358" customFormat="1" ht="12" customHeight="1">
      <c r="A32" s="355"/>
      <c r="B32" s="363"/>
      <c r="C32" s="364" t="s">
        <v>445</v>
      </c>
      <c r="D32" s="365">
        <v>62</v>
      </c>
      <c r="E32" s="346">
        <v>18</v>
      </c>
      <c r="F32" s="346">
        <f t="shared" si="4"/>
        <v>80</v>
      </c>
      <c r="G32" s="346">
        <v>265</v>
      </c>
      <c r="H32" s="346">
        <v>54</v>
      </c>
      <c r="I32" s="346">
        <f t="shared" si="5"/>
        <v>319</v>
      </c>
      <c r="J32" s="346">
        <f t="shared" si="6"/>
        <v>399</v>
      </c>
      <c r="K32" s="346">
        <v>49663</v>
      </c>
      <c r="L32" s="346">
        <v>12810</v>
      </c>
      <c r="M32" s="346">
        <v>483</v>
      </c>
      <c r="N32" s="347">
        <f t="shared" si="7"/>
        <v>62956</v>
      </c>
    </row>
    <row r="33" spans="2:14" ht="12.75" thickBot="1">
      <c r="B33" s="371"/>
      <c r="C33" s="372"/>
      <c r="D33" s="373"/>
      <c r="E33" s="373"/>
      <c r="F33" s="373"/>
      <c r="G33" s="373"/>
      <c r="H33" s="373"/>
      <c r="I33" s="373"/>
      <c r="J33" s="373"/>
      <c r="K33" s="373"/>
      <c r="L33" s="373"/>
      <c r="M33" s="373"/>
      <c r="N33" s="374"/>
    </row>
    <row r="34" spans="2:10" ht="12">
      <c r="B34" s="375"/>
      <c r="C34" s="375" t="s">
        <v>481</v>
      </c>
      <c r="D34" s="336"/>
      <c r="E34" s="336"/>
      <c r="F34" s="336"/>
      <c r="G34" s="336"/>
      <c r="H34" s="336"/>
      <c r="I34" s="336"/>
      <c r="J34" s="336"/>
    </row>
    <row r="35" spans="2:10" ht="12">
      <c r="B35" s="375"/>
      <c r="C35" s="375"/>
      <c r="D35" s="336"/>
      <c r="E35" s="336"/>
      <c r="F35" s="336"/>
      <c r="G35" s="336"/>
      <c r="H35" s="336"/>
      <c r="I35" s="336"/>
      <c r="J35" s="336"/>
    </row>
    <row r="36" spans="2:10" ht="12">
      <c r="B36" s="375"/>
      <c r="C36" s="375"/>
      <c r="D36" s="336"/>
      <c r="E36" s="336"/>
      <c r="F36" s="336"/>
      <c r="G36" s="336"/>
      <c r="H36" s="336"/>
      <c r="I36" s="336"/>
      <c r="J36" s="336"/>
    </row>
    <row r="37" spans="3:10" ht="12">
      <c r="C37" s="375"/>
      <c r="D37" s="336"/>
      <c r="E37" s="336"/>
      <c r="F37" s="336"/>
      <c r="G37" s="336"/>
      <c r="H37" s="336"/>
      <c r="I37" s="336"/>
      <c r="J37" s="336"/>
    </row>
    <row r="38" spans="3:10" ht="12">
      <c r="C38" s="375"/>
      <c r="D38" s="336"/>
      <c r="E38" s="336"/>
      <c r="F38" s="336"/>
      <c r="G38" s="336"/>
      <c r="H38" s="336"/>
      <c r="I38" s="336"/>
      <c r="J38" s="336"/>
    </row>
    <row r="39" spans="3:10" ht="12">
      <c r="C39" s="375"/>
      <c r="D39" s="336"/>
      <c r="E39" s="336"/>
      <c r="F39" s="336"/>
      <c r="G39" s="336"/>
      <c r="H39" s="336"/>
      <c r="I39" s="336"/>
      <c r="J39" s="336"/>
    </row>
    <row r="40" spans="3:10" ht="12">
      <c r="C40" s="375"/>
      <c r="D40" s="336"/>
      <c r="E40" s="336"/>
      <c r="F40" s="336"/>
      <c r="G40" s="336"/>
      <c r="H40" s="336"/>
      <c r="I40" s="336"/>
      <c r="J40" s="336"/>
    </row>
    <row r="41" spans="3:10" ht="12">
      <c r="C41" s="375"/>
      <c r="D41" s="336"/>
      <c r="E41" s="336"/>
      <c r="F41" s="336"/>
      <c r="G41" s="336"/>
      <c r="H41" s="336"/>
      <c r="I41" s="336"/>
      <c r="J41" s="336"/>
    </row>
    <row r="42" spans="3:10" ht="12">
      <c r="C42" s="375"/>
      <c r="D42" s="336"/>
      <c r="E42" s="336"/>
      <c r="F42" s="336"/>
      <c r="G42" s="336"/>
      <c r="H42" s="336"/>
      <c r="I42" s="336"/>
      <c r="J42" s="336"/>
    </row>
    <row r="43" spans="3:10" ht="12">
      <c r="C43" s="375"/>
      <c r="D43" s="336"/>
      <c r="E43" s="336"/>
      <c r="F43" s="336"/>
      <c r="G43" s="336"/>
      <c r="H43" s="336"/>
      <c r="I43" s="336"/>
      <c r="J43" s="336"/>
    </row>
    <row r="44" spans="3:10" ht="12">
      <c r="C44" s="375"/>
      <c r="D44" s="336"/>
      <c r="E44" s="336"/>
      <c r="F44" s="336"/>
      <c r="G44" s="336"/>
      <c r="H44" s="336"/>
      <c r="I44" s="336"/>
      <c r="J44" s="336"/>
    </row>
    <row r="45" spans="3:10" ht="12">
      <c r="C45" s="375"/>
      <c r="D45" s="336"/>
      <c r="E45" s="336"/>
      <c r="F45" s="336"/>
      <c r="G45" s="336"/>
      <c r="H45" s="336"/>
      <c r="I45" s="336"/>
      <c r="J45" s="336"/>
    </row>
    <row r="46" spans="3:10" ht="12">
      <c r="C46" s="375"/>
      <c r="D46" s="336"/>
      <c r="E46" s="336"/>
      <c r="F46" s="336"/>
      <c r="G46" s="336"/>
      <c r="H46" s="336"/>
      <c r="I46" s="336"/>
      <c r="J46" s="336"/>
    </row>
    <row r="47" spans="3:10" ht="12">
      <c r="C47" s="375"/>
      <c r="D47" s="336"/>
      <c r="E47" s="336"/>
      <c r="F47" s="336"/>
      <c r="G47" s="336"/>
      <c r="H47" s="336"/>
      <c r="I47" s="336"/>
      <c r="J47" s="336"/>
    </row>
    <row r="48" spans="3:10" ht="12">
      <c r="C48" s="375"/>
      <c r="D48" s="336"/>
      <c r="E48" s="336"/>
      <c r="F48" s="336"/>
      <c r="G48" s="336"/>
      <c r="H48" s="336"/>
      <c r="I48" s="336"/>
      <c r="J48" s="336"/>
    </row>
    <row r="49" spans="3:10" ht="12">
      <c r="C49" s="376"/>
      <c r="D49" s="336"/>
      <c r="E49" s="336"/>
      <c r="F49" s="336"/>
      <c r="G49" s="336"/>
      <c r="H49" s="336"/>
      <c r="I49" s="336"/>
      <c r="J49" s="336"/>
    </row>
    <row r="50" spans="3:10" ht="12">
      <c r="C50" s="376"/>
      <c r="D50" s="336"/>
      <c r="E50" s="336"/>
      <c r="F50" s="336"/>
      <c r="G50" s="336"/>
      <c r="H50" s="336"/>
      <c r="I50" s="336"/>
      <c r="J50" s="336"/>
    </row>
    <row r="51" spans="3:10" ht="12">
      <c r="C51" s="377"/>
      <c r="D51" s="336"/>
      <c r="E51" s="336"/>
      <c r="F51" s="336"/>
      <c r="G51" s="336"/>
      <c r="H51" s="336"/>
      <c r="I51" s="336"/>
      <c r="J51" s="336"/>
    </row>
    <row r="52" spans="4:10" ht="12">
      <c r="D52" s="336"/>
      <c r="E52" s="336"/>
      <c r="F52" s="336"/>
      <c r="G52" s="336"/>
      <c r="H52" s="336"/>
      <c r="I52" s="336"/>
      <c r="J52" s="336"/>
    </row>
    <row r="53" spans="4:10" ht="12">
      <c r="D53" s="336"/>
      <c r="E53" s="336"/>
      <c r="F53" s="336"/>
      <c r="G53" s="336"/>
      <c r="H53" s="336"/>
      <c r="I53" s="336"/>
      <c r="J53" s="336"/>
    </row>
    <row r="54" spans="4:10" ht="12">
      <c r="D54" s="336"/>
      <c r="E54" s="336"/>
      <c r="F54" s="336"/>
      <c r="G54" s="336"/>
      <c r="H54" s="336"/>
      <c r="I54" s="336"/>
      <c r="J54" s="336"/>
    </row>
    <row r="55" spans="4:10" ht="12">
      <c r="D55" s="336"/>
      <c r="E55" s="336"/>
      <c r="F55" s="336"/>
      <c r="G55" s="336"/>
      <c r="H55" s="336"/>
      <c r="I55" s="336"/>
      <c r="J55" s="336"/>
    </row>
    <row r="56" spans="4:10" ht="12">
      <c r="D56" s="336"/>
      <c r="E56" s="336"/>
      <c r="F56" s="336"/>
      <c r="G56" s="336"/>
      <c r="H56" s="336"/>
      <c r="I56" s="336"/>
      <c r="J56" s="336"/>
    </row>
    <row r="57" spans="4:10" ht="12">
      <c r="D57" s="336"/>
      <c r="E57" s="336"/>
      <c r="F57" s="336"/>
      <c r="G57" s="336"/>
      <c r="H57" s="336"/>
      <c r="I57" s="336"/>
      <c r="J57" s="336"/>
    </row>
    <row r="58" spans="4:10" ht="12">
      <c r="D58" s="336"/>
      <c r="E58" s="336"/>
      <c r="F58" s="336"/>
      <c r="G58" s="336"/>
      <c r="H58" s="336"/>
      <c r="I58" s="336"/>
      <c r="J58" s="336"/>
    </row>
    <row r="59" spans="4:10" ht="12">
      <c r="D59" s="336"/>
      <c r="E59" s="336"/>
      <c r="F59" s="336"/>
      <c r="G59" s="336"/>
      <c r="H59" s="336"/>
      <c r="I59" s="336"/>
      <c r="J59" s="336"/>
    </row>
    <row r="60" spans="4:10" ht="12">
      <c r="D60" s="336"/>
      <c r="E60" s="336"/>
      <c r="F60" s="336"/>
      <c r="G60" s="336"/>
      <c r="H60" s="336"/>
      <c r="I60" s="336"/>
      <c r="J60" s="336"/>
    </row>
    <row r="61" spans="4:10" ht="12">
      <c r="D61" s="336"/>
      <c r="E61" s="336"/>
      <c r="F61" s="336"/>
      <c r="G61" s="336"/>
      <c r="H61" s="336"/>
      <c r="I61" s="336"/>
      <c r="J61" s="336"/>
    </row>
    <row r="62" spans="4:10" ht="12">
      <c r="D62" s="336"/>
      <c r="E62" s="336"/>
      <c r="F62" s="336"/>
      <c r="G62" s="336"/>
      <c r="H62" s="336"/>
      <c r="I62" s="336"/>
      <c r="J62" s="336"/>
    </row>
    <row r="63" spans="4:10" ht="12">
      <c r="D63" s="336"/>
      <c r="E63" s="336"/>
      <c r="F63" s="336"/>
      <c r="G63" s="336"/>
      <c r="H63" s="336"/>
      <c r="I63" s="336"/>
      <c r="J63" s="336"/>
    </row>
    <row r="64" spans="4:10" ht="12">
      <c r="D64" s="336"/>
      <c r="E64" s="336"/>
      <c r="F64" s="336"/>
      <c r="G64" s="336"/>
      <c r="H64" s="336"/>
      <c r="I64" s="336"/>
      <c r="J64" s="336"/>
    </row>
    <row r="65" spans="4:10" ht="12">
      <c r="D65" s="336"/>
      <c r="E65" s="336"/>
      <c r="F65" s="336"/>
      <c r="G65" s="336"/>
      <c r="H65" s="336"/>
      <c r="I65" s="336"/>
      <c r="J65" s="336"/>
    </row>
    <row r="66" spans="4:10" ht="12">
      <c r="D66" s="336"/>
      <c r="E66" s="336"/>
      <c r="F66" s="336"/>
      <c r="G66" s="336"/>
      <c r="H66" s="336"/>
      <c r="I66" s="336"/>
      <c r="J66" s="336"/>
    </row>
    <row r="67" spans="4:10" ht="12">
      <c r="D67" s="336"/>
      <c r="E67" s="336"/>
      <c r="F67" s="336"/>
      <c r="G67" s="336"/>
      <c r="H67" s="336"/>
      <c r="I67" s="336"/>
      <c r="J67" s="336"/>
    </row>
    <row r="68" spans="4:10" ht="12">
      <c r="D68" s="336"/>
      <c r="E68" s="336"/>
      <c r="F68" s="336"/>
      <c r="G68" s="336"/>
      <c r="H68" s="336"/>
      <c r="I68" s="336"/>
      <c r="J68" s="336"/>
    </row>
    <row r="69" spans="4:10" ht="12">
      <c r="D69" s="336"/>
      <c r="E69" s="336"/>
      <c r="F69" s="336"/>
      <c r="G69" s="336"/>
      <c r="H69" s="336"/>
      <c r="I69" s="336"/>
      <c r="J69" s="336"/>
    </row>
    <row r="70" spans="4:10" ht="12">
      <c r="D70" s="336"/>
      <c r="E70" s="336"/>
      <c r="F70" s="336"/>
      <c r="G70" s="336"/>
      <c r="H70" s="336"/>
      <c r="I70" s="336"/>
      <c r="J70" s="336"/>
    </row>
    <row r="71" spans="4:10" ht="12">
      <c r="D71" s="336"/>
      <c r="E71" s="336"/>
      <c r="F71" s="336"/>
      <c r="G71" s="336"/>
      <c r="H71" s="336"/>
      <c r="I71" s="336"/>
      <c r="J71" s="336"/>
    </row>
    <row r="72" spans="4:10" ht="12">
      <c r="D72" s="336"/>
      <c r="E72" s="336"/>
      <c r="F72" s="336"/>
      <c r="G72" s="336"/>
      <c r="H72" s="336"/>
      <c r="I72" s="336"/>
      <c r="J72" s="336"/>
    </row>
    <row r="73" spans="4:10" ht="12">
      <c r="D73" s="336"/>
      <c r="E73" s="336"/>
      <c r="F73" s="336"/>
      <c r="G73" s="336"/>
      <c r="H73" s="336"/>
      <c r="I73" s="336"/>
      <c r="J73" s="336"/>
    </row>
    <row r="74" spans="4:10" ht="12">
      <c r="D74" s="336"/>
      <c r="E74" s="336"/>
      <c r="F74" s="336"/>
      <c r="G74" s="336"/>
      <c r="H74" s="336"/>
      <c r="I74" s="336"/>
      <c r="J74" s="336"/>
    </row>
    <row r="75" spans="4:10" ht="12">
      <c r="D75" s="336"/>
      <c r="E75" s="336"/>
      <c r="F75" s="336"/>
      <c r="G75" s="336"/>
      <c r="H75" s="336"/>
      <c r="I75" s="336"/>
      <c r="J75" s="336"/>
    </row>
    <row r="76" spans="4:10" ht="12">
      <c r="D76" s="336"/>
      <c r="E76" s="336"/>
      <c r="F76" s="336"/>
      <c r="G76" s="336"/>
      <c r="H76" s="336"/>
      <c r="I76" s="336"/>
      <c r="J76" s="336"/>
    </row>
    <row r="77" spans="4:10" ht="12">
      <c r="D77" s="336"/>
      <c r="E77" s="336"/>
      <c r="F77" s="336"/>
      <c r="G77" s="336"/>
      <c r="H77" s="336"/>
      <c r="I77" s="336"/>
      <c r="J77" s="336"/>
    </row>
    <row r="78" spans="4:10" ht="12">
      <c r="D78" s="336"/>
      <c r="E78" s="336"/>
      <c r="F78" s="336"/>
      <c r="G78" s="336"/>
      <c r="H78" s="336"/>
      <c r="I78" s="336"/>
      <c r="J78" s="336"/>
    </row>
    <row r="79" spans="4:10" ht="12">
      <c r="D79" s="336"/>
      <c r="E79" s="336"/>
      <c r="F79" s="336"/>
      <c r="G79" s="336"/>
      <c r="H79" s="336"/>
      <c r="I79" s="336"/>
      <c r="J79" s="336"/>
    </row>
    <row r="80" spans="4:10" ht="12">
      <c r="D80" s="336"/>
      <c r="E80" s="336"/>
      <c r="F80" s="336"/>
      <c r="G80" s="336"/>
      <c r="H80" s="336"/>
      <c r="I80" s="336"/>
      <c r="J80" s="336"/>
    </row>
    <row r="81" spans="4:10" ht="12">
      <c r="D81" s="336"/>
      <c r="E81" s="336"/>
      <c r="F81" s="336"/>
      <c r="G81" s="336"/>
      <c r="H81" s="336"/>
      <c r="I81" s="336"/>
      <c r="J81" s="336"/>
    </row>
    <row r="82" spans="4:10" ht="12">
      <c r="D82" s="336"/>
      <c r="E82" s="336"/>
      <c r="F82" s="336"/>
      <c r="G82" s="336"/>
      <c r="H82" s="336"/>
      <c r="I82" s="336"/>
      <c r="J82" s="336"/>
    </row>
    <row r="83" spans="4:10" ht="12">
      <c r="D83" s="336"/>
      <c r="E83" s="336"/>
      <c r="F83" s="336"/>
      <c r="G83" s="336"/>
      <c r="H83" s="336"/>
      <c r="I83" s="336"/>
      <c r="J83" s="336"/>
    </row>
    <row r="84" spans="4:10" ht="12">
      <c r="D84" s="336"/>
      <c r="E84" s="336"/>
      <c r="F84" s="336"/>
      <c r="G84" s="336"/>
      <c r="H84" s="336"/>
      <c r="I84" s="336"/>
      <c r="J84" s="336"/>
    </row>
    <row r="85" spans="4:10" ht="12">
      <c r="D85" s="336"/>
      <c r="E85" s="336"/>
      <c r="F85" s="336"/>
      <c r="G85" s="336"/>
      <c r="H85" s="336"/>
      <c r="I85" s="336"/>
      <c r="J85" s="336"/>
    </row>
    <row r="86" spans="4:10" ht="12">
      <c r="D86" s="336"/>
      <c r="E86" s="336"/>
      <c r="F86" s="336"/>
      <c r="G86" s="336"/>
      <c r="H86" s="336"/>
      <c r="I86" s="336"/>
      <c r="J86" s="336"/>
    </row>
    <row r="87" spans="4:10" ht="12">
      <c r="D87" s="336"/>
      <c r="E87" s="336"/>
      <c r="F87" s="336"/>
      <c r="G87" s="336"/>
      <c r="H87" s="336"/>
      <c r="I87" s="336"/>
      <c r="J87" s="336"/>
    </row>
    <row r="88" spans="4:10" ht="12">
      <c r="D88" s="336"/>
      <c r="E88" s="336"/>
      <c r="F88" s="336"/>
      <c r="G88" s="336"/>
      <c r="H88" s="336"/>
      <c r="I88" s="336"/>
      <c r="J88" s="336"/>
    </row>
    <row r="89" spans="4:10" ht="12">
      <c r="D89" s="336"/>
      <c r="E89" s="336"/>
      <c r="F89" s="336"/>
      <c r="G89" s="336"/>
      <c r="H89" s="336"/>
      <c r="I89" s="336"/>
      <c r="J89" s="336"/>
    </row>
    <row r="90" spans="4:10" ht="12">
      <c r="D90" s="336"/>
      <c r="E90" s="336"/>
      <c r="F90" s="336"/>
      <c r="G90" s="336"/>
      <c r="H90" s="336"/>
      <c r="I90" s="336"/>
      <c r="J90" s="336"/>
    </row>
    <row r="91" spans="4:10" ht="12">
      <c r="D91" s="336"/>
      <c r="E91" s="336"/>
      <c r="F91" s="336"/>
      <c r="G91" s="336"/>
      <c r="H91" s="336"/>
      <c r="I91" s="336"/>
      <c r="J91" s="336"/>
    </row>
    <row r="92" spans="4:10" ht="12">
      <c r="D92" s="336"/>
      <c r="E92" s="336"/>
      <c r="F92" s="336"/>
      <c r="G92" s="336"/>
      <c r="H92" s="336"/>
      <c r="I92" s="336"/>
      <c r="J92" s="336"/>
    </row>
    <row r="93" spans="4:10" ht="12">
      <c r="D93" s="336"/>
      <c r="E93" s="336"/>
      <c r="F93" s="336"/>
      <c r="G93" s="336"/>
      <c r="H93" s="336"/>
      <c r="I93" s="336"/>
      <c r="J93" s="336"/>
    </row>
    <row r="94" spans="4:10" ht="12">
      <c r="D94" s="336"/>
      <c r="E94" s="336"/>
      <c r="F94" s="336"/>
      <c r="G94" s="336"/>
      <c r="H94" s="336"/>
      <c r="I94" s="336"/>
      <c r="J94" s="336"/>
    </row>
    <row r="95" spans="4:10" ht="12">
      <c r="D95" s="336"/>
      <c r="E95" s="336"/>
      <c r="F95" s="336"/>
      <c r="G95" s="336"/>
      <c r="H95" s="336"/>
      <c r="I95" s="336"/>
      <c r="J95" s="336"/>
    </row>
    <row r="96" spans="4:10" ht="12">
      <c r="D96" s="336"/>
      <c r="E96" s="336"/>
      <c r="F96" s="336"/>
      <c r="G96" s="336"/>
      <c r="H96" s="336"/>
      <c r="I96" s="336"/>
      <c r="J96" s="336"/>
    </row>
    <row r="97" spans="4:10" ht="12">
      <c r="D97" s="336"/>
      <c r="E97" s="336"/>
      <c r="F97" s="336"/>
      <c r="G97" s="336"/>
      <c r="H97" s="336"/>
      <c r="I97" s="336"/>
      <c r="J97" s="336"/>
    </row>
    <row r="98" spans="4:10" ht="12">
      <c r="D98" s="336"/>
      <c r="E98" s="336"/>
      <c r="F98" s="336"/>
      <c r="G98" s="336"/>
      <c r="H98" s="336"/>
      <c r="I98" s="336"/>
      <c r="J98" s="336"/>
    </row>
    <row r="99" spans="4:10" ht="12">
      <c r="D99" s="336"/>
      <c r="E99" s="336"/>
      <c r="F99" s="336"/>
      <c r="G99" s="336"/>
      <c r="H99" s="336"/>
      <c r="I99" s="336"/>
      <c r="J99" s="336"/>
    </row>
    <row r="100" spans="4:10" ht="12">
      <c r="D100" s="336"/>
      <c r="E100" s="336"/>
      <c r="F100" s="336"/>
      <c r="G100" s="336"/>
      <c r="H100" s="336"/>
      <c r="I100" s="336"/>
      <c r="J100" s="336"/>
    </row>
    <row r="101" spans="4:10" ht="12">
      <c r="D101" s="336"/>
      <c r="E101" s="336"/>
      <c r="F101" s="336"/>
      <c r="G101" s="336"/>
      <c r="H101" s="336"/>
      <c r="I101" s="336"/>
      <c r="J101" s="336"/>
    </row>
    <row r="102" spans="4:10" ht="12">
      <c r="D102" s="336"/>
      <c r="E102" s="336"/>
      <c r="F102" s="336"/>
      <c r="G102" s="336"/>
      <c r="H102" s="336"/>
      <c r="I102" s="336"/>
      <c r="J102" s="336"/>
    </row>
    <row r="103" spans="4:10" ht="12">
      <c r="D103" s="336"/>
      <c r="E103" s="336"/>
      <c r="F103" s="336"/>
      <c r="G103" s="336"/>
      <c r="H103" s="336"/>
      <c r="I103" s="336"/>
      <c r="J103" s="336"/>
    </row>
    <row r="104" spans="4:10" ht="12">
      <c r="D104" s="336"/>
      <c r="E104" s="336"/>
      <c r="F104" s="336"/>
      <c r="G104" s="336"/>
      <c r="H104" s="336"/>
      <c r="I104" s="336"/>
      <c r="J104" s="336"/>
    </row>
    <row r="105" spans="4:10" ht="12">
      <c r="D105" s="336"/>
      <c r="E105" s="336"/>
      <c r="F105" s="336"/>
      <c r="G105" s="336"/>
      <c r="H105" s="336"/>
      <c r="I105" s="336"/>
      <c r="J105" s="336"/>
    </row>
    <row r="106" spans="4:10" ht="12">
      <c r="D106" s="336"/>
      <c r="E106" s="336"/>
      <c r="F106" s="336"/>
      <c r="G106" s="336"/>
      <c r="H106" s="336"/>
      <c r="I106" s="336"/>
      <c r="J106" s="336"/>
    </row>
    <row r="107" spans="4:10" ht="12">
      <c r="D107" s="336"/>
      <c r="E107" s="336"/>
      <c r="F107" s="336"/>
      <c r="G107" s="336"/>
      <c r="H107" s="336"/>
      <c r="I107" s="336"/>
      <c r="J107" s="336"/>
    </row>
    <row r="108" spans="4:10" ht="12">
      <c r="D108" s="336"/>
      <c r="E108" s="336"/>
      <c r="F108" s="336"/>
      <c r="G108" s="336"/>
      <c r="H108" s="336"/>
      <c r="I108" s="336"/>
      <c r="J108" s="336"/>
    </row>
    <row r="109" spans="4:10" ht="12">
      <c r="D109" s="336"/>
      <c r="E109" s="336"/>
      <c r="F109" s="336"/>
      <c r="G109" s="336"/>
      <c r="H109" s="336"/>
      <c r="I109" s="336"/>
      <c r="J109" s="336"/>
    </row>
    <row r="110" spans="4:10" ht="12">
      <c r="D110" s="336"/>
      <c r="E110" s="336"/>
      <c r="F110" s="336"/>
      <c r="G110" s="336"/>
      <c r="H110" s="336"/>
      <c r="I110" s="336"/>
      <c r="J110" s="336"/>
    </row>
    <row r="111" spans="4:10" ht="12">
      <c r="D111" s="336"/>
      <c r="E111" s="336"/>
      <c r="F111" s="336"/>
      <c r="G111" s="336"/>
      <c r="H111" s="336"/>
      <c r="I111" s="336"/>
      <c r="J111" s="336"/>
    </row>
  </sheetData>
  <mergeCells count="12">
    <mergeCell ref="M5:M6"/>
    <mergeCell ref="N5:N6"/>
    <mergeCell ref="B11:C11"/>
    <mergeCell ref="B4:C6"/>
    <mergeCell ref="K5:K6"/>
    <mergeCell ref="L5:L6"/>
    <mergeCell ref="J5:J6"/>
    <mergeCell ref="G5:I5"/>
    <mergeCell ref="D5:F5"/>
    <mergeCell ref="D4:J4"/>
    <mergeCell ref="B9:C9"/>
    <mergeCell ref="K4:N4"/>
  </mergeCells>
  <printOptions/>
  <pageMargins left="0.75" right="0.75" top="1" bottom="1" header="0.512" footer="0.512"/>
  <pageSetup orientation="portrait" paperSize="9" r:id="rId1"/>
</worksheet>
</file>

<file path=xl/worksheets/sheet13.xml><?xml version="1.0" encoding="utf-8"?>
<worksheet xmlns="http://schemas.openxmlformats.org/spreadsheetml/2006/main" xmlns:r="http://schemas.openxmlformats.org/officeDocument/2006/relationships">
  <dimension ref="B2:L32"/>
  <sheetViews>
    <sheetView workbookViewId="0" topLeftCell="A1">
      <selection activeCell="A1" sqref="A1"/>
    </sheetView>
  </sheetViews>
  <sheetFormatPr defaultColWidth="9.00390625" defaultRowHeight="13.5"/>
  <cols>
    <col min="1" max="1" width="4.125" style="378" customWidth="1"/>
    <col min="2" max="3" width="14.625" style="383" customWidth="1"/>
    <col min="4" max="6" width="14.625" style="378" customWidth="1"/>
    <col min="7" max="9" width="11.625" style="378" customWidth="1"/>
    <col min="10" max="10" width="13.625" style="378" customWidth="1"/>
    <col min="11" max="11" width="12.875" style="378" customWidth="1"/>
    <col min="12" max="12" width="14.00390625" style="378" customWidth="1"/>
    <col min="13" max="16384" width="9.00390625" style="378" customWidth="1"/>
  </cols>
  <sheetData>
    <row r="2" spans="2:3" ht="14.25">
      <c r="B2" s="379" t="s">
        <v>501</v>
      </c>
      <c r="C2" s="379"/>
    </row>
    <row r="3" spans="2:12" ht="12.75" thickBot="1">
      <c r="B3" s="380"/>
      <c r="C3" s="380"/>
      <c r="D3" s="381"/>
      <c r="E3" s="381"/>
      <c r="F3" s="381"/>
      <c r="G3" s="381"/>
      <c r="H3" s="381"/>
      <c r="I3" s="381"/>
      <c r="L3" s="382"/>
    </row>
    <row r="4" spans="2:12" ht="26.25" customHeight="1" thickTop="1">
      <c r="B4" s="935" t="s">
        <v>483</v>
      </c>
      <c r="C4" s="937" t="s">
        <v>484</v>
      </c>
      <c r="D4" s="937" t="s">
        <v>485</v>
      </c>
      <c r="E4" s="937"/>
      <c r="F4" s="937" t="s">
        <v>486</v>
      </c>
      <c r="G4" s="933" t="s">
        <v>487</v>
      </c>
      <c r="H4" s="934"/>
      <c r="I4" s="934"/>
      <c r="J4" s="383"/>
      <c r="K4" s="383"/>
      <c r="L4" s="383"/>
    </row>
    <row r="5" spans="2:12" ht="26.25" customHeight="1">
      <c r="B5" s="936"/>
      <c r="C5" s="938"/>
      <c r="D5" s="384" t="s">
        <v>488</v>
      </c>
      <c r="E5" s="384" t="s">
        <v>489</v>
      </c>
      <c r="F5" s="938"/>
      <c r="G5" s="385" t="s">
        <v>490</v>
      </c>
      <c r="H5" s="386" t="s">
        <v>491</v>
      </c>
      <c r="I5" s="386" t="s">
        <v>885</v>
      </c>
      <c r="J5" s="383"/>
      <c r="K5" s="383"/>
      <c r="L5" s="383"/>
    </row>
    <row r="6" spans="2:12" ht="12.75" customHeight="1">
      <c r="B6" s="387"/>
      <c r="C6" s="388" t="s">
        <v>492</v>
      </c>
      <c r="D6" s="389" t="s">
        <v>493</v>
      </c>
      <c r="E6" s="389" t="s">
        <v>493</v>
      </c>
      <c r="F6" s="389" t="s">
        <v>493</v>
      </c>
      <c r="G6" s="389" t="s">
        <v>494</v>
      </c>
      <c r="H6" s="389" t="s">
        <v>494</v>
      </c>
      <c r="I6" s="390" t="s">
        <v>494</v>
      </c>
      <c r="J6" s="383"/>
      <c r="K6" s="383"/>
      <c r="L6" s="383"/>
    </row>
    <row r="7" spans="2:12" ht="15" customHeight="1">
      <c r="B7" s="391" t="s">
        <v>495</v>
      </c>
      <c r="C7" s="392">
        <v>71214</v>
      </c>
      <c r="D7" s="393">
        <v>209000</v>
      </c>
      <c r="E7" s="393">
        <v>156426</v>
      </c>
      <c r="F7" s="393">
        <v>247114</v>
      </c>
      <c r="G7" s="393">
        <v>12570343</v>
      </c>
      <c r="H7" s="393">
        <v>117264985</v>
      </c>
      <c r="I7" s="394">
        <v>129835328</v>
      </c>
      <c r="J7" s="383"/>
      <c r="K7" s="383"/>
      <c r="L7" s="383"/>
    </row>
    <row r="8" spans="2:12" ht="15" customHeight="1">
      <c r="B8" s="391"/>
      <c r="C8" s="395">
        <v>100</v>
      </c>
      <c r="D8" s="396">
        <v>100</v>
      </c>
      <c r="E8" s="396">
        <v>100</v>
      </c>
      <c r="F8" s="396">
        <v>100</v>
      </c>
      <c r="G8" s="396">
        <v>100</v>
      </c>
      <c r="H8" s="396">
        <v>100</v>
      </c>
      <c r="I8" s="397">
        <v>100</v>
      </c>
      <c r="J8" s="383"/>
      <c r="K8" s="383"/>
      <c r="L8" s="383"/>
    </row>
    <row r="9" spans="2:12" ht="15" customHeight="1">
      <c r="B9" s="391" t="s">
        <v>496</v>
      </c>
      <c r="C9" s="392">
        <v>71160</v>
      </c>
      <c r="D9" s="393">
        <v>240630</v>
      </c>
      <c r="E9" s="393">
        <v>167357</v>
      </c>
      <c r="F9" s="393">
        <v>267366</v>
      </c>
      <c r="G9" s="393">
        <v>17380117</v>
      </c>
      <c r="H9" s="393">
        <v>111152866</v>
      </c>
      <c r="I9" s="394">
        <v>12852983</v>
      </c>
      <c r="J9" s="383"/>
      <c r="K9" s="383"/>
      <c r="L9" s="383"/>
    </row>
    <row r="10" spans="2:12" ht="15" customHeight="1">
      <c r="B10" s="391"/>
      <c r="C10" s="395">
        <v>99.9</v>
      </c>
      <c r="D10" s="396">
        <v>155.1</v>
      </c>
      <c r="E10" s="396">
        <v>107</v>
      </c>
      <c r="F10" s="396">
        <v>108.2</v>
      </c>
      <c r="G10" s="396">
        <v>138.3</v>
      </c>
      <c r="H10" s="396">
        <v>94.8</v>
      </c>
      <c r="I10" s="397">
        <v>99</v>
      </c>
      <c r="J10" s="383"/>
      <c r="K10" s="383"/>
      <c r="L10" s="383"/>
    </row>
    <row r="11" spans="2:12" ht="15" customHeight="1">
      <c r="B11" s="391" t="s">
        <v>1825</v>
      </c>
      <c r="C11" s="392">
        <v>71300</v>
      </c>
      <c r="D11" s="393">
        <v>243643</v>
      </c>
      <c r="E11" s="393">
        <v>178786</v>
      </c>
      <c r="F11" s="393">
        <v>272049</v>
      </c>
      <c r="G11" s="393">
        <v>24220237</v>
      </c>
      <c r="H11" s="393">
        <v>101569335</v>
      </c>
      <c r="I11" s="394">
        <v>125789572</v>
      </c>
      <c r="J11" s="383"/>
      <c r="K11" s="383"/>
      <c r="L11" s="383"/>
    </row>
    <row r="12" spans="2:12" ht="15" customHeight="1">
      <c r="B12" s="391"/>
      <c r="C12" s="395">
        <v>100.1</v>
      </c>
      <c r="D12" s="396">
        <v>116.6</v>
      </c>
      <c r="E12" s="396">
        <v>114.3</v>
      </c>
      <c r="F12" s="396">
        <v>110.1</v>
      </c>
      <c r="G12" s="396">
        <v>19.27</v>
      </c>
      <c r="H12" s="396">
        <v>86.6</v>
      </c>
      <c r="I12" s="397">
        <v>96.9</v>
      </c>
      <c r="J12" s="383"/>
      <c r="K12" s="383"/>
      <c r="L12" s="383"/>
    </row>
    <row r="13" spans="2:12" ht="15" customHeight="1">
      <c r="B13" s="391" t="s">
        <v>1230</v>
      </c>
      <c r="C13" s="392">
        <v>71300</v>
      </c>
      <c r="D13" s="393">
        <v>243293</v>
      </c>
      <c r="E13" s="393">
        <v>179041</v>
      </c>
      <c r="F13" s="393">
        <v>316542</v>
      </c>
      <c r="G13" s="393">
        <v>28503352</v>
      </c>
      <c r="H13" s="393">
        <v>146789563</v>
      </c>
      <c r="I13" s="394">
        <v>175292915</v>
      </c>
      <c r="J13" s="383"/>
      <c r="K13" s="383"/>
      <c r="L13" s="383"/>
    </row>
    <row r="14" spans="2:12" ht="15" customHeight="1">
      <c r="B14" s="391"/>
      <c r="C14" s="395">
        <v>100.3</v>
      </c>
      <c r="D14" s="396">
        <v>116.4</v>
      </c>
      <c r="E14" s="396">
        <v>114.5</v>
      </c>
      <c r="F14" s="396">
        <v>128.1</v>
      </c>
      <c r="G14" s="396">
        <v>226.7</v>
      </c>
      <c r="H14" s="396">
        <v>125.2</v>
      </c>
      <c r="I14" s="397">
        <v>135</v>
      </c>
      <c r="J14" s="383"/>
      <c r="K14" s="383"/>
      <c r="L14" s="383"/>
    </row>
    <row r="15" spans="2:12" ht="15" customHeight="1">
      <c r="B15" s="391" t="s">
        <v>1232</v>
      </c>
      <c r="C15" s="392">
        <v>74300</v>
      </c>
      <c r="D15" s="393">
        <v>274160</v>
      </c>
      <c r="E15" s="393">
        <v>199921</v>
      </c>
      <c r="F15" s="393">
        <v>330867</v>
      </c>
      <c r="G15" s="393">
        <v>36559161</v>
      </c>
      <c r="H15" s="393">
        <v>168439011</v>
      </c>
      <c r="I15" s="394">
        <v>204998172</v>
      </c>
      <c r="J15" s="383"/>
      <c r="K15" s="383"/>
      <c r="L15" s="383"/>
    </row>
    <row r="16" spans="2:12" ht="15" customHeight="1">
      <c r="B16" s="391"/>
      <c r="C16" s="395">
        <v>104.3</v>
      </c>
      <c r="D16" s="396">
        <v>131.2</v>
      </c>
      <c r="E16" s="396">
        <v>127.8</v>
      </c>
      <c r="F16" s="396">
        <v>133.9</v>
      </c>
      <c r="G16" s="396">
        <v>290.8</v>
      </c>
      <c r="H16" s="396">
        <v>143.6</v>
      </c>
      <c r="I16" s="397">
        <v>157.9</v>
      </c>
      <c r="J16" s="383"/>
      <c r="K16" s="383"/>
      <c r="L16" s="383"/>
    </row>
    <row r="17" spans="2:12" ht="15" customHeight="1">
      <c r="B17" s="391" t="s">
        <v>1233</v>
      </c>
      <c r="C17" s="392">
        <v>87400</v>
      </c>
      <c r="D17" s="393">
        <v>284682</v>
      </c>
      <c r="E17" s="393">
        <v>200348</v>
      </c>
      <c r="F17" s="393">
        <v>379255</v>
      </c>
      <c r="G17" s="393">
        <v>47431617</v>
      </c>
      <c r="H17" s="393">
        <v>203016122</v>
      </c>
      <c r="I17" s="394">
        <v>250447739</v>
      </c>
      <c r="J17" s="383"/>
      <c r="K17" s="383"/>
      <c r="L17" s="383"/>
    </row>
    <row r="18" spans="2:12" ht="15" customHeight="1">
      <c r="B18" s="391"/>
      <c r="C18" s="395">
        <v>122.7</v>
      </c>
      <c r="D18" s="396">
        <v>136.2</v>
      </c>
      <c r="E18" s="396">
        <v>128.1</v>
      </c>
      <c r="F18" s="396">
        <v>153.5</v>
      </c>
      <c r="G18" s="396">
        <v>377.3</v>
      </c>
      <c r="H18" s="396">
        <v>173.1</v>
      </c>
      <c r="I18" s="397">
        <v>192.9</v>
      </c>
      <c r="J18" s="383"/>
      <c r="K18" s="383"/>
      <c r="L18" s="383"/>
    </row>
    <row r="19" spans="2:12" s="398" customFormat="1" ht="15" customHeight="1">
      <c r="B19" s="399" t="s">
        <v>1234</v>
      </c>
      <c r="C19" s="400">
        <v>92600</v>
      </c>
      <c r="D19" s="401">
        <v>280775</v>
      </c>
      <c r="E19" s="401">
        <v>249478</v>
      </c>
      <c r="F19" s="401">
        <v>385265</v>
      </c>
      <c r="G19" s="402" t="s">
        <v>497</v>
      </c>
      <c r="H19" s="402" t="s">
        <v>498</v>
      </c>
      <c r="I19" s="403" t="s">
        <v>499</v>
      </c>
      <c r="J19" s="404"/>
      <c r="K19" s="404"/>
      <c r="L19" s="404"/>
    </row>
    <row r="20" spans="2:12" s="398" customFormat="1" ht="15" customHeight="1">
      <c r="B20" s="399"/>
      <c r="C20" s="405">
        <v>130</v>
      </c>
      <c r="D20" s="406">
        <v>134.3</v>
      </c>
      <c r="E20" s="406">
        <v>153.1</v>
      </c>
      <c r="F20" s="406">
        <v>155.9</v>
      </c>
      <c r="G20" s="406">
        <v>444.9</v>
      </c>
      <c r="H20" s="406">
        <v>183.6</v>
      </c>
      <c r="I20" s="407">
        <v>208.8</v>
      </c>
      <c r="J20" s="404"/>
      <c r="K20" s="404"/>
      <c r="L20" s="404"/>
    </row>
    <row r="21" spans="2:12" ht="9" customHeight="1">
      <c r="B21" s="408"/>
      <c r="C21" s="409"/>
      <c r="D21" s="410"/>
      <c r="E21" s="410"/>
      <c r="F21" s="410"/>
      <c r="G21" s="410"/>
      <c r="H21" s="410"/>
      <c r="I21" s="411"/>
      <c r="J21" s="383"/>
      <c r="K21" s="383"/>
      <c r="L21" s="383"/>
    </row>
    <row r="22" ht="15" customHeight="1">
      <c r="B22" s="383" t="s">
        <v>500</v>
      </c>
    </row>
    <row r="23" ht="15" customHeight="1"/>
    <row r="24" ht="15" customHeight="1"/>
    <row r="25" ht="15" customHeight="1"/>
    <row r="26" ht="15" customHeight="1"/>
    <row r="27" ht="15" customHeight="1"/>
    <row r="28" ht="15" customHeight="1"/>
    <row r="29" ht="15" customHeight="1"/>
    <row r="30" ht="15" customHeight="1"/>
    <row r="31" ht="15" customHeight="1"/>
    <row r="32" ht="15" customHeight="1">
      <c r="B32" s="378"/>
    </row>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5">
    <mergeCell ref="G4:I4"/>
    <mergeCell ref="B4:B5"/>
    <mergeCell ref="C4:C5"/>
    <mergeCell ref="F4:F5"/>
    <mergeCell ref="D4:E4"/>
  </mergeCells>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2:P102"/>
  <sheetViews>
    <sheetView workbookViewId="0" topLeftCell="A1">
      <selection activeCell="A1" sqref="A1"/>
    </sheetView>
  </sheetViews>
  <sheetFormatPr defaultColWidth="9.00390625" defaultRowHeight="13.5"/>
  <cols>
    <col min="1" max="1" width="3.625" style="412" customWidth="1"/>
    <col min="2" max="2" width="8.50390625" style="414" customWidth="1"/>
    <col min="3" max="3" width="7.875" style="412" customWidth="1"/>
    <col min="4" max="4" width="13.125" style="414" customWidth="1"/>
    <col min="5" max="5" width="13.125" style="412" customWidth="1"/>
    <col min="6" max="6" width="4.875" style="412" customWidth="1"/>
    <col min="7" max="7" width="9.125" style="412" customWidth="1"/>
    <col min="8" max="8" width="10.125" style="412" customWidth="1"/>
    <col min="9" max="9" width="10.125" style="454" customWidth="1"/>
    <col min="10" max="10" width="10.875" style="412" customWidth="1"/>
    <col min="11" max="11" width="4.125" style="412" customWidth="1"/>
    <col min="12" max="12" width="3.625" style="412" customWidth="1"/>
    <col min="13" max="13" width="3.625" style="414" customWidth="1"/>
    <col min="14" max="14" width="3.75390625" style="412" customWidth="1"/>
    <col min="15" max="16" width="3.625" style="412" customWidth="1"/>
    <col min="17" max="16384" width="9.00390625" style="412" customWidth="1"/>
  </cols>
  <sheetData>
    <row r="2" spans="2:9" ht="14.25">
      <c r="B2" s="413" t="s">
        <v>587</v>
      </c>
      <c r="G2" s="91"/>
      <c r="H2" s="91"/>
      <c r="I2" s="415"/>
    </row>
    <row r="3" spans="3:16" ht="12.75" thickBot="1">
      <c r="C3" s="416"/>
      <c r="D3" s="417"/>
      <c r="E3" s="416"/>
      <c r="F3" s="416"/>
      <c r="G3" s="416"/>
      <c r="H3" s="416"/>
      <c r="I3" s="418"/>
      <c r="J3" s="416"/>
      <c r="K3" s="416"/>
      <c r="L3" s="416"/>
      <c r="M3" s="417"/>
      <c r="N3" s="416"/>
      <c r="O3" s="416"/>
      <c r="P3" s="419" t="s">
        <v>503</v>
      </c>
    </row>
    <row r="4" spans="2:16" ht="24.75" thickTop="1">
      <c r="B4" s="942" t="s">
        <v>504</v>
      </c>
      <c r="C4" s="943"/>
      <c r="D4" s="420" t="s">
        <v>505</v>
      </c>
      <c r="E4" s="421" t="s">
        <v>506</v>
      </c>
      <c r="F4" s="949" t="s">
        <v>507</v>
      </c>
      <c r="G4" s="950"/>
      <c r="H4" s="422" t="s">
        <v>508</v>
      </c>
      <c r="I4" s="423" t="s">
        <v>509</v>
      </c>
      <c r="J4" s="422" t="s">
        <v>510</v>
      </c>
      <c r="K4" s="949" t="s">
        <v>511</v>
      </c>
      <c r="L4" s="951"/>
      <c r="M4" s="952"/>
      <c r="N4" s="949" t="s">
        <v>512</v>
      </c>
      <c r="O4" s="953"/>
      <c r="P4" s="954"/>
    </row>
    <row r="5" spans="2:16" ht="14.25" customHeight="1">
      <c r="B5" s="424"/>
      <c r="C5" s="425"/>
      <c r="D5" s="426"/>
      <c r="E5" s="427"/>
      <c r="F5" s="428"/>
      <c r="G5" s="429" t="s">
        <v>398</v>
      </c>
      <c r="H5" s="429" t="s">
        <v>398</v>
      </c>
      <c r="I5" s="430" t="s">
        <v>513</v>
      </c>
      <c r="J5" s="431" t="s">
        <v>514</v>
      </c>
      <c r="K5" s="429"/>
      <c r="L5" s="429"/>
      <c r="M5" s="429"/>
      <c r="N5" s="429"/>
      <c r="O5" s="429"/>
      <c r="P5" s="432"/>
    </row>
    <row r="6" spans="2:16" ht="14.25" customHeight="1">
      <c r="B6" s="946" t="s">
        <v>515</v>
      </c>
      <c r="C6" s="947"/>
      <c r="D6" s="947"/>
      <c r="E6" s="947"/>
      <c r="F6" s="947"/>
      <c r="G6" s="947"/>
      <c r="H6" s="947"/>
      <c r="I6" s="947"/>
      <c r="J6" s="947"/>
      <c r="K6" s="947"/>
      <c r="L6" s="947"/>
      <c r="M6" s="947"/>
      <c r="N6" s="947"/>
      <c r="O6" s="947"/>
      <c r="P6" s="948"/>
    </row>
    <row r="7" spans="2:16" ht="14.25" customHeight="1">
      <c r="B7" s="944" t="s">
        <v>516</v>
      </c>
      <c r="C7" s="945"/>
      <c r="D7" s="435"/>
      <c r="E7" s="435"/>
      <c r="F7" s="436"/>
      <c r="G7" s="434"/>
      <c r="H7" s="434"/>
      <c r="I7" s="434"/>
      <c r="J7" s="434"/>
      <c r="K7" s="434"/>
      <c r="L7" s="434"/>
      <c r="M7" s="434"/>
      <c r="N7" s="434"/>
      <c r="O7" s="434"/>
      <c r="P7" s="435"/>
    </row>
    <row r="8" spans="2:16" ht="12.75" customHeight="1">
      <c r="B8" s="437" t="s">
        <v>2077</v>
      </c>
      <c r="C8" s="438" t="s">
        <v>1370</v>
      </c>
      <c r="D8" s="439" t="s">
        <v>517</v>
      </c>
      <c r="E8" s="440" t="s">
        <v>518</v>
      </c>
      <c r="F8" s="437"/>
      <c r="G8" s="441">
        <v>900</v>
      </c>
      <c r="H8" s="441">
        <v>735</v>
      </c>
      <c r="I8" s="441">
        <v>150</v>
      </c>
      <c r="J8" s="441">
        <v>135</v>
      </c>
      <c r="K8" s="442" t="s">
        <v>519</v>
      </c>
      <c r="L8" s="443">
        <v>28</v>
      </c>
      <c r="M8" s="444">
        <v>3</v>
      </c>
      <c r="N8" s="442" t="s">
        <v>519</v>
      </c>
      <c r="O8" s="443">
        <v>27</v>
      </c>
      <c r="P8" s="445">
        <v>10</v>
      </c>
    </row>
    <row r="9" spans="2:16" ht="12.75" customHeight="1">
      <c r="B9" s="437" t="s">
        <v>2048</v>
      </c>
      <c r="C9" s="438" t="s">
        <v>429</v>
      </c>
      <c r="D9" s="439" t="s">
        <v>520</v>
      </c>
      <c r="E9" s="440" t="s">
        <v>521</v>
      </c>
      <c r="F9" s="437"/>
      <c r="G9" s="441">
        <v>5000</v>
      </c>
      <c r="H9" s="441">
        <v>2200</v>
      </c>
      <c r="I9" s="441">
        <v>200</v>
      </c>
      <c r="J9" s="441">
        <v>1000</v>
      </c>
      <c r="K9" s="442"/>
      <c r="L9" s="443">
        <v>30</v>
      </c>
      <c r="M9" s="444">
        <v>8</v>
      </c>
      <c r="N9" s="442"/>
      <c r="O9" s="443">
        <v>27</v>
      </c>
      <c r="P9" s="445">
        <v>11</v>
      </c>
    </row>
    <row r="10" spans="2:16" ht="12.75" customHeight="1">
      <c r="B10" s="437" t="s">
        <v>1380</v>
      </c>
      <c r="C10" s="438" t="s">
        <v>441</v>
      </c>
      <c r="D10" s="439" t="s">
        <v>522</v>
      </c>
      <c r="E10" s="440" t="s">
        <v>523</v>
      </c>
      <c r="F10" s="437"/>
      <c r="G10" s="441">
        <v>450</v>
      </c>
      <c r="H10" s="441">
        <v>280</v>
      </c>
      <c r="I10" s="441">
        <v>120</v>
      </c>
      <c r="J10" s="441">
        <v>54</v>
      </c>
      <c r="K10" s="442"/>
      <c r="L10" s="443">
        <v>29</v>
      </c>
      <c r="M10" s="444">
        <v>3</v>
      </c>
      <c r="N10" s="442"/>
      <c r="O10" s="443">
        <v>28</v>
      </c>
      <c r="P10" s="445">
        <v>8</v>
      </c>
    </row>
    <row r="11" spans="2:16" ht="12.75" customHeight="1">
      <c r="B11" s="437" t="s">
        <v>2048</v>
      </c>
      <c r="C11" s="438" t="s">
        <v>431</v>
      </c>
      <c r="D11" s="439" t="s">
        <v>524</v>
      </c>
      <c r="E11" s="440" t="s">
        <v>525</v>
      </c>
      <c r="F11" s="437"/>
      <c r="G11" s="441">
        <v>400</v>
      </c>
      <c r="H11" s="441">
        <v>300</v>
      </c>
      <c r="I11" s="441">
        <v>150</v>
      </c>
      <c r="J11" s="441">
        <v>60</v>
      </c>
      <c r="K11" s="442"/>
      <c r="L11" s="443">
        <v>29</v>
      </c>
      <c r="M11" s="444">
        <v>3</v>
      </c>
      <c r="N11" s="442"/>
      <c r="O11" s="443">
        <v>28</v>
      </c>
      <c r="P11" s="445">
        <v>9</v>
      </c>
    </row>
    <row r="12" spans="2:16" ht="12.75" customHeight="1">
      <c r="B12" s="939" t="s">
        <v>1871</v>
      </c>
      <c r="C12" s="940"/>
      <c r="D12" s="439" t="s">
        <v>526</v>
      </c>
      <c r="E12" s="440" t="s">
        <v>527</v>
      </c>
      <c r="F12" s="437"/>
      <c r="G12" s="441">
        <v>1300</v>
      </c>
      <c r="H12" s="441">
        <v>1266</v>
      </c>
      <c r="I12" s="441">
        <v>120</v>
      </c>
      <c r="J12" s="441">
        <v>156</v>
      </c>
      <c r="K12" s="442"/>
      <c r="L12" s="443">
        <v>29</v>
      </c>
      <c r="M12" s="444">
        <v>11</v>
      </c>
      <c r="N12" s="442"/>
      <c r="O12" s="443">
        <v>29</v>
      </c>
      <c r="P12" s="445">
        <v>10</v>
      </c>
    </row>
    <row r="13" spans="2:16" ht="12.75" customHeight="1">
      <c r="B13" s="437" t="s">
        <v>527</v>
      </c>
      <c r="C13" s="438"/>
      <c r="D13" s="439" t="s">
        <v>528</v>
      </c>
      <c r="E13" s="440" t="s">
        <v>525</v>
      </c>
      <c r="F13" s="437"/>
      <c r="G13" s="441">
        <v>630</v>
      </c>
      <c r="H13" s="441">
        <v>608</v>
      </c>
      <c r="I13" s="441">
        <v>150</v>
      </c>
      <c r="J13" s="441">
        <v>95</v>
      </c>
      <c r="K13" s="442"/>
      <c r="L13" s="443">
        <v>29</v>
      </c>
      <c r="M13" s="444">
        <v>12</v>
      </c>
      <c r="N13" s="442"/>
      <c r="O13" s="443">
        <v>29</v>
      </c>
      <c r="P13" s="445">
        <v>9</v>
      </c>
    </row>
    <row r="14" spans="2:16" ht="12.75" customHeight="1">
      <c r="B14" s="437"/>
      <c r="C14" s="446"/>
      <c r="D14" s="439" t="s">
        <v>529</v>
      </c>
      <c r="E14" s="440" t="s">
        <v>530</v>
      </c>
      <c r="F14" s="437"/>
      <c r="G14" s="441">
        <v>500</v>
      </c>
      <c r="H14" s="441">
        <v>500</v>
      </c>
      <c r="I14" s="441">
        <v>100</v>
      </c>
      <c r="J14" s="441">
        <v>50</v>
      </c>
      <c r="K14" s="442"/>
      <c r="L14" s="443">
        <v>29</v>
      </c>
      <c r="M14" s="444">
        <v>3</v>
      </c>
      <c r="N14" s="442"/>
      <c r="O14" s="443">
        <v>28</v>
      </c>
      <c r="P14" s="445">
        <v>9</v>
      </c>
    </row>
    <row r="15" spans="2:16" ht="12.75" customHeight="1">
      <c r="B15" s="437" t="s">
        <v>1380</v>
      </c>
      <c r="C15" s="446" t="s">
        <v>441</v>
      </c>
      <c r="D15" s="439" t="s">
        <v>531</v>
      </c>
      <c r="E15" s="440" t="s">
        <v>518</v>
      </c>
      <c r="F15" s="437"/>
      <c r="G15" s="441">
        <v>550</v>
      </c>
      <c r="H15" s="441">
        <v>480</v>
      </c>
      <c r="I15" s="441">
        <v>120</v>
      </c>
      <c r="J15" s="441">
        <v>66</v>
      </c>
      <c r="K15" s="442"/>
      <c r="L15" s="443">
        <v>29</v>
      </c>
      <c r="M15" s="444">
        <v>11</v>
      </c>
      <c r="N15" s="442"/>
      <c r="O15" s="443">
        <v>29</v>
      </c>
      <c r="P15" s="445">
        <v>9</v>
      </c>
    </row>
    <row r="16" spans="2:16" ht="12.75" customHeight="1">
      <c r="B16" s="437" t="s">
        <v>2048</v>
      </c>
      <c r="C16" s="438" t="s">
        <v>532</v>
      </c>
      <c r="D16" s="439" t="s">
        <v>533</v>
      </c>
      <c r="E16" s="440" t="s">
        <v>1231</v>
      </c>
      <c r="F16" s="437"/>
      <c r="G16" s="441">
        <v>850</v>
      </c>
      <c r="H16" s="441">
        <v>614</v>
      </c>
      <c r="I16" s="441">
        <v>130</v>
      </c>
      <c r="J16" s="441">
        <v>110</v>
      </c>
      <c r="K16" s="442"/>
      <c r="L16" s="443">
        <v>29</v>
      </c>
      <c r="M16" s="444">
        <v>12</v>
      </c>
      <c r="N16" s="442"/>
      <c r="O16" s="443">
        <v>29</v>
      </c>
      <c r="P16" s="445">
        <v>11</v>
      </c>
    </row>
    <row r="17" spans="2:16" ht="12.75" customHeight="1">
      <c r="B17" s="939" t="s">
        <v>1860</v>
      </c>
      <c r="C17" s="940"/>
      <c r="D17" s="439" t="s">
        <v>534</v>
      </c>
      <c r="E17" s="440" t="s">
        <v>530</v>
      </c>
      <c r="F17" s="437"/>
      <c r="G17" s="441">
        <v>420</v>
      </c>
      <c r="H17" s="441">
        <v>407</v>
      </c>
      <c r="I17" s="441">
        <v>120</v>
      </c>
      <c r="J17" s="441">
        <v>51</v>
      </c>
      <c r="K17" s="442"/>
      <c r="L17" s="443">
        <v>29</v>
      </c>
      <c r="M17" s="444">
        <v>12</v>
      </c>
      <c r="N17" s="442"/>
      <c r="O17" s="443">
        <v>29</v>
      </c>
      <c r="P17" s="445">
        <v>8</v>
      </c>
    </row>
    <row r="18" spans="2:16" ht="12.75" customHeight="1">
      <c r="B18" s="437" t="s">
        <v>535</v>
      </c>
      <c r="C18" s="438"/>
      <c r="D18" s="439" t="s">
        <v>536</v>
      </c>
      <c r="E18" s="440" t="s">
        <v>518</v>
      </c>
      <c r="F18" s="437"/>
      <c r="G18" s="441">
        <v>4000</v>
      </c>
      <c r="H18" s="441">
        <v>2293</v>
      </c>
      <c r="I18" s="441">
        <v>200</v>
      </c>
      <c r="J18" s="441">
        <v>800</v>
      </c>
      <c r="K18" s="442"/>
      <c r="L18" s="443">
        <v>30</v>
      </c>
      <c r="M18" s="444">
        <v>3</v>
      </c>
      <c r="N18" s="442"/>
      <c r="O18" s="443">
        <v>28</v>
      </c>
      <c r="P18" s="445">
        <v>7</v>
      </c>
    </row>
    <row r="19" spans="2:16" ht="12.75" customHeight="1">
      <c r="B19" s="437" t="s">
        <v>2048</v>
      </c>
      <c r="C19" s="438" t="s">
        <v>537</v>
      </c>
      <c r="D19" s="439" t="s">
        <v>538</v>
      </c>
      <c r="E19" s="440" t="s">
        <v>523</v>
      </c>
      <c r="F19" s="437"/>
      <c r="G19" s="441">
        <v>650</v>
      </c>
      <c r="H19" s="441">
        <v>598</v>
      </c>
      <c r="I19" s="441">
        <v>150</v>
      </c>
      <c r="J19" s="441">
        <v>98</v>
      </c>
      <c r="K19" s="442"/>
      <c r="L19" s="443">
        <v>30</v>
      </c>
      <c r="M19" s="444">
        <v>3</v>
      </c>
      <c r="N19" s="442"/>
      <c r="O19" s="443">
        <v>29</v>
      </c>
      <c r="P19" s="445">
        <v>4</v>
      </c>
    </row>
    <row r="20" spans="2:16" ht="12.75" customHeight="1">
      <c r="B20" s="437"/>
      <c r="C20" s="438"/>
      <c r="D20" s="439"/>
      <c r="E20" s="440"/>
      <c r="F20" s="437"/>
      <c r="G20" s="441"/>
      <c r="H20" s="441"/>
      <c r="I20" s="441"/>
      <c r="J20" s="441"/>
      <c r="K20" s="442"/>
      <c r="L20" s="442"/>
      <c r="M20" s="444"/>
      <c r="N20" s="442"/>
      <c r="O20" s="442"/>
      <c r="P20" s="445"/>
    </row>
    <row r="21" spans="2:16" ht="12.75" customHeight="1">
      <c r="B21" s="437" t="s">
        <v>539</v>
      </c>
      <c r="C21" s="438"/>
      <c r="D21" s="439"/>
      <c r="E21" s="440"/>
      <c r="F21" s="437"/>
      <c r="G21" s="441"/>
      <c r="H21" s="441"/>
      <c r="I21" s="441"/>
      <c r="J21" s="441"/>
      <c r="K21" s="442"/>
      <c r="L21" s="442"/>
      <c r="M21" s="444"/>
      <c r="N21" s="442"/>
      <c r="O21" s="442"/>
      <c r="P21" s="445"/>
    </row>
    <row r="22" spans="2:16" ht="12.75" customHeight="1">
      <c r="B22" s="437" t="s">
        <v>1986</v>
      </c>
      <c r="C22" s="438" t="s">
        <v>966</v>
      </c>
      <c r="D22" s="439" t="s">
        <v>540</v>
      </c>
      <c r="E22" s="440" t="s">
        <v>541</v>
      </c>
      <c r="F22" s="437"/>
      <c r="G22" s="441">
        <v>660</v>
      </c>
      <c r="H22" s="441">
        <v>594</v>
      </c>
      <c r="I22" s="441">
        <v>140</v>
      </c>
      <c r="J22" s="441">
        <v>92</v>
      </c>
      <c r="K22" s="442"/>
      <c r="L22" s="443">
        <v>30</v>
      </c>
      <c r="M22" s="444">
        <v>3</v>
      </c>
      <c r="N22" s="442"/>
      <c r="O22" s="443">
        <v>29</v>
      </c>
      <c r="P22" s="445">
        <v>10</v>
      </c>
    </row>
    <row r="23" spans="2:16" ht="12.75" customHeight="1">
      <c r="B23" s="437" t="s">
        <v>542</v>
      </c>
      <c r="C23" s="438" t="s">
        <v>1315</v>
      </c>
      <c r="D23" s="439" t="s">
        <v>543</v>
      </c>
      <c r="E23" s="440" t="s">
        <v>518</v>
      </c>
      <c r="F23" s="437"/>
      <c r="G23" s="441">
        <v>500</v>
      </c>
      <c r="H23" s="441">
        <v>250</v>
      </c>
      <c r="I23" s="441">
        <v>100</v>
      </c>
      <c r="J23" s="441">
        <v>50</v>
      </c>
      <c r="K23" s="442"/>
      <c r="L23" s="443">
        <v>29</v>
      </c>
      <c r="M23" s="444">
        <v>3</v>
      </c>
      <c r="N23" s="442"/>
      <c r="O23" s="443">
        <v>28</v>
      </c>
      <c r="P23" s="445">
        <v>12</v>
      </c>
    </row>
    <row r="24" spans="2:16" ht="12.75" customHeight="1">
      <c r="B24" s="437"/>
      <c r="C24" s="446"/>
      <c r="D24" s="439"/>
      <c r="E24" s="440"/>
      <c r="F24" s="437"/>
      <c r="G24" s="441"/>
      <c r="H24" s="441"/>
      <c r="I24" s="441"/>
      <c r="J24" s="441"/>
      <c r="K24" s="442"/>
      <c r="L24" s="443"/>
      <c r="M24" s="444"/>
      <c r="N24" s="442"/>
      <c r="O24" s="443"/>
      <c r="P24" s="445"/>
    </row>
    <row r="25" spans="2:16" ht="12.75" customHeight="1">
      <c r="B25" s="437" t="s">
        <v>544</v>
      </c>
      <c r="C25" s="446"/>
      <c r="D25" s="439"/>
      <c r="E25" s="440"/>
      <c r="F25" s="437"/>
      <c r="G25" s="441"/>
      <c r="H25" s="441"/>
      <c r="I25" s="441"/>
      <c r="J25" s="441"/>
      <c r="K25" s="442"/>
      <c r="L25" s="443"/>
      <c r="M25" s="444"/>
      <c r="N25" s="442"/>
      <c r="O25" s="443"/>
      <c r="P25" s="445"/>
    </row>
    <row r="26" spans="2:16" ht="12.75" customHeight="1">
      <c r="B26" s="939" t="s">
        <v>1833</v>
      </c>
      <c r="C26" s="940"/>
      <c r="D26" s="439" t="s">
        <v>1843</v>
      </c>
      <c r="E26" s="440" t="s">
        <v>523</v>
      </c>
      <c r="F26" s="437"/>
      <c r="G26" s="441">
        <v>4500</v>
      </c>
      <c r="H26" s="441">
        <v>4356</v>
      </c>
      <c r="I26" s="441">
        <v>150</v>
      </c>
      <c r="J26" s="441">
        <v>675</v>
      </c>
      <c r="K26" s="442"/>
      <c r="L26" s="443">
        <v>29</v>
      </c>
      <c r="M26" s="444">
        <v>9</v>
      </c>
      <c r="N26" s="442"/>
      <c r="O26" s="443">
        <v>28</v>
      </c>
      <c r="P26" s="445">
        <v>1</v>
      </c>
    </row>
    <row r="27" spans="2:16" ht="12.75" customHeight="1">
      <c r="B27" s="437" t="s">
        <v>545</v>
      </c>
      <c r="C27" s="438"/>
      <c r="D27" s="439" t="s">
        <v>546</v>
      </c>
      <c r="E27" s="440" t="s">
        <v>547</v>
      </c>
      <c r="F27" s="437"/>
      <c r="G27" s="441">
        <v>750</v>
      </c>
      <c r="H27" s="441">
        <v>500</v>
      </c>
      <c r="I27" s="441">
        <v>150</v>
      </c>
      <c r="J27" s="441">
        <v>112</v>
      </c>
      <c r="K27" s="442"/>
      <c r="L27" s="443">
        <v>29</v>
      </c>
      <c r="M27" s="444">
        <v>9</v>
      </c>
      <c r="N27" s="442"/>
      <c r="O27" s="443">
        <v>28</v>
      </c>
      <c r="P27" s="445">
        <v>7</v>
      </c>
    </row>
    <row r="28" spans="2:16" ht="12.75" customHeight="1">
      <c r="B28" s="437" t="s">
        <v>1949</v>
      </c>
      <c r="C28" s="446" t="s">
        <v>404</v>
      </c>
      <c r="D28" s="439" t="s">
        <v>548</v>
      </c>
      <c r="E28" s="440" t="s">
        <v>518</v>
      </c>
      <c r="F28" s="437"/>
      <c r="G28" s="441">
        <v>1000</v>
      </c>
      <c r="H28" s="441">
        <v>800</v>
      </c>
      <c r="I28" s="441">
        <v>80</v>
      </c>
      <c r="J28" s="441">
        <v>80</v>
      </c>
      <c r="K28" s="442"/>
      <c r="L28" s="443">
        <v>29</v>
      </c>
      <c r="M28" s="444">
        <v>12</v>
      </c>
      <c r="N28" s="442"/>
      <c r="O28" s="443">
        <v>29</v>
      </c>
      <c r="P28" s="445">
        <v>9</v>
      </c>
    </row>
    <row r="29" spans="2:16" ht="12.75" customHeight="1">
      <c r="B29" s="437"/>
      <c r="C29" s="438"/>
      <c r="D29" s="439"/>
      <c r="E29" s="440"/>
      <c r="F29" s="437"/>
      <c r="G29" s="441"/>
      <c r="H29" s="441"/>
      <c r="I29" s="441"/>
      <c r="J29" s="441"/>
      <c r="K29" s="442"/>
      <c r="L29" s="443"/>
      <c r="M29" s="444"/>
      <c r="N29" s="442"/>
      <c r="O29" s="443"/>
      <c r="P29" s="445"/>
    </row>
    <row r="30" spans="2:16" ht="12.75" customHeight="1">
      <c r="B30" s="437" t="s">
        <v>549</v>
      </c>
      <c r="C30" s="438"/>
      <c r="D30" s="439"/>
      <c r="E30" s="440"/>
      <c r="F30" s="437"/>
      <c r="G30" s="441"/>
      <c r="H30" s="441"/>
      <c r="I30" s="441"/>
      <c r="J30" s="441"/>
      <c r="K30" s="442"/>
      <c r="L30" s="443"/>
      <c r="M30" s="444"/>
      <c r="N30" s="442"/>
      <c r="O30" s="443"/>
      <c r="P30" s="445"/>
    </row>
    <row r="31" spans="2:16" ht="12.75" customHeight="1">
      <c r="B31" s="437" t="s">
        <v>550</v>
      </c>
      <c r="C31" s="438" t="s">
        <v>551</v>
      </c>
      <c r="D31" s="439" t="s">
        <v>552</v>
      </c>
      <c r="E31" s="440" t="s">
        <v>523</v>
      </c>
      <c r="F31" s="437"/>
      <c r="G31" s="441">
        <v>3000</v>
      </c>
      <c r="H31" s="441">
        <v>1200</v>
      </c>
      <c r="I31" s="441">
        <v>150</v>
      </c>
      <c r="J31" s="441">
        <v>450</v>
      </c>
      <c r="K31" s="442"/>
      <c r="L31" s="443">
        <v>28</v>
      </c>
      <c r="M31" s="444">
        <v>3</v>
      </c>
      <c r="N31" s="442"/>
      <c r="O31" s="443">
        <v>27</v>
      </c>
      <c r="P31" s="445">
        <v>12</v>
      </c>
    </row>
    <row r="32" spans="2:16" ht="12.75" customHeight="1">
      <c r="B32" s="437" t="s">
        <v>553</v>
      </c>
      <c r="C32" s="438" t="s">
        <v>554</v>
      </c>
      <c r="D32" s="439" t="s">
        <v>2036</v>
      </c>
      <c r="E32" s="440" t="s">
        <v>518</v>
      </c>
      <c r="F32" s="437"/>
      <c r="G32" s="441">
        <v>1500</v>
      </c>
      <c r="H32" s="441">
        <v>1387</v>
      </c>
      <c r="I32" s="441">
        <v>132</v>
      </c>
      <c r="J32" s="441">
        <v>198</v>
      </c>
      <c r="K32" s="442"/>
      <c r="L32" s="443">
        <v>30</v>
      </c>
      <c r="M32" s="444">
        <v>3</v>
      </c>
      <c r="N32" s="442"/>
      <c r="O32" s="443">
        <v>29</v>
      </c>
      <c r="P32" s="445">
        <v>9</v>
      </c>
    </row>
    <row r="33" spans="2:16" ht="12.75" customHeight="1">
      <c r="B33" s="437"/>
      <c r="C33" s="438"/>
      <c r="D33" s="439"/>
      <c r="E33" s="440"/>
      <c r="F33" s="437"/>
      <c r="G33" s="441"/>
      <c r="H33" s="441"/>
      <c r="I33" s="441"/>
      <c r="J33" s="441"/>
      <c r="K33" s="442"/>
      <c r="L33" s="443"/>
      <c r="M33" s="444"/>
      <c r="N33" s="442"/>
      <c r="O33" s="443"/>
      <c r="P33" s="445"/>
    </row>
    <row r="34" spans="2:16" ht="12.75" customHeight="1">
      <c r="B34" s="946" t="s">
        <v>555</v>
      </c>
      <c r="C34" s="947"/>
      <c r="D34" s="947"/>
      <c r="E34" s="947"/>
      <c r="F34" s="947"/>
      <c r="G34" s="947"/>
      <c r="H34" s="947"/>
      <c r="I34" s="947"/>
      <c r="J34" s="947"/>
      <c r="K34" s="947"/>
      <c r="L34" s="947"/>
      <c r="M34" s="947"/>
      <c r="N34" s="947"/>
      <c r="O34" s="947"/>
      <c r="P34" s="948"/>
    </row>
    <row r="35" spans="2:16" ht="12.75" customHeight="1">
      <c r="B35" s="437" t="s">
        <v>516</v>
      </c>
      <c r="C35" s="438"/>
      <c r="D35" s="439"/>
      <c r="E35" s="440"/>
      <c r="F35" s="437"/>
      <c r="G35" s="441"/>
      <c r="H35" s="441"/>
      <c r="I35" s="441"/>
      <c r="J35" s="441"/>
      <c r="K35" s="442"/>
      <c r="L35" s="443"/>
      <c r="M35" s="444"/>
      <c r="N35" s="442"/>
      <c r="O35" s="443"/>
      <c r="P35" s="445"/>
    </row>
    <row r="36" spans="2:16" ht="12.75" customHeight="1">
      <c r="B36" s="939" t="s">
        <v>1871</v>
      </c>
      <c r="C36" s="940"/>
      <c r="D36" s="439" t="s">
        <v>556</v>
      </c>
      <c r="E36" s="440" t="s">
        <v>541</v>
      </c>
      <c r="F36" s="437"/>
      <c r="G36" s="441">
        <v>56000</v>
      </c>
      <c r="H36" s="441">
        <v>34295</v>
      </c>
      <c r="I36" s="441">
        <v>360</v>
      </c>
      <c r="J36" s="441">
        <v>20000</v>
      </c>
      <c r="K36" s="442" t="s">
        <v>519</v>
      </c>
      <c r="L36" s="443">
        <v>5</v>
      </c>
      <c r="M36" s="444">
        <v>11</v>
      </c>
      <c r="N36" s="442" t="s">
        <v>519</v>
      </c>
      <c r="O36" s="443">
        <v>4</v>
      </c>
      <c r="P36" s="445">
        <v>5</v>
      </c>
    </row>
    <row r="37" spans="2:16" ht="12.75" customHeight="1">
      <c r="B37" s="939" t="s">
        <v>1860</v>
      </c>
      <c r="C37" s="940"/>
      <c r="D37" s="439" t="s">
        <v>545</v>
      </c>
      <c r="E37" s="440" t="s">
        <v>545</v>
      </c>
      <c r="F37" s="437"/>
      <c r="G37" s="441">
        <v>45000</v>
      </c>
      <c r="H37" s="441">
        <v>38960</v>
      </c>
      <c r="I37" s="441">
        <v>240</v>
      </c>
      <c r="J37" s="441">
        <v>10800</v>
      </c>
      <c r="K37" s="442" t="s">
        <v>545</v>
      </c>
      <c r="L37" s="443">
        <v>10</v>
      </c>
      <c r="M37" s="444">
        <v>3</v>
      </c>
      <c r="N37" s="442" t="s">
        <v>545</v>
      </c>
      <c r="O37" s="443">
        <v>7</v>
      </c>
      <c r="P37" s="445">
        <v>7</v>
      </c>
    </row>
    <row r="38" spans="2:16" ht="12.75" customHeight="1">
      <c r="B38" s="437" t="s">
        <v>557</v>
      </c>
      <c r="C38" s="438" t="s">
        <v>1370</v>
      </c>
      <c r="D38" s="439" t="s">
        <v>558</v>
      </c>
      <c r="E38" s="440" t="s">
        <v>518</v>
      </c>
      <c r="F38" s="437"/>
      <c r="G38" s="441">
        <v>7000</v>
      </c>
      <c r="H38" s="441">
        <v>1620</v>
      </c>
      <c r="I38" s="441">
        <v>200</v>
      </c>
      <c r="J38" s="441">
        <v>1400</v>
      </c>
      <c r="K38" s="442" t="s">
        <v>545</v>
      </c>
      <c r="L38" s="443">
        <v>2</v>
      </c>
      <c r="M38" s="444">
        <v>68</v>
      </c>
      <c r="N38" s="442" t="s">
        <v>545</v>
      </c>
      <c r="O38" s="443">
        <v>25</v>
      </c>
      <c r="P38" s="445">
        <v>9</v>
      </c>
    </row>
    <row r="39" spans="2:16" ht="12.75" customHeight="1">
      <c r="B39" s="437" t="s">
        <v>545</v>
      </c>
      <c r="C39" s="438"/>
      <c r="D39" s="439" t="s">
        <v>559</v>
      </c>
      <c r="E39" s="440" t="s">
        <v>545</v>
      </c>
      <c r="F39" s="437"/>
      <c r="G39" s="441">
        <v>800</v>
      </c>
      <c r="H39" s="441">
        <v>286</v>
      </c>
      <c r="I39" s="441">
        <v>50</v>
      </c>
      <c r="J39" s="441">
        <v>40</v>
      </c>
      <c r="K39" s="442" t="s">
        <v>560</v>
      </c>
      <c r="L39" s="443">
        <v>8</v>
      </c>
      <c r="M39" s="444">
        <v>5</v>
      </c>
      <c r="N39" s="442" t="s">
        <v>560</v>
      </c>
      <c r="O39" s="443">
        <v>8</v>
      </c>
      <c r="P39" s="445">
        <v>4</v>
      </c>
    </row>
    <row r="40" spans="2:16" ht="12.75" customHeight="1">
      <c r="B40" s="437" t="s">
        <v>527</v>
      </c>
      <c r="C40" s="438"/>
      <c r="D40" s="439" t="s">
        <v>561</v>
      </c>
      <c r="E40" s="440" t="s">
        <v>527</v>
      </c>
      <c r="F40" s="437"/>
      <c r="G40" s="441">
        <v>500</v>
      </c>
      <c r="H40" s="441">
        <v>300</v>
      </c>
      <c r="I40" s="441">
        <v>120</v>
      </c>
      <c r="J40" s="441">
        <v>60</v>
      </c>
      <c r="K40" s="442" t="s">
        <v>519</v>
      </c>
      <c r="L40" s="443">
        <v>6</v>
      </c>
      <c r="M40" s="444"/>
      <c r="N40" s="442" t="s">
        <v>519</v>
      </c>
      <c r="O40" s="443">
        <v>6</v>
      </c>
      <c r="P40" s="445"/>
    </row>
    <row r="41" spans="2:16" ht="12.75" customHeight="1">
      <c r="B41" s="437" t="s">
        <v>1350</v>
      </c>
      <c r="C41" s="438" t="s">
        <v>2071</v>
      </c>
      <c r="D41" s="439" t="s">
        <v>562</v>
      </c>
      <c r="E41" s="440" t="s">
        <v>1231</v>
      </c>
      <c r="F41" s="437"/>
      <c r="G41" s="441">
        <v>250</v>
      </c>
      <c r="H41" s="441">
        <v>222</v>
      </c>
      <c r="I41" s="441">
        <v>80</v>
      </c>
      <c r="J41" s="441">
        <v>20</v>
      </c>
      <c r="K41" s="442" t="s">
        <v>560</v>
      </c>
      <c r="L41" s="443">
        <v>13</v>
      </c>
      <c r="M41" s="444">
        <v>3</v>
      </c>
      <c r="N41" s="442" t="s">
        <v>560</v>
      </c>
      <c r="O41" s="443">
        <v>11</v>
      </c>
      <c r="P41" s="445">
        <v>9</v>
      </c>
    </row>
    <row r="42" spans="2:16" ht="12.75" customHeight="1">
      <c r="B42" s="437" t="s">
        <v>527</v>
      </c>
      <c r="C42" s="438" t="s">
        <v>429</v>
      </c>
      <c r="D42" s="439" t="s">
        <v>2063</v>
      </c>
      <c r="E42" s="440" t="s">
        <v>523</v>
      </c>
      <c r="F42" s="437"/>
      <c r="G42" s="441">
        <v>720</v>
      </c>
      <c r="H42" s="441">
        <v>153</v>
      </c>
      <c r="I42" s="441">
        <v>150</v>
      </c>
      <c r="J42" s="441">
        <v>75</v>
      </c>
      <c r="K42" s="442" t="s">
        <v>519</v>
      </c>
      <c r="L42" s="443">
        <v>27</v>
      </c>
      <c r="M42" s="444">
        <v>3</v>
      </c>
      <c r="N42" s="442" t="s">
        <v>519</v>
      </c>
      <c r="O42" s="443">
        <v>26</v>
      </c>
      <c r="P42" s="445">
        <v>6</v>
      </c>
    </row>
    <row r="43" spans="2:16" ht="12.75" customHeight="1">
      <c r="B43" s="437" t="s">
        <v>545</v>
      </c>
      <c r="C43" s="438" t="s">
        <v>440</v>
      </c>
      <c r="D43" s="439" t="s">
        <v>563</v>
      </c>
      <c r="E43" s="440" t="s">
        <v>518</v>
      </c>
      <c r="F43" s="437"/>
      <c r="G43" s="441">
        <v>250</v>
      </c>
      <c r="H43" s="441">
        <v>160</v>
      </c>
      <c r="I43" s="441">
        <v>120</v>
      </c>
      <c r="J43" s="441">
        <v>30</v>
      </c>
      <c r="K43" s="442" t="s">
        <v>545</v>
      </c>
      <c r="L43" s="443">
        <v>26</v>
      </c>
      <c r="M43" s="444">
        <v>3</v>
      </c>
      <c r="N43" s="442" t="s">
        <v>545</v>
      </c>
      <c r="O43" s="443">
        <v>26</v>
      </c>
      <c r="P43" s="445">
        <v>2</v>
      </c>
    </row>
    <row r="44" spans="2:16" ht="12.75" customHeight="1">
      <c r="B44" s="437" t="s">
        <v>545</v>
      </c>
      <c r="C44" s="438" t="s">
        <v>2049</v>
      </c>
      <c r="D44" s="439" t="s">
        <v>564</v>
      </c>
      <c r="E44" s="440" t="s">
        <v>525</v>
      </c>
      <c r="F44" s="437"/>
      <c r="G44" s="441">
        <v>370</v>
      </c>
      <c r="H44" s="441">
        <v>160</v>
      </c>
      <c r="I44" s="441">
        <v>92</v>
      </c>
      <c r="J44" s="441">
        <v>34</v>
      </c>
      <c r="K44" s="442" t="s">
        <v>525</v>
      </c>
      <c r="L44" s="443">
        <v>25</v>
      </c>
      <c r="M44" s="444">
        <v>10</v>
      </c>
      <c r="N44" s="442" t="s">
        <v>525</v>
      </c>
      <c r="O44" s="443">
        <v>25</v>
      </c>
      <c r="P44" s="445">
        <v>10</v>
      </c>
    </row>
    <row r="45" spans="2:16" ht="12.75" customHeight="1">
      <c r="B45" s="437" t="s">
        <v>557</v>
      </c>
      <c r="C45" s="438" t="s">
        <v>1048</v>
      </c>
      <c r="D45" s="439" t="s">
        <v>565</v>
      </c>
      <c r="E45" s="440" t="s">
        <v>523</v>
      </c>
      <c r="F45" s="437"/>
      <c r="G45" s="441">
        <v>7000</v>
      </c>
      <c r="H45" s="441">
        <v>1646</v>
      </c>
      <c r="I45" s="441">
        <v>150</v>
      </c>
      <c r="J45" s="441">
        <v>1000</v>
      </c>
      <c r="K45" s="442" t="s">
        <v>545</v>
      </c>
      <c r="L45" s="443">
        <v>27</v>
      </c>
      <c r="M45" s="444">
        <v>3</v>
      </c>
      <c r="N45" s="442" t="s">
        <v>545</v>
      </c>
      <c r="O45" s="443">
        <v>25</v>
      </c>
      <c r="P45" s="445">
        <v>10</v>
      </c>
    </row>
    <row r="46" spans="2:16" ht="12.75" customHeight="1">
      <c r="B46" s="437"/>
      <c r="C46" s="438"/>
      <c r="D46" s="439"/>
      <c r="E46" s="440"/>
      <c r="F46" s="437"/>
      <c r="G46" s="441"/>
      <c r="H46" s="441"/>
      <c r="I46" s="441"/>
      <c r="J46" s="441"/>
      <c r="K46" s="442"/>
      <c r="L46" s="443"/>
      <c r="M46" s="444"/>
      <c r="N46" s="442"/>
      <c r="O46" s="443"/>
      <c r="P46" s="445"/>
    </row>
    <row r="47" spans="2:16" ht="12.75" customHeight="1">
      <c r="B47" s="437" t="s">
        <v>544</v>
      </c>
      <c r="C47" s="438"/>
      <c r="D47" s="439"/>
      <c r="E47" s="440"/>
      <c r="F47" s="437"/>
      <c r="G47" s="441"/>
      <c r="H47" s="441"/>
      <c r="I47" s="441"/>
      <c r="J47" s="441"/>
      <c r="K47" s="442"/>
      <c r="L47" s="443"/>
      <c r="M47" s="444"/>
      <c r="N47" s="442"/>
      <c r="O47" s="443"/>
      <c r="P47" s="445"/>
    </row>
    <row r="48" spans="2:16" ht="12.75" customHeight="1">
      <c r="B48" s="939" t="s">
        <v>1833</v>
      </c>
      <c r="C48" s="940"/>
      <c r="D48" s="439" t="s">
        <v>556</v>
      </c>
      <c r="E48" s="440" t="s">
        <v>530</v>
      </c>
      <c r="F48" s="437"/>
      <c r="G48" s="441">
        <v>101000</v>
      </c>
      <c r="H48" s="441">
        <v>69514</v>
      </c>
      <c r="I48" s="441">
        <v>250</v>
      </c>
      <c r="J48" s="441">
        <v>25250</v>
      </c>
      <c r="K48" s="442" t="s">
        <v>560</v>
      </c>
      <c r="L48" s="443">
        <v>12</v>
      </c>
      <c r="M48" s="444">
        <v>3</v>
      </c>
      <c r="N48" s="442" t="s">
        <v>560</v>
      </c>
      <c r="O48" s="443">
        <v>7</v>
      </c>
      <c r="P48" s="445">
        <v>4</v>
      </c>
    </row>
    <row r="49" spans="2:16" ht="12.75" customHeight="1">
      <c r="B49" s="437" t="s">
        <v>527</v>
      </c>
      <c r="C49" s="438"/>
      <c r="D49" s="439" t="s">
        <v>1847</v>
      </c>
      <c r="E49" s="440" t="s">
        <v>523</v>
      </c>
      <c r="F49" s="437"/>
      <c r="G49" s="441">
        <v>2500</v>
      </c>
      <c r="H49" s="441">
        <v>1402</v>
      </c>
      <c r="I49" s="441">
        <v>120</v>
      </c>
      <c r="J49" s="441">
        <v>300</v>
      </c>
      <c r="K49" s="442" t="s">
        <v>545</v>
      </c>
      <c r="L49" s="443">
        <v>11</v>
      </c>
      <c r="M49" s="444">
        <v>10</v>
      </c>
      <c r="N49" s="442" t="s">
        <v>545</v>
      </c>
      <c r="O49" s="443">
        <v>8</v>
      </c>
      <c r="P49" s="445"/>
    </row>
    <row r="50" spans="2:16" ht="12.75" customHeight="1">
      <c r="B50" s="437" t="s">
        <v>545</v>
      </c>
      <c r="C50" s="438"/>
      <c r="D50" s="439" t="s">
        <v>566</v>
      </c>
      <c r="E50" s="440" t="s">
        <v>545</v>
      </c>
      <c r="F50" s="437"/>
      <c r="G50" s="441">
        <v>1800</v>
      </c>
      <c r="H50" s="441">
        <v>1470</v>
      </c>
      <c r="I50" s="441">
        <v>150</v>
      </c>
      <c r="J50" s="441">
        <v>270</v>
      </c>
      <c r="K50" s="442" t="s">
        <v>519</v>
      </c>
      <c r="L50" s="443">
        <v>23</v>
      </c>
      <c r="M50" s="444">
        <v>11</v>
      </c>
      <c r="N50" s="442" t="s">
        <v>519</v>
      </c>
      <c r="O50" s="443">
        <v>23</v>
      </c>
      <c r="P50" s="445">
        <v>3</v>
      </c>
    </row>
    <row r="51" spans="2:16" ht="12.75" customHeight="1">
      <c r="B51" s="437" t="s">
        <v>545</v>
      </c>
      <c r="C51" s="438"/>
      <c r="D51" s="439" t="s">
        <v>567</v>
      </c>
      <c r="E51" s="440" t="s">
        <v>518</v>
      </c>
      <c r="F51" s="437"/>
      <c r="G51" s="441">
        <v>700</v>
      </c>
      <c r="H51" s="441">
        <v>435</v>
      </c>
      <c r="I51" s="441">
        <v>100</v>
      </c>
      <c r="J51" s="441">
        <v>70</v>
      </c>
      <c r="K51" s="442" t="s">
        <v>545</v>
      </c>
      <c r="L51" s="443">
        <v>24</v>
      </c>
      <c r="M51" s="444">
        <v>9</v>
      </c>
      <c r="N51" s="442" t="s">
        <v>545</v>
      </c>
      <c r="O51" s="443">
        <v>24</v>
      </c>
      <c r="P51" s="445">
        <v>4</v>
      </c>
    </row>
    <row r="52" spans="2:16" ht="12.75" customHeight="1">
      <c r="B52" s="437" t="s">
        <v>545</v>
      </c>
      <c r="C52" s="438"/>
      <c r="D52" s="439" t="s">
        <v>1840</v>
      </c>
      <c r="E52" s="440" t="s">
        <v>523</v>
      </c>
      <c r="F52" s="437"/>
      <c r="G52" s="441">
        <v>2000</v>
      </c>
      <c r="H52" s="441">
        <v>1550</v>
      </c>
      <c r="I52" s="441">
        <v>70</v>
      </c>
      <c r="J52" s="441">
        <v>140</v>
      </c>
      <c r="K52" s="442" t="s">
        <v>568</v>
      </c>
      <c r="L52" s="443">
        <v>32</v>
      </c>
      <c r="M52" s="444">
        <v>3</v>
      </c>
      <c r="N52" s="442" t="s">
        <v>568</v>
      </c>
      <c r="O52" s="443">
        <v>31</v>
      </c>
      <c r="P52" s="445">
        <v>11</v>
      </c>
    </row>
    <row r="53" spans="2:16" ht="12.75" customHeight="1">
      <c r="B53" s="437" t="s">
        <v>1949</v>
      </c>
      <c r="C53" s="438" t="s">
        <v>569</v>
      </c>
      <c r="D53" s="439" t="s">
        <v>570</v>
      </c>
      <c r="E53" s="440" t="s">
        <v>571</v>
      </c>
      <c r="F53" s="437"/>
      <c r="G53" s="441">
        <v>15000</v>
      </c>
      <c r="H53" s="441">
        <v>11404</v>
      </c>
      <c r="I53" s="441">
        <v>200</v>
      </c>
      <c r="J53" s="441">
        <v>3000</v>
      </c>
      <c r="K53" s="442" t="s">
        <v>560</v>
      </c>
      <c r="L53" s="443">
        <v>3</v>
      </c>
      <c r="M53" s="444">
        <v>3</v>
      </c>
      <c r="N53" s="442" t="s">
        <v>527</v>
      </c>
      <c r="O53" s="443">
        <v>45</v>
      </c>
      <c r="P53" s="445">
        <v>4</v>
      </c>
    </row>
    <row r="54" spans="2:16" ht="12.75" customHeight="1">
      <c r="B54" s="939" t="s">
        <v>572</v>
      </c>
      <c r="C54" s="940"/>
      <c r="D54" s="439" t="s">
        <v>573</v>
      </c>
      <c r="E54" s="440" t="s">
        <v>530</v>
      </c>
      <c r="F54" s="437"/>
      <c r="G54" s="441">
        <v>13500</v>
      </c>
      <c r="H54" s="441">
        <v>9116</v>
      </c>
      <c r="I54" s="441">
        <v>134</v>
      </c>
      <c r="J54" s="441">
        <v>1810</v>
      </c>
      <c r="K54" s="442" t="s">
        <v>519</v>
      </c>
      <c r="L54" s="443">
        <v>8</v>
      </c>
      <c r="M54" s="444">
        <v>11</v>
      </c>
      <c r="N54" s="442" t="s">
        <v>519</v>
      </c>
      <c r="O54" s="443">
        <v>7</v>
      </c>
      <c r="P54" s="445">
        <v>7</v>
      </c>
    </row>
    <row r="55" spans="2:16" ht="12.75" customHeight="1">
      <c r="B55" s="437" t="s">
        <v>1927</v>
      </c>
      <c r="C55" s="438" t="s">
        <v>1928</v>
      </c>
      <c r="D55" s="439" t="s">
        <v>570</v>
      </c>
      <c r="E55" s="440" t="s">
        <v>574</v>
      </c>
      <c r="F55" s="437"/>
      <c r="G55" s="441">
        <v>13000</v>
      </c>
      <c r="H55" s="441">
        <v>6890</v>
      </c>
      <c r="I55" s="441">
        <v>200</v>
      </c>
      <c r="J55" s="441">
        <v>2600</v>
      </c>
      <c r="K55" s="442" t="s">
        <v>560</v>
      </c>
      <c r="L55" s="443">
        <v>15</v>
      </c>
      <c r="M55" s="444">
        <v>4</v>
      </c>
      <c r="N55" s="442" t="s">
        <v>560</v>
      </c>
      <c r="O55" s="443">
        <v>12</v>
      </c>
      <c r="P55" s="445">
        <v>2</v>
      </c>
    </row>
    <row r="56" spans="2:16" ht="12.75" customHeight="1">
      <c r="B56" s="939" t="s">
        <v>502</v>
      </c>
      <c r="C56" s="940"/>
      <c r="D56" s="439" t="s">
        <v>575</v>
      </c>
      <c r="E56" s="440" t="s">
        <v>576</v>
      </c>
      <c r="F56" s="437"/>
      <c r="G56" s="441">
        <v>10000</v>
      </c>
      <c r="H56" s="441">
        <v>5852</v>
      </c>
      <c r="I56" s="441">
        <v>110</v>
      </c>
      <c r="J56" s="441">
        <v>1100</v>
      </c>
      <c r="K56" s="442" t="s">
        <v>535</v>
      </c>
      <c r="L56" s="443">
        <v>8</v>
      </c>
      <c r="M56" s="444">
        <v>4</v>
      </c>
      <c r="N56" s="442" t="s">
        <v>535</v>
      </c>
      <c r="O56" s="443">
        <v>6</v>
      </c>
      <c r="P56" s="445">
        <v>6</v>
      </c>
    </row>
    <row r="57" spans="2:16" ht="12.75" customHeight="1">
      <c r="B57" s="437" t="s">
        <v>1301</v>
      </c>
      <c r="C57" s="438" t="s">
        <v>1969</v>
      </c>
      <c r="D57" s="439" t="s">
        <v>577</v>
      </c>
      <c r="E57" s="440" t="s">
        <v>541</v>
      </c>
      <c r="F57" s="437"/>
      <c r="G57" s="441">
        <v>10000</v>
      </c>
      <c r="H57" s="441">
        <v>5000</v>
      </c>
      <c r="I57" s="441">
        <v>150</v>
      </c>
      <c r="J57" s="441">
        <v>1500</v>
      </c>
      <c r="K57" s="442" t="s">
        <v>519</v>
      </c>
      <c r="L57" s="443">
        <v>29</v>
      </c>
      <c r="M57" s="444"/>
      <c r="N57" s="442" t="s">
        <v>519</v>
      </c>
      <c r="O57" s="443">
        <v>25</v>
      </c>
      <c r="P57" s="445"/>
    </row>
    <row r="58" spans="2:16" ht="12.75" customHeight="1">
      <c r="B58" s="437" t="s">
        <v>897</v>
      </c>
      <c r="C58" s="438" t="s">
        <v>1936</v>
      </c>
      <c r="D58" s="439" t="s">
        <v>578</v>
      </c>
      <c r="E58" s="440" t="s">
        <v>518</v>
      </c>
      <c r="F58" s="437"/>
      <c r="G58" s="441">
        <v>3200</v>
      </c>
      <c r="H58" s="441">
        <v>4100</v>
      </c>
      <c r="I58" s="441">
        <v>80</v>
      </c>
      <c r="J58" s="441">
        <v>256</v>
      </c>
      <c r="K58" s="442" t="s">
        <v>568</v>
      </c>
      <c r="L58" s="443">
        <v>44</v>
      </c>
      <c r="M58" s="444">
        <v>5</v>
      </c>
      <c r="N58" s="442" t="s">
        <v>568</v>
      </c>
      <c r="O58" s="443">
        <v>43</v>
      </c>
      <c r="P58" s="445">
        <v>7</v>
      </c>
    </row>
    <row r="59" spans="2:16" ht="12.75" customHeight="1">
      <c r="B59" s="437" t="s">
        <v>1949</v>
      </c>
      <c r="C59" s="438" t="s">
        <v>1940</v>
      </c>
      <c r="D59" s="439" t="s">
        <v>579</v>
      </c>
      <c r="E59" s="440" t="s">
        <v>580</v>
      </c>
      <c r="F59" s="437"/>
      <c r="G59" s="441">
        <v>1400</v>
      </c>
      <c r="H59" s="441">
        <v>1045</v>
      </c>
      <c r="I59" s="441">
        <v>80</v>
      </c>
      <c r="J59" s="441">
        <v>112</v>
      </c>
      <c r="K59" s="442" t="s">
        <v>560</v>
      </c>
      <c r="L59" s="443">
        <v>14</v>
      </c>
      <c r="M59" s="444">
        <v>9</v>
      </c>
      <c r="N59" s="442" t="s">
        <v>560</v>
      </c>
      <c r="O59" s="443">
        <v>13</v>
      </c>
      <c r="P59" s="445">
        <v>5</v>
      </c>
    </row>
    <row r="60" spans="2:16" ht="12.75" customHeight="1">
      <c r="B60" s="939" t="s">
        <v>1906</v>
      </c>
      <c r="C60" s="940"/>
      <c r="D60" s="439" t="s">
        <v>581</v>
      </c>
      <c r="E60" s="440" t="s">
        <v>523</v>
      </c>
      <c r="F60" s="433" t="s">
        <v>582</v>
      </c>
      <c r="G60" s="441">
        <v>1000</v>
      </c>
      <c r="H60" s="941">
        <v>2036</v>
      </c>
      <c r="I60" s="441">
        <v>150</v>
      </c>
      <c r="J60" s="941">
        <v>170</v>
      </c>
      <c r="K60" s="442" t="s">
        <v>519</v>
      </c>
      <c r="L60" s="443">
        <v>29</v>
      </c>
      <c r="M60" s="444">
        <v>11</v>
      </c>
      <c r="N60" s="442" t="s">
        <v>519</v>
      </c>
      <c r="O60" s="443">
        <v>9</v>
      </c>
      <c r="P60" s="445">
        <v>2</v>
      </c>
    </row>
    <row r="61" spans="2:16" ht="12.75" customHeight="1">
      <c r="B61" s="437"/>
      <c r="C61" s="438"/>
      <c r="D61" s="439"/>
      <c r="E61" s="440"/>
      <c r="F61" s="433" t="s">
        <v>583</v>
      </c>
      <c r="G61" s="441">
        <v>1000</v>
      </c>
      <c r="H61" s="941"/>
      <c r="I61" s="441">
        <v>30</v>
      </c>
      <c r="J61" s="941"/>
      <c r="K61" s="442"/>
      <c r="L61" s="443"/>
      <c r="M61" s="444"/>
      <c r="N61" s="442"/>
      <c r="O61" s="443"/>
      <c r="P61" s="445"/>
    </row>
    <row r="62" spans="2:16" ht="12.75" customHeight="1">
      <c r="B62" s="437" t="s">
        <v>549</v>
      </c>
      <c r="C62" s="438"/>
      <c r="D62" s="439"/>
      <c r="E62" s="440"/>
      <c r="F62" s="437"/>
      <c r="G62" s="441"/>
      <c r="H62" s="441"/>
      <c r="I62" s="441"/>
      <c r="J62" s="441"/>
      <c r="K62" s="442"/>
      <c r="L62" s="443"/>
      <c r="M62" s="444"/>
      <c r="N62" s="442"/>
      <c r="O62" s="443"/>
      <c r="P62" s="445"/>
    </row>
    <row r="63" spans="2:16" ht="12.75" customHeight="1">
      <c r="B63" s="939" t="s">
        <v>1848</v>
      </c>
      <c r="C63" s="940"/>
      <c r="D63" s="439" t="s">
        <v>556</v>
      </c>
      <c r="E63" s="440" t="s">
        <v>521</v>
      </c>
      <c r="F63" s="437"/>
      <c r="G63" s="441">
        <v>45000</v>
      </c>
      <c r="H63" s="441">
        <v>525</v>
      </c>
      <c r="I63" s="441">
        <v>200</v>
      </c>
      <c r="J63" s="441">
        <v>9000</v>
      </c>
      <c r="K63" s="442" t="s">
        <v>560</v>
      </c>
      <c r="L63" s="442">
        <v>15</v>
      </c>
      <c r="M63" s="444">
        <v>11</v>
      </c>
      <c r="N63" s="442" t="s">
        <v>560</v>
      </c>
      <c r="O63" s="442">
        <v>15</v>
      </c>
      <c r="P63" s="445">
        <v>10</v>
      </c>
    </row>
    <row r="64" spans="2:16" ht="12.75" customHeight="1">
      <c r="B64" s="437" t="s">
        <v>584</v>
      </c>
      <c r="C64" s="438" t="s">
        <v>992</v>
      </c>
      <c r="D64" s="439" t="s">
        <v>585</v>
      </c>
      <c r="E64" s="440" t="s">
        <v>541</v>
      </c>
      <c r="F64" s="437"/>
      <c r="G64" s="441">
        <v>11000</v>
      </c>
      <c r="H64" s="441">
        <v>6476</v>
      </c>
      <c r="I64" s="441">
        <v>200</v>
      </c>
      <c r="J64" s="441">
        <v>2200</v>
      </c>
      <c r="K64" s="442" t="s">
        <v>519</v>
      </c>
      <c r="L64" s="442">
        <v>9</v>
      </c>
      <c r="M64" s="444">
        <v>11</v>
      </c>
      <c r="N64" s="442" t="s">
        <v>519</v>
      </c>
      <c r="O64" s="442">
        <v>8</v>
      </c>
      <c r="P64" s="445">
        <v>11</v>
      </c>
    </row>
    <row r="65" spans="2:16" ht="12.75" customHeight="1">
      <c r="B65" s="447"/>
      <c r="C65" s="448"/>
      <c r="D65" s="422"/>
      <c r="E65" s="420"/>
      <c r="F65" s="447"/>
      <c r="G65" s="449"/>
      <c r="H65" s="449"/>
      <c r="I65" s="449"/>
      <c r="J65" s="449"/>
      <c r="K65" s="450"/>
      <c r="L65" s="450"/>
      <c r="M65" s="451"/>
      <c r="N65" s="452"/>
      <c r="O65" s="452"/>
      <c r="P65" s="453"/>
    </row>
    <row r="66" spans="3:16" ht="15" customHeight="1">
      <c r="C66" s="412" t="s">
        <v>586</v>
      </c>
      <c r="P66" s="455"/>
    </row>
    <row r="67" ht="12">
      <c r="P67" s="455"/>
    </row>
    <row r="68" ht="12">
      <c r="P68" s="455"/>
    </row>
    <row r="69" ht="12">
      <c r="P69" s="455"/>
    </row>
    <row r="70" ht="12">
      <c r="P70" s="455"/>
    </row>
    <row r="71" ht="12">
      <c r="P71" s="455"/>
    </row>
    <row r="72" ht="12">
      <c r="P72" s="455"/>
    </row>
    <row r="73" ht="12">
      <c r="P73" s="455"/>
    </row>
    <row r="74" ht="12">
      <c r="P74" s="455"/>
    </row>
    <row r="75" ht="12">
      <c r="P75" s="455"/>
    </row>
    <row r="76" ht="12">
      <c r="P76" s="455"/>
    </row>
    <row r="77" ht="12">
      <c r="P77" s="455"/>
    </row>
    <row r="78" ht="12">
      <c r="P78" s="455"/>
    </row>
    <row r="79" ht="12">
      <c r="P79" s="455"/>
    </row>
    <row r="80" ht="12">
      <c r="P80" s="455"/>
    </row>
    <row r="81" ht="12">
      <c r="P81" s="455"/>
    </row>
    <row r="82" ht="12">
      <c r="P82" s="455"/>
    </row>
    <row r="83" ht="12">
      <c r="P83" s="455"/>
    </row>
    <row r="84" ht="12">
      <c r="P84" s="455"/>
    </row>
    <row r="85" ht="12">
      <c r="P85" s="455"/>
    </row>
    <row r="86" ht="12">
      <c r="P86" s="455"/>
    </row>
    <row r="87" ht="12">
      <c r="P87" s="455"/>
    </row>
    <row r="88" ht="12">
      <c r="P88" s="455"/>
    </row>
    <row r="89" ht="12">
      <c r="P89" s="455"/>
    </row>
    <row r="90" ht="12">
      <c r="P90" s="455"/>
    </row>
    <row r="91" ht="12">
      <c r="P91" s="455"/>
    </row>
    <row r="92" ht="12">
      <c r="P92" s="455"/>
    </row>
    <row r="93" ht="12">
      <c r="P93" s="455"/>
    </row>
    <row r="94" ht="12">
      <c r="P94" s="455"/>
    </row>
    <row r="95" ht="12">
      <c r="P95" s="455"/>
    </row>
    <row r="96" ht="12">
      <c r="P96" s="455"/>
    </row>
    <row r="97" ht="12">
      <c r="P97" s="455"/>
    </row>
    <row r="98" ht="12">
      <c r="P98" s="455"/>
    </row>
    <row r="99" ht="12">
      <c r="P99" s="455"/>
    </row>
    <row r="100" ht="12">
      <c r="P100" s="455"/>
    </row>
    <row r="101" ht="12">
      <c r="P101" s="455"/>
    </row>
    <row r="102" ht="12">
      <c r="P102" s="455"/>
    </row>
  </sheetData>
  <mergeCells count="19">
    <mergeCell ref="B34:P34"/>
    <mergeCell ref="F4:G4"/>
    <mergeCell ref="K4:M4"/>
    <mergeCell ref="N4:P4"/>
    <mergeCell ref="B6:P6"/>
    <mergeCell ref="H60:H61"/>
    <mergeCell ref="J60:J61"/>
    <mergeCell ref="B4:C4"/>
    <mergeCell ref="B7:C7"/>
    <mergeCell ref="B26:C26"/>
    <mergeCell ref="B17:C17"/>
    <mergeCell ref="B12:C12"/>
    <mergeCell ref="B48:C48"/>
    <mergeCell ref="B37:C37"/>
    <mergeCell ref="B36:C36"/>
    <mergeCell ref="B63:C63"/>
    <mergeCell ref="B60:C60"/>
    <mergeCell ref="B56:C56"/>
    <mergeCell ref="B54:C54"/>
  </mergeCells>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T21"/>
  <sheetViews>
    <sheetView workbookViewId="0" topLeftCell="A1">
      <selection activeCell="A1" sqref="A1"/>
    </sheetView>
  </sheetViews>
  <sheetFormatPr defaultColWidth="9.00390625" defaultRowHeight="13.5"/>
  <cols>
    <col min="1" max="1" width="2.625" style="458" customWidth="1"/>
    <col min="2" max="2" width="14.375" style="486" customWidth="1"/>
    <col min="3" max="4" width="14.00390625" style="458" bestFit="1" customWidth="1"/>
    <col min="5" max="5" width="8.625" style="458" bestFit="1" customWidth="1"/>
    <col min="6" max="6" width="4.50390625" style="458" customWidth="1"/>
    <col min="7" max="7" width="9.625" style="458" bestFit="1" customWidth="1"/>
    <col min="8" max="8" width="8.125" style="458" bestFit="1" customWidth="1"/>
    <col min="9" max="9" width="4.375" style="458" customWidth="1"/>
    <col min="10" max="10" width="9.625" style="458" bestFit="1" customWidth="1"/>
    <col min="11" max="11" width="8.125" style="458" customWidth="1"/>
    <col min="12" max="12" width="8.25390625" style="458" customWidth="1"/>
    <col min="13" max="13" width="7.75390625" style="458" bestFit="1" customWidth="1"/>
    <col min="14" max="14" width="9.625" style="458" bestFit="1" customWidth="1"/>
    <col min="15" max="20" width="12.375" style="458" customWidth="1"/>
    <col min="21" max="16384" width="9.00390625" style="458" customWidth="1"/>
  </cols>
  <sheetData>
    <row r="2" s="456" customFormat="1" ht="14.25">
      <c r="B2" s="457" t="s">
        <v>614</v>
      </c>
    </row>
    <row r="3" spans="2:20" ht="20.25" customHeight="1" thickBot="1">
      <c r="B3" s="459"/>
      <c r="C3" s="460"/>
      <c r="D3" s="460"/>
      <c r="E3" s="460"/>
      <c r="F3" s="460"/>
      <c r="G3" s="460"/>
      <c r="H3" s="460"/>
      <c r="I3" s="460"/>
      <c r="J3" s="460"/>
      <c r="K3" s="461"/>
      <c r="L3" s="461"/>
      <c r="M3" s="460"/>
      <c r="N3" s="460"/>
      <c r="T3" s="462" t="s">
        <v>588</v>
      </c>
    </row>
    <row r="4" spans="2:20" ht="22.5" customHeight="1">
      <c r="B4" s="958" t="s">
        <v>589</v>
      </c>
      <c r="C4" s="961" t="s">
        <v>590</v>
      </c>
      <c r="D4" s="955" t="s">
        <v>1482</v>
      </c>
      <c r="E4" s="970" t="s">
        <v>591</v>
      </c>
      <c r="F4" s="971"/>
      <c r="G4" s="971"/>
      <c r="H4" s="971"/>
      <c r="I4" s="971"/>
      <c r="J4" s="971"/>
      <c r="K4" s="971"/>
      <c r="L4" s="971"/>
      <c r="M4" s="971"/>
      <c r="N4" s="972"/>
      <c r="O4" s="976" t="s">
        <v>592</v>
      </c>
      <c r="P4" s="977"/>
      <c r="Q4" s="977"/>
      <c r="R4" s="977"/>
      <c r="S4" s="977"/>
      <c r="T4" s="978"/>
    </row>
    <row r="5" spans="2:20" ht="22.5" customHeight="1">
      <c r="B5" s="959"/>
      <c r="C5" s="962"/>
      <c r="D5" s="956"/>
      <c r="E5" s="973" t="s">
        <v>593</v>
      </c>
      <c r="F5" s="974"/>
      <c r="G5" s="975"/>
      <c r="H5" s="973" t="s">
        <v>594</v>
      </c>
      <c r="I5" s="974"/>
      <c r="J5" s="975"/>
      <c r="K5" s="987" t="s">
        <v>595</v>
      </c>
      <c r="L5" s="969"/>
      <c r="M5" s="964" t="s">
        <v>596</v>
      </c>
      <c r="N5" s="965"/>
      <c r="O5" s="981" t="s">
        <v>597</v>
      </c>
      <c r="P5" s="981"/>
      <c r="Q5" s="981"/>
      <c r="R5" s="981" t="s">
        <v>598</v>
      </c>
      <c r="S5" s="981"/>
      <c r="T5" s="981"/>
    </row>
    <row r="6" spans="2:20" ht="13.5" customHeight="1">
      <c r="B6" s="959"/>
      <c r="C6" s="962"/>
      <c r="D6" s="956"/>
      <c r="E6" s="983" t="s">
        <v>599</v>
      </c>
      <c r="F6" s="984"/>
      <c r="G6" s="968" t="s">
        <v>600</v>
      </c>
      <c r="H6" s="983" t="s">
        <v>599</v>
      </c>
      <c r="I6" s="984"/>
      <c r="J6" s="968" t="s">
        <v>600</v>
      </c>
      <c r="K6" s="966" t="s">
        <v>599</v>
      </c>
      <c r="L6" s="968" t="s">
        <v>600</v>
      </c>
      <c r="M6" s="966" t="s">
        <v>599</v>
      </c>
      <c r="N6" s="968" t="s">
        <v>600</v>
      </c>
      <c r="O6" s="982" t="s">
        <v>601</v>
      </c>
      <c r="P6" s="979" t="s">
        <v>602</v>
      </c>
      <c r="Q6" s="979" t="s">
        <v>603</v>
      </c>
      <c r="R6" s="979" t="s">
        <v>603</v>
      </c>
      <c r="S6" s="979" t="s">
        <v>604</v>
      </c>
      <c r="T6" s="979" t="s">
        <v>605</v>
      </c>
    </row>
    <row r="7" spans="2:20" ht="9" customHeight="1">
      <c r="B7" s="960"/>
      <c r="C7" s="963"/>
      <c r="D7" s="957"/>
      <c r="E7" s="985"/>
      <c r="F7" s="986"/>
      <c r="G7" s="969"/>
      <c r="H7" s="985"/>
      <c r="I7" s="986"/>
      <c r="J7" s="969"/>
      <c r="K7" s="967"/>
      <c r="L7" s="969"/>
      <c r="M7" s="967"/>
      <c r="N7" s="969"/>
      <c r="O7" s="982"/>
      <c r="P7" s="980"/>
      <c r="Q7" s="980"/>
      <c r="R7" s="980"/>
      <c r="S7" s="980"/>
      <c r="T7" s="980"/>
    </row>
    <row r="8" spans="2:20" ht="9.75" customHeight="1">
      <c r="B8" s="463"/>
      <c r="C8" s="464" t="s">
        <v>606</v>
      </c>
      <c r="D8" s="464" t="s">
        <v>606</v>
      </c>
      <c r="E8" s="464"/>
      <c r="F8" s="464"/>
      <c r="G8" s="464" t="s">
        <v>606</v>
      </c>
      <c r="H8" s="464"/>
      <c r="I8" s="464"/>
      <c r="J8" s="464" t="s">
        <v>606</v>
      </c>
      <c r="K8" s="464"/>
      <c r="L8" s="464" t="s">
        <v>606</v>
      </c>
      <c r="M8" s="464"/>
      <c r="N8" s="464" t="s">
        <v>606</v>
      </c>
      <c r="O8" s="464" t="s">
        <v>606</v>
      </c>
      <c r="P8" s="464" t="s">
        <v>606</v>
      </c>
      <c r="Q8" s="464" t="s">
        <v>606</v>
      </c>
      <c r="R8" s="464" t="s">
        <v>606</v>
      </c>
      <c r="S8" s="464" t="s">
        <v>606</v>
      </c>
      <c r="T8" s="465" t="s">
        <v>606</v>
      </c>
    </row>
    <row r="9" spans="2:20" s="466" customFormat="1" ht="18" customHeight="1">
      <c r="B9" s="467" t="s">
        <v>1832</v>
      </c>
      <c r="C9" s="468">
        <f>SUM(C12,C15,C18)</f>
        <v>9603204</v>
      </c>
      <c r="D9" s="468">
        <f>SUM(D12,D15,D18)</f>
        <v>9519767</v>
      </c>
      <c r="E9" s="468">
        <f>SUM(E12,E15,E18)</f>
        <v>3063</v>
      </c>
      <c r="F9" s="469">
        <v>0.5</v>
      </c>
      <c r="G9" s="468">
        <f>SUM(G12,G15,G18)</f>
        <v>27418</v>
      </c>
      <c r="H9" s="468">
        <f>SUM(H12,H15,H18)</f>
        <v>3418</v>
      </c>
      <c r="I9" s="469">
        <v>0.5</v>
      </c>
      <c r="J9" s="468">
        <f aca="true" t="shared" si="0" ref="J9:T9">SUM(J12,J15,J18)</f>
        <v>45038</v>
      </c>
      <c r="K9" s="468">
        <f t="shared" si="0"/>
        <v>33</v>
      </c>
      <c r="L9" s="468">
        <f t="shared" si="0"/>
        <v>3326</v>
      </c>
      <c r="M9" s="468">
        <f t="shared" si="0"/>
        <v>48</v>
      </c>
      <c r="N9" s="468">
        <f t="shared" si="0"/>
        <v>7655</v>
      </c>
      <c r="O9" s="468">
        <f t="shared" si="0"/>
        <v>149933</v>
      </c>
      <c r="P9" s="468">
        <f t="shared" si="0"/>
        <v>286675</v>
      </c>
      <c r="Q9" s="468">
        <f t="shared" si="0"/>
        <v>335830</v>
      </c>
      <c r="R9" s="468">
        <f t="shared" si="0"/>
        <v>1640726</v>
      </c>
      <c r="S9" s="468">
        <f t="shared" si="0"/>
        <v>3960360</v>
      </c>
      <c r="T9" s="470">
        <f t="shared" si="0"/>
        <v>3229680</v>
      </c>
    </row>
    <row r="10" spans="2:20" s="471" customFormat="1" ht="19.5" customHeight="1">
      <c r="B10" s="472" t="s">
        <v>607</v>
      </c>
      <c r="C10" s="473">
        <v>259313</v>
      </c>
      <c r="D10" s="474">
        <v>253872</v>
      </c>
      <c r="E10" s="474">
        <v>133</v>
      </c>
      <c r="F10" s="475"/>
      <c r="G10" s="474">
        <v>3639</v>
      </c>
      <c r="H10" s="474">
        <v>67</v>
      </c>
      <c r="I10" s="474"/>
      <c r="J10" s="474">
        <v>904</v>
      </c>
      <c r="K10" s="474">
        <v>6</v>
      </c>
      <c r="L10" s="474">
        <v>898</v>
      </c>
      <c r="M10" s="474">
        <v>0</v>
      </c>
      <c r="N10" s="474">
        <v>0</v>
      </c>
      <c r="O10" s="474">
        <v>43768</v>
      </c>
      <c r="P10" s="474">
        <v>38249</v>
      </c>
      <c r="Q10" s="474">
        <v>0</v>
      </c>
      <c r="R10" s="474">
        <v>165111</v>
      </c>
      <c r="S10" s="474">
        <v>12186</v>
      </c>
      <c r="T10" s="476">
        <v>0</v>
      </c>
    </row>
    <row r="11" spans="2:20" s="471" customFormat="1" ht="19.5" customHeight="1">
      <c r="B11" s="472" t="s">
        <v>608</v>
      </c>
      <c r="C11" s="473">
        <v>306971</v>
      </c>
      <c r="D11" s="474">
        <v>302655</v>
      </c>
      <c r="E11" s="474">
        <v>185</v>
      </c>
      <c r="F11" s="469">
        <v>0.5</v>
      </c>
      <c r="G11" s="474">
        <v>3064</v>
      </c>
      <c r="H11" s="474">
        <v>70</v>
      </c>
      <c r="I11" s="469">
        <v>0.5</v>
      </c>
      <c r="J11" s="474">
        <v>919</v>
      </c>
      <c r="K11" s="474">
        <v>6</v>
      </c>
      <c r="L11" s="474">
        <v>333</v>
      </c>
      <c r="M11" s="474">
        <v>0</v>
      </c>
      <c r="N11" s="474">
        <v>0</v>
      </c>
      <c r="O11" s="474">
        <v>8945</v>
      </c>
      <c r="P11" s="474">
        <v>37336</v>
      </c>
      <c r="Q11" s="474">
        <v>0</v>
      </c>
      <c r="R11" s="474">
        <v>131157</v>
      </c>
      <c r="S11" s="474">
        <v>63508</v>
      </c>
      <c r="T11" s="476">
        <v>66024</v>
      </c>
    </row>
    <row r="12" spans="2:20" s="471" customFormat="1" ht="19.5" customHeight="1">
      <c r="B12" s="472" t="s">
        <v>885</v>
      </c>
      <c r="C12" s="473">
        <f>SUM(C10:C11)</f>
        <v>566284</v>
      </c>
      <c r="D12" s="474">
        <f>SUM(D10:D11)</f>
        <v>556527</v>
      </c>
      <c r="E12" s="474">
        <f>SUM(E10:E11)</f>
        <v>318</v>
      </c>
      <c r="F12" s="469">
        <v>0.5</v>
      </c>
      <c r="G12" s="474">
        <f>SUM(G10:G11)</f>
        <v>6703</v>
      </c>
      <c r="H12" s="474">
        <f>SUM(H10:H11)</f>
        <v>137</v>
      </c>
      <c r="I12" s="469">
        <v>0.5</v>
      </c>
      <c r="J12" s="474">
        <f aca="true" t="shared" si="1" ref="J12:T12">SUM(J10:J11)</f>
        <v>1823</v>
      </c>
      <c r="K12" s="474">
        <f t="shared" si="1"/>
        <v>12</v>
      </c>
      <c r="L12" s="474">
        <f t="shared" si="1"/>
        <v>1231</v>
      </c>
      <c r="M12" s="474">
        <f t="shared" si="1"/>
        <v>0</v>
      </c>
      <c r="N12" s="474">
        <f t="shared" si="1"/>
        <v>0</v>
      </c>
      <c r="O12" s="474">
        <f t="shared" si="1"/>
        <v>52713</v>
      </c>
      <c r="P12" s="474">
        <f t="shared" si="1"/>
        <v>75585</v>
      </c>
      <c r="Q12" s="474">
        <f t="shared" si="1"/>
        <v>0</v>
      </c>
      <c r="R12" s="474">
        <f t="shared" si="1"/>
        <v>296268</v>
      </c>
      <c r="S12" s="474">
        <f t="shared" si="1"/>
        <v>75694</v>
      </c>
      <c r="T12" s="476">
        <f t="shared" si="1"/>
        <v>66024</v>
      </c>
    </row>
    <row r="13" spans="2:20" s="471" customFormat="1" ht="19.5" customHeight="1">
      <c r="B13" s="472" t="s">
        <v>609</v>
      </c>
      <c r="C13" s="477">
        <v>586789</v>
      </c>
      <c r="D13" s="478">
        <v>576831</v>
      </c>
      <c r="E13" s="478">
        <v>295</v>
      </c>
      <c r="F13" s="478"/>
      <c r="G13" s="478">
        <v>5878</v>
      </c>
      <c r="H13" s="478">
        <v>126</v>
      </c>
      <c r="I13" s="478"/>
      <c r="J13" s="478">
        <v>3006</v>
      </c>
      <c r="K13" s="478">
        <v>5</v>
      </c>
      <c r="L13" s="478">
        <v>513</v>
      </c>
      <c r="M13" s="478">
        <v>2</v>
      </c>
      <c r="N13" s="478">
        <v>561</v>
      </c>
      <c r="O13" s="478">
        <v>24600</v>
      </c>
      <c r="P13" s="478">
        <v>52313</v>
      </c>
      <c r="Q13" s="478">
        <v>62364</v>
      </c>
      <c r="R13" s="478">
        <v>124915</v>
      </c>
      <c r="S13" s="478">
        <v>206841</v>
      </c>
      <c r="T13" s="479">
        <v>115756</v>
      </c>
    </row>
    <row r="14" spans="2:20" s="471" customFormat="1" ht="19.5" customHeight="1">
      <c r="B14" s="472" t="s">
        <v>610</v>
      </c>
      <c r="C14" s="477">
        <v>1699402</v>
      </c>
      <c r="D14" s="478">
        <v>1675975</v>
      </c>
      <c r="E14" s="478">
        <v>676</v>
      </c>
      <c r="F14" s="480"/>
      <c r="G14" s="478">
        <v>8160</v>
      </c>
      <c r="H14" s="478">
        <v>660</v>
      </c>
      <c r="I14" s="480"/>
      <c r="J14" s="478">
        <v>12594</v>
      </c>
      <c r="K14" s="478">
        <v>6</v>
      </c>
      <c r="L14" s="478">
        <v>883</v>
      </c>
      <c r="M14" s="478">
        <v>6</v>
      </c>
      <c r="N14" s="478">
        <v>1790</v>
      </c>
      <c r="O14" s="478">
        <v>20366</v>
      </c>
      <c r="P14" s="478">
        <v>44070</v>
      </c>
      <c r="Q14" s="478">
        <v>57114</v>
      </c>
      <c r="R14" s="478">
        <v>183980</v>
      </c>
      <c r="S14" s="478">
        <v>493196</v>
      </c>
      <c r="T14" s="479">
        <v>900676</v>
      </c>
    </row>
    <row r="15" spans="2:20" s="471" customFormat="1" ht="19.5" customHeight="1">
      <c r="B15" s="472" t="s">
        <v>885</v>
      </c>
      <c r="C15" s="477">
        <f>SUM(C13:C14)</f>
        <v>2286191</v>
      </c>
      <c r="D15" s="478">
        <f>SUM(D13:D14)</f>
        <v>2252806</v>
      </c>
      <c r="E15" s="478">
        <f>SUM(E13:E14)</f>
        <v>971</v>
      </c>
      <c r="F15" s="480"/>
      <c r="G15" s="478">
        <f>SUM(G13:G14)</f>
        <v>14038</v>
      </c>
      <c r="H15" s="478">
        <f>SUM(H13:H14)</f>
        <v>786</v>
      </c>
      <c r="I15" s="480"/>
      <c r="J15" s="478">
        <f aca="true" t="shared" si="2" ref="J15:T15">SUM(J13:J14)</f>
        <v>15600</v>
      </c>
      <c r="K15" s="478">
        <f t="shared" si="2"/>
        <v>11</v>
      </c>
      <c r="L15" s="478">
        <f t="shared" si="2"/>
        <v>1396</v>
      </c>
      <c r="M15" s="478">
        <f t="shared" si="2"/>
        <v>8</v>
      </c>
      <c r="N15" s="478">
        <f t="shared" si="2"/>
        <v>2351</v>
      </c>
      <c r="O15" s="478">
        <f t="shared" si="2"/>
        <v>44966</v>
      </c>
      <c r="P15" s="478">
        <f t="shared" si="2"/>
        <v>96383</v>
      </c>
      <c r="Q15" s="478">
        <f t="shared" si="2"/>
        <v>119478</v>
      </c>
      <c r="R15" s="478">
        <f t="shared" si="2"/>
        <v>308895</v>
      </c>
      <c r="S15" s="478">
        <f t="shared" si="2"/>
        <v>700037</v>
      </c>
      <c r="T15" s="479">
        <f t="shared" si="2"/>
        <v>1016432</v>
      </c>
    </row>
    <row r="16" spans="2:20" s="471" customFormat="1" ht="19.5" customHeight="1">
      <c r="B16" s="472" t="s">
        <v>611</v>
      </c>
      <c r="C16" s="477">
        <v>511758</v>
      </c>
      <c r="D16" s="478">
        <v>510091</v>
      </c>
      <c r="E16" s="478">
        <v>147</v>
      </c>
      <c r="F16" s="478"/>
      <c r="G16" s="478">
        <v>622</v>
      </c>
      <c r="H16" s="478">
        <v>101</v>
      </c>
      <c r="I16" s="478"/>
      <c r="J16" s="478">
        <v>1045</v>
      </c>
      <c r="K16" s="478">
        <v>0</v>
      </c>
      <c r="L16" s="478">
        <v>0</v>
      </c>
      <c r="M16" s="478">
        <v>0</v>
      </c>
      <c r="N16" s="478">
        <v>0</v>
      </c>
      <c r="O16" s="478">
        <v>35139</v>
      </c>
      <c r="P16" s="478">
        <v>34965</v>
      </c>
      <c r="Q16" s="478">
        <v>28188</v>
      </c>
      <c r="R16" s="478">
        <v>59218</v>
      </c>
      <c r="S16" s="478">
        <v>87063</v>
      </c>
      <c r="T16" s="479">
        <v>267185</v>
      </c>
    </row>
    <row r="17" spans="2:20" s="471" customFormat="1" ht="19.5" customHeight="1">
      <c r="B17" s="472" t="s">
        <v>612</v>
      </c>
      <c r="C17" s="477">
        <v>6238971</v>
      </c>
      <c r="D17" s="478">
        <v>6200343</v>
      </c>
      <c r="E17" s="478">
        <v>1627</v>
      </c>
      <c r="F17" s="478"/>
      <c r="G17" s="478">
        <v>6055</v>
      </c>
      <c r="H17" s="478">
        <v>2394</v>
      </c>
      <c r="I17" s="478"/>
      <c r="J17" s="478">
        <v>26570</v>
      </c>
      <c r="K17" s="478">
        <v>10</v>
      </c>
      <c r="L17" s="478">
        <v>699</v>
      </c>
      <c r="M17" s="478">
        <v>40</v>
      </c>
      <c r="N17" s="478">
        <v>5304</v>
      </c>
      <c r="O17" s="478">
        <v>17115</v>
      </c>
      <c r="P17" s="478">
        <v>79742</v>
      </c>
      <c r="Q17" s="478">
        <v>188164</v>
      </c>
      <c r="R17" s="478">
        <v>976345</v>
      </c>
      <c r="S17" s="478">
        <v>3097566</v>
      </c>
      <c r="T17" s="479">
        <v>1880039</v>
      </c>
    </row>
    <row r="18" spans="2:20" s="471" customFormat="1" ht="19.5" customHeight="1" thickBot="1">
      <c r="B18" s="481" t="s">
        <v>885</v>
      </c>
      <c r="C18" s="482">
        <f>SUM(C16:C17)</f>
        <v>6750729</v>
      </c>
      <c r="D18" s="483">
        <f>SUM(D16:D17)</f>
        <v>6710434</v>
      </c>
      <c r="E18" s="483">
        <f>SUM(E16:E17)</f>
        <v>1774</v>
      </c>
      <c r="F18" s="483"/>
      <c r="G18" s="483">
        <f>SUM(G16:G17)</f>
        <v>6677</v>
      </c>
      <c r="H18" s="483">
        <f>SUM(H16:H17)</f>
        <v>2495</v>
      </c>
      <c r="I18" s="484"/>
      <c r="J18" s="483">
        <f aca="true" t="shared" si="3" ref="J18:T18">SUM(J16:J17)</f>
        <v>27615</v>
      </c>
      <c r="K18" s="483">
        <f t="shared" si="3"/>
        <v>10</v>
      </c>
      <c r="L18" s="483">
        <f t="shared" si="3"/>
        <v>699</v>
      </c>
      <c r="M18" s="483">
        <f t="shared" si="3"/>
        <v>40</v>
      </c>
      <c r="N18" s="483">
        <f t="shared" si="3"/>
        <v>5304</v>
      </c>
      <c r="O18" s="483">
        <f t="shared" si="3"/>
        <v>52254</v>
      </c>
      <c r="P18" s="483">
        <f t="shared" si="3"/>
        <v>114707</v>
      </c>
      <c r="Q18" s="483">
        <f t="shared" si="3"/>
        <v>216352</v>
      </c>
      <c r="R18" s="483">
        <f t="shared" si="3"/>
        <v>1035563</v>
      </c>
      <c r="S18" s="483">
        <f t="shared" si="3"/>
        <v>3184629</v>
      </c>
      <c r="T18" s="485">
        <f t="shared" si="3"/>
        <v>2147224</v>
      </c>
    </row>
    <row r="19" ht="12">
      <c r="B19" s="486" t="s">
        <v>613</v>
      </c>
    </row>
    <row r="20" ht="12">
      <c r="B20" s="458"/>
    </row>
    <row r="21" ht="12">
      <c r="K21" s="487"/>
    </row>
  </sheetData>
  <mergeCells count="25">
    <mergeCell ref="E6:F7"/>
    <mergeCell ref="H6:I7"/>
    <mergeCell ref="K5:L5"/>
    <mergeCell ref="J6:J7"/>
    <mergeCell ref="K6:K7"/>
    <mergeCell ref="L6:L7"/>
    <mergeCell ref="O4:T4"/>
    <mergeCell ref="R6:R7"/>
    <mergeCell ref="S6:S7"/>
    <mergeCell ref="T6:T7"/>
    <mergeCell ref="O5:Q5"/>
    <mergeCell ref="R5:T5"/>
    <mergeCell ref="O6:O7"/>
    <mergeCell ref="P6:P7"/>
    <mergeCell ref="Q6:Q7"/>
    <mergeCell ref="D4:D7"/>
    <mergeCell ref="B4:B7"/>
    <mergeCell ref="C4:C7"/>
    <mergeCell ref="M5:N5"/>
    <mergeCell ref="M6:M7"/>
    <mergeCell ref="N6:N7"/>
    <mergeCell ref="G6:G7"/>
    <mergeCell ref="E4:N4"/>
    <mergeCell ref="E5:G5"/>
    <mergeCell ref="H5:J5"/>
  </mergeCells>
  <printOptions/>
  <pageMargins left="0.75" right="0.75" top="1" bottom="1" header="0.512" footer="0.512"/>
  <pageSetup orientation="portrait" paperSize="9" r:id="rId1"/>
</worksheet>
</file>

<file path=xl/worksheets/sheet16.xml><?xml version="1.0" encoding="utf-8"?>
<worksheet xmlns="http://schemas.openxmlformats.org/spreadsheetml/2006/main" xmlns:r="http://schemas.openxmlformats.org/officeDocument/2006/relationships">
  <dimension ref="B2:S15"/>
  <sheetViews>
    <sheetView workbookViewId="0" topLeftCell="A1">
      <selection activeCell="A1" sqref="A1"/>
    </sheetView>
  </sheetViews>
  <sheetFormatPr defaultColWidth="9.00390625" defaultRowHeight="13.5"/>
  <cols>
    <col min="1" max="1" width="3.25390625" style="488" customWidth="1"/>
    <col min="2" max="2" width="8.375" style="512" customWidth="1"/>
    <col min="3" max="3" width="7.375" style="490" customWidth="1"/>
    <col min="4" max="5" width="7.375" style="488" customWidth="1"/>
    <col min="6" max="6" width="8.25390625" style="488" customWidth="1"/>
    <col min="7" max="7" width="8.875" style="488" customWidth="1"/>
    <col min="8" max="14" width="7.375" style="488" customWidth="1"/>
    <col min="15" max="15" width="9.75390625" style="488" customWidth="1"/>
    <col min="16" max="19" width="7.375" style="488" customWidth="1"/>
    <col min="20" max="16384" width="9.00390625" style="488" customWidth="1"/>
  </cols>
  <sheetData>
    <row r="2" ht="14.25">
      <c r="B2" s="489" t="s">
        <v>636</v>
      </c>
    </row>
    <row r="3" spans="2:19" ht="12.75" thickBot="1">
      <c r="B3" s="491"/>
      <c r="C3" s="492"/>
      <c r="D3" s="493"/>
      <c r="E3" s="493"/>
      <c r="F3" s="493"/>
      <c r="G3" s="493"/>
      <c r="H3" s="493"/>
      <c r="I3" s="493"/>
      <c r="J3" s="493"/>
      <c r="K3" s="493"/>
      <c r="L3" s="493"/>
      <c r="M3" s="493"/>
      <c r="N3" s="493"/>
      <c r="O3" s="493"/>
      <c r="P3" s="493"/>
      <c r="Q3" s="493"/>
      <c r="R3" s="493"/>
      <c r="S3" s="493"/>
    </row>
    <row r="4" spans="2:19" ht="13.5">
      <c r="B4" s="992" t="s">
        <v>615</v>
      </c>
      <c r="C4" s="996" t="s">
        <v>616</v>
      </c>
      <c r="D4" s="997"/>
      <c r="E4" s="997"/>
      <c r="F4" s="1000" t="s">
        <v>617</v>
      </c>
      <c r="G4" s="1001"/>
      <c r="H4" s="992" t="s">
        <v>618</v>
      </c>
      <c r="I4" s="992"/>
      <c r="J4" s="992"/>
      <c r="K4" s="992"/>
      <c r="L4" s="992"/>
      <c r="M4" s="992" t="s">
        <v>619</v>
      </c>
      <c r="N4" s="992"/>
      <c r="O4" s="1004" t="s">
        <v>620</v>
      </c>
      <c r="P4" s="1000" t="s">
        <v>885</v>
      </c>
      <c r="Q4" s="1002"/>
      <c r="R4" s="1003"/>
      <c r="S4" s="992" t="s">
        <v>621</v>
      </c>
    </row>
    <row r="5" spans="2:19" ht="13.5">
      <c r="B5" s="993"/>
      <c r="C5" s="998" t="s">
        <v>622</v>
      </c>
      <c r="D5" s="993" t="s">
        <v>623</v>
      </c>
      <c r="E5" s="993"/>
      <c r="F5" s="988" t="s">
        <v>622</v>
      </c>
      <c r="G5" s="990" t="s">
        <v>624</v>
      </c>
      <c r="H5" s="993" t="s">
        <v>622</v>
      </c>
      <c r="I5" s="993" t="s">
        <v>623</v>
      </c>
      <c r="J5" s="993"/>
      <c r="K5" s="999"/>
      <c r="L5" s="994" t="s">
        <v>625</v>
      </c>
      <c r="M5" s="993" t="s">
        <v>622</v>
      </c>
      <c r="N5" s="993" t="s">
        <v>623</v>
      </c>
      <c r="O5" s="993"/>
      <c r="P5" s="993" t="s">
        <v>622</v>
      </c>
      <c r="Q5" s="993" t="s">
        <v>623</v>
      </c>
      <c r="R5" s="993" t="s">
        <v>625</v>
      </c>
      <c r="S5" s="993"/>
    </row>
    <row r="6" spans="2:19" ht="12">
      <c r="B6" s="993"/>
      <c r="C6" s="998"/>
      <c r="D6" s="494" t="s">
        <v>626</v>
      </c>
      <c r="E6" s="494" t="s">
        <v>627</v>
      </c>
      <c r="F6" s="989"/>
      <c r="G6" s="991"/>
      <c r="H6" s="993"/>
      <c r="I6" s="494" t="s">
        <v>626</v>
      </c>
      <c r="J6" s="494" t="s">
        <v>627</v>
      </c>
      <c r="K6" s="494" t="s">
        <v>628</v>
      </c>
      <c r="L6" s="995"/>
      <c r="M6" s="993"/>
      <c r="N6" s="993"/>
      <c r="O6" s="993"/>
      <c r="P6" s="993"/>
      <c r="Q6" s="993"/>
      <c r="R6" s="993"/>
      <c r="S6" s="993"/>
    </row>
    <row r="7" spans="2:19" ht="12">
      <c r="B7" s="495"/>
      <c r="C7" s="496"/>
      <c r="D7" s="497"/>
      <c r="E7" s="497"/>
      <c r="F7" s="497"/>
      <c r="G7" s="497"/>
      <c r="H7" s="497"/>
      <c r="I7" s="497"/>
      <c r="J7" s="497"/>
      <c r="K7" s="497"/>
      <c r="L7" s="497"/>
      <c r="M7" s="497"/>
      <c r="N7" s="497"/>
      <c r="O7" s="497"/>
      <c r="P7" s="497"/>
      <c r="Q7" s="497"/>
      <c r="R7" s="497"/>
      <c r="S7" s="498"/>
    </row>
    <row r="8" spans="2:19" ht="12">
      <c r="B8" s="499" t="s">
        <v>629</v>
      </c>
      <c r="C8" s="500">
        <v>1136</v>
      </c>
      <c r="D8" s="501">
        <v>373</v>
      </c>
      <c r="E8" s="501">
        <v>1536</v>
      </c>
      <c r="F8" s="501">
        <v>309</v>
      </c>
      <c r="G8" s="501">
        <v>5</v>
      </c>
      <c r="H8" s="501">
        <v>172</v>
      </c>
      <c r="I8" s="501">
        <v>131</v>
      </c>
      <c r="J8" s="501">
        <v>58</v>
      </c>
      <c r="K8" s="501">
        <v>139</v>
      </c>
      <c r="L8" s="501">
        <v>556</v>
      </c>
      <c r="M8" s="501">
        <v>182</v>
      </c>
      <c r="N8" s="501">
        <v>25</v>
      </c>
      <c r="O8" s="501">
        <v>25</v>
      </c>
      <c r="P8" s="501">
        <v>1804</v>
      </c>
      <c r="Q8" s="501">
        <v>2262</v>
      </c>
      <c r="R8" s="501">
        <v>556</v>
      </c>
      <c r="S8" s="502">
        <v>4647</v>
      </c>
    </row>
    <row r="9" spans="2:19" ht="12">
      <c r="B9" s="499" t="s">
        <v>630</v>
      </c>
      <c r="C9" s="500">
        <v>1225</v>
      </c>
      <c r="D9" s="501">
        <v>458</v>
      </c>
      <c r="E9" s="501">
        <v>1916</v>
      </c>
      <c r="F9" s="501">
        <v>351</v>
      </c>
      <c r="G9" s="501">
        <v>5</v>
      </c>
      <c r="H9" s="501">
        <v>183</v>
      </c>
      <c r="I9" s="501">
        <v>186</v>
      </c>
      <c r="J9" s="501">
        <v>62</v>
      </c>
      <c r="K9" s="501">
        <v>206</v>
      </c>
      <c r="L9" s="501">
        <v>867</v>
      </c>
      <c r="M9" s="501">
        <v>261</v>
      </c>
      <c r="N9" s="501">
        <v>38</v>
      </c>
      <c r="O9" s="501">
        <v>25</v>
      </c>
      <c r="P9" s="501">
        <v>2030</v>
      </c>
      <c r="Q9" s="501">
        <v>2886</v>
      </c>
      <c r="R9" s="501">
        <v>867</v>
      </c>
      <c r="S9" s="502">
        <v>5788</v>
      </c>
    </row>
    <row r="10" spans="2:19" ht="12">
      <c r="B10" s="499" t="s">
        <v>631</v>
      </c>
      <c r="C10" s="500">
        <v>1375</v>
      </c>
      <c r="D10" s="501">
        <v>605</v>
      </c>
      <c r="E10" s="501">
        <v>2743</v>
      </c>
      <c r="F10" s="501">
        <v>387</v>
      </c>
      <c r="G10" s="501">
        <v>5</v>
      </c>
      <c r="H10" s="501">
        <v>312</v>
      </c>
      <c r="I10" s="501">
        <v>243</v>
      </c>
      <c r="J10" s="501">
        <v>11</v>
      </c>
      <c r="K10" s="501">
        <v>325</v>
      </c>
      <c r="L10" s="501">
        <v>1567</v>
      </c>
      <c r="M10" s="501">
        <v>280</v>
      </c>
      <c r="N10" s="501">
        <v>43</v>
      </c>
      <c r="O10" s="501">
        <v>31</v>
      </c>
      <c r="P10" s="501">
        <v>2378</v>
      </c>
      <c r="Q10" s="501">
        <v>3983</v>
      </c>
      <c r="R10" s="501">
        <v>1567</v>
      </c>
      <c r="S10" s="502">
        <f>SUM(P10:R10)</f>
        <v>7928</v>
      </c>
    </row>
    <row r="11" spans="2:19" s="503" customFormat="1" ht="11.25">
      <c r="B11" s="504" t="s">
        <v>632</v>
      </c>
      <c r="C11" s="505">
        <v>1618</v>
      </c>
      <c r="D11" s="506">
        <v>841</v>
      </c>
      <c r="E11" s="506">
        <v>3562</v>
      </c>
      <c r="F11" s="506">
        <v>434</v>
      </c>
      <c r="G11" s="506">
        <v>5</v>
      </c>
      <c r="H11" s="506">
        <v>329</v>
      </c>
      <c r="I11" s="506">
        <v>328</v>
      </c>
      <c r="J11" s="506">
        <v>12</v>
      </c>
      <c r="K11" s="506">
        <v>437</v>
      </c>
      <c r="L11" s="506">
        <v>2689</v>
      </c>
      <c r="M11" s="506">
        <v>316</v>
      </c>
      <c r="N11" s="506">
        <v>56</v>
      </c>
      <c r="O11" s="506">
        <v>42</v>
      </c>
      <c r="P11" s="506">
        <v>2697</v>
      </c>
      <c r="Q11" s="506">
        <v>5236</v>
      </c>
      <c r="R11" s="506">
        <v>2689</v>
      </c>
      <c r="S11" s="507">
        <v>10669</v>
      </c>
    </row>
    <row r="12" spans="2:19" ht="12">
      <c r="B12" s="499" t="s">
        <v>633</v>
      </c>
      <c r="C12" s="500">
        <v>565</v>
      </c>
      <c r="D12" s="501">
        <v>19</v>
      </c>
      <c r="E12" s="501">
        <v>174</v>
      </c>
      <c r="F12" s="501">
        <v>424</v>
      </c>
      <c r="G12" s="501">
        <v>5</v>
      </c>
      <c r="H12" s="501">
        <v>127</v>
      </c>
      <c r="I12" s="501">
        <v>192</v>
      </c>
      <c r="J12" s="501">
        <v>2</v>
      </c>
      <c r="K12" s="501">
        <v>0</v>
      </c>
      <c r="L12" s="501">
        <v>0</v>
      </c>
      <c r="M12" s="501">
        <v>5</v>
      </c>
      <c r="N12" s="501">
        <v>1</v>
      </c>
      <c r="O12" s="501">
        <v>5</v>
      </c>
      <c r="P12" s="501">
        <v>1121</v>
      </c>
      <c r="Q12" s="501">
        <v>388</v>
      </c>
      <c r="R12" s="501">
        <v>0</v>
      </c>
      <c r="S12" s="502">
        <v>1519</v>
      </c>
    </row>
    <row r="13" spans="2:19" ht="12">
      <c r="B13" s="499" t="s">
        <v>634</v>
      </c>
      <c r="C13" s="500">
        <v>199</v>
      </c>
      <c r="D13" s="501">
        <v>107</v>
      </c>
      <c r="E13" s="501">
        <v>96</v>
      </c>
      <c r="F13" s="501">
        <v>5</v>
      </c>
      <c r="G13" s="501">
        <v>0</v>
      </c>
      <c r="H13" s="501">
        <v>95</v>
      </c>
      <c r="I13" s="501">
        <v>26</v>
      </c>
      <c r="J13" s="501">
        <v>3</v>
      </c>
      <c r="K13" s="501">
        <v>34</v>
      </c>
      <c r="L13" s="501">
        <v>103</v>
      </c>
      <c r="M13" s="501">
        <v>301</v>
      </c>
      <c r="N13" s="501">
        <v>44</v>
      </c>
      <c r="O13" s="501">
        <v>23</v>
      </c>
      <c r="P13" s="501">
        <v>600</v>
      </c>
      <c r="Q13" s="501">
        <v>310</v>
      </c>
      <c r="R13" s="501">
        <v>103</v>
      </c>
      <c r="S13" s="502">
        <v>1036</v>
      </c>
    </row>
    <row r="14" spans="2:19" ht="12.75" thickBot="1">
      <c r="B14" s="508" t="s">
        <v>489</v>
      </c>
      <c r="C14" s="509">
        <v>854</v>
      </c>
      <c r="D14" s="510">
        <v>715</v>
      </c>
      <c r="E14" s="510">
        <v>3292</v>
      </c>
      <c r="F14" s="510">
        <v>5</v>
      </c>
      <c r="G14" s="510">
        <v>0</v>
      </c>
      <c r="H14" s="510">
        <v>107</v>
      </c>
      <c r="I14" s="510">
        <v>110</v>
      </c>
      <c r="J14" s="510">
        <v>7</v>
      </c>
      <c r="K14" s="510">
        <v>403</v>
      </c>
      <c r="L14" s="510">
        <v>2586</v>
      </c>
      <c r="M14" s="510">
        <v>10</v>
      </c>
      <c r="N14" s="510">
        <v>11</v>
      </c>
      <c r="O14" s="510">
        <v>14</v>
      </c>
      <c r="P14" s="510">
        <v>976</v>
      </c>
      <c r="Q14" s="510">
        <v>4538</v>
      </c>
      <c r="R14" s="510">
        <v>2586</v>
      </c>
      <c r="S14" s="511">
        <v>8114</v>
      </c>
    </row>
    <row r="15" ht="12">
      <c r="B15" s="512" t="s">
        <v>635</v>
      </c>
    </row>
  </sheetData>
  <mergeCells count="20">
    <mergeCell ref="H5:H6"/>
    <mergeCell ref="S4:S6"/>
    <mergeCell ref="P4:R4"/>
    <mergeCell ref="M4:N4"/>
    <mergeCell ref="M5:M6"/>
    <mergeCell ref="N5:N6"/>
    <mergeCell ref="O4:O6"/>
    <mergeCell ref="P5:P6"/>
    <mergeCell ref="Q5:Q6"/>
    <mergeCell ref="R5:R6"/>
    <mergeCell ref="F5:F6"/>
    <mergeCell ref="G5:G6"/>
    <mergeCell ref="B4:B6"/>
    <mergeCell ref="L5:L6"/>
    <mergeCell ref="C4:E4"/>
    <mergeCell ref="C5:C6"/>
    <mergeCell ref="D5:E5"/>
    <mergeCell ref="H4:L4"/>
    <mergeCell ref="I5:K5"/>
    <mergeCell ref="F4:G4"/>
  </mergeCells>
  <printOptions/>
  <pageMargins left="0.75" right="0.75" top="1" bottom="1" header="0.512" footer="0.51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B2:AF94"/>
  <sheetViews>
    <sheetView workbookViewId="0" topLeftCell="A1">
      <selection activeCell="A1" sqref="A1"/>
    </sheetView>
  </sheetViews>
  <sheetFormatPr defaultColWidth="9.00390625" defaultRowHeight="13.5"/>
  <cols>
    <col min="1" max="1" width="2.625" style="513" customWidth="1"/>
    <col min="2" max="2" width="20.125" style="517" customWidth="1"/>
    <col min="3" max="3" width="7.125" style="515" customWidth="1"/>
    <col min="4" max="4" width="11.50390625" style="513" bestFit="1" customWidth="1"/>
    <col min="5" max="5" width="15.375" style="513" bestFit="1" customWidth="1"/>
    <col min="6" max="6" width="11.25390625" style="516" bestFit="1" customWidth="1"/>
    <col min="7" max="7" width="15.375" style="516" bestFit="1" customWidth="1"/>
    <col min="8" max="8" width="9.375" style="516" bestFit="1" customWidth="1"/>
    <col min="9" max="9" width="13.50390625" style="516" bestFit="1" customWidth="1"/>
    <col min="10" max="10" width="9.375" style="516" bestFit="1" customWidth="1"/>
    <col min="11" max="11" width="13.125" style="516" bestFit="1" customWidth="1"/>
    <col min="12" max="12" width="9.375" style="516" bestFit="1" customWidth="1"/>
    <col min="13" max="13" width="12.25390625" style="516" bestFit="1" customWidth="1"/>
    <col min="14" max="14" width="9.375" style="516" bestFit="1" customWidth="1"/>
    <col min="15" max="15" width="13.125" style="516" bestFit="1" customWidth="1"/>
    <col min="16" max="16" width="9.375" style="516" bestFit="1" customWidth="1"/>
    <col min="17" max="17" width="12.25390625" style="516" bestFit="1" customWidth="1"/>
    <col min="18" max="18" width="9.375" style="516" bestFit="1" customWidth="1"/>
    <col min="19" max="19" width="13.125" style="516" bestFit="1" customWidth="1"/>
    <col min="20" max="20" width="9.375" style="516" bestFit="1" customWidth="1"/>
    <col min="21" max="21" width="13.50390625" style="516" bestFit="1" customWidth="1"/>
    <col min="22" max="22" width="9.375" style="516" bestFit="1" customWidth="1"/>
    <col min="23" max="23" width="13.50390625" style="516" bestFit="1" customWidth="1"/>
    <col min="24" max="24" width="9.375" style="516" bestFit="1" customWidth="1"/>
    <col min="25" max="25" width="13.50390625" style="516" bestFit="1" customWidth="1"/>
    <col min="26" max="26" width="9.375" style="516" bestFit="1" customWidth="1"/>
    <col min="27" max="27" width="13.50390625" style="516" bestFit="1" customWidth="1"/>
    <col min="28" max="28" width="9.375" style="516" bestFit="1" customWidth="1"/>
    <col min="29" max="29" width="13.50390625" style="516" bestFit="1" customWidth="1"/>
    <col min="30" max="30" width="9.375" style="516" bestFit="1" customWidth="1"/>
    <col min="31" max="31" width="13.50390625" style="516" bestFit="1" customWidth="1"/>
    <col min="32" max="32" width="65.625" style="517" customWidth="1"/>
    <col min="33" max="16384" width="9.00390625" style="513" customWidth="1"/>
  </cols>
  <sheetData>
    <row r="2" ht="14.25">
      <c r="B2" s="514" t="s">
        <v>781</v>
      </c>
    </row>
    <row r="3" spans="3:32" ht="12.75" thickBot="1">
      <c r="C3" s="518"/>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20"/>
    </row>
    <row r="4" spans="2:32" ht="14.25" customHeight="1">
      <c r="B4" s="1012" t="s">
        <v>648</v>
      </c>
      <c r="C4" s="1015" t="s">
        <v>649</v>
      </c>
      <c r="D4" s="1010" t="s">
        <v>650</v>
      </c>
      <c r="E4" s="1011"/>
      <c r="F4" s="1010" t="s">
        <v>651</v>
      </c>
      <c r="G4" s="1011"/>
      <c r="H4" s="1010" t="s">
        <v>652</v>
      </c>
      <c r="I4" s="1011"/>
      <c r="J4" s="1010" t="s">
        <v>637</v>
      </c>
      <c r="K4" s="1011"/>
      <c r="L4" s="1010" t="s">
        <v>638</v>
      </c>
      <c r="M4" s="1011"/>
      <c r="N4" s="1010" t="s">
        <v>639</v>
      </c>
      <c r="O4" s="1011"/>
      <c r="P4" s="1010" t="s">
        <v>640</v>
      </c>
      <c r="Q4" s="1011"/>
      <c r="R4" s="1010" t="s">
        <v>641</v>
      </c>
      <c r="S4" s="1011"/>
      <c r="T4" s="1010" t="s">
        <v>642</v>
      </c>
      <c r="U4" s="1011"/>
      <c r="V4" s="1010" t="s">
        <v>643</v>
      </c>
      <c r="W4" s="1011"/>
      <c r="X4" s="1010" t="s">
        <v>644</v>
      </c>
      <c r="Y4" s="1011"/>
      <c r="Z4" s="1010" t="s">
        <v>645</v>
      </c>
      <c r="AA4" s="1011"/>
      <c r="AB4" s="1010" t="s">
        <v>646</v>
      </c>
      <c r="AC4" s="1011"/>
      <c r="AD4" s="1010" t="s">
        <v>647</v>
      </c>
      <c r="AE4" s="1014"/>
      <c r="AF4" s="1012" t="s">
        <v>653</v>
      </c>
    </row>
    <row r="5" spans="2:32" ht="12" customHeight="1">
      <c r="B5" s="1013"/>
      <c r="C5" s="1016"/>
      <c r="D5" s="521" t="s">
        <v>654</v>
      </c>
      <c r="E5" s="522" t="s">
        <v>655</v>
      </c>
      <c r="F5" s="523" t="s">
        <v>654</v>
      </c>
      <c r="G5" s="522" t="s">
        <v>655</v>
      </c>
      <c r="H5" s="523" t="s">
        <v>654</v>
      </c>
      <c r="I5" s="522" t="s">
        <v>655</v>
      </c>
      <c r="J5" s="523" t="s">
        <v>654</v>
      </c>
      <c r="K5" s="522" t="s">
        <v>655</v>
      </c>
      <c r="L5" s="523" t="s">
        <v>654</v>
      </c>
      <c r="M5" s="522" t="s">
        <v>655</v>
      </c>
      <c r="N5" s="523" t="s">
        <v>654</v>
      </c>
      <c r="O5" s="522" t="s">
        <v>655</v>
      </c>
      <c r="P5" s="523" t="s">
        <v>654</v>
      </c>
      <c r="Q5" s="522" t="s">
        <v>655</v>
      </c>
      <c r="R5" s="523" t="s">
        <v>654</v>
      </c>
      <c r="S5" s="522" t="s">
        <v>655</v>
      </c>
      <c r="T5" s="523" t="s">
        <v>654</v>
      </c>
      <c r="U5" s="522" t="s">
        <v>655</v>
      </c>
      <c r="V5" s="523" t="s">
        <v>654</v>
      </c>
      <c r="W5" s="522" t="s">
        <v>655</v>
      </c>
      <c r="X5" s="523" t="s">
        <v>654</v>
      </c>
      <c r="Y5" s="522" t="s">
        <v>655</v>
      </c>
      <c r="Z5" s="523" t="s">
        <v>654</v>
      </c>
      <c r="AA5" s="522" t="s">
        <v>655</v>
      </c>
      <c r="AB5" s="523" t="s">
        <v>654</v>
      </c>
      <c r="AC5" s="522" t="s">
        <v>655</v>
      </c>
      <c r="AD5" s="523" t="s">
        <v>654</v>
      </c>
      <c r="AE5" s="522" t="s">
        <v>655</v>
      </c>
      <c r="AF5" s="1013"/>
    </row>
    <row r="6" spans="2:32" s="516" customFormat="1" ht="12">
      <c r="B6" s="524"/>
      <c r="C6" s="525"/>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D6" s="526"/>
      <c r="AE6" s="527" t="s">
        <v>1082</v>
      </c>
      <c r="AF6" s="528"/>
    </row>
    <row r="7" spans="2:32" s="529" customFormat="1" ht="13.5" customHeight="1">
      <c r="B7" s="530" t="s">
        <v>1832</v>
      </c>
      <c r="C7" s="531"/>
      <c r="D7" s="532"/>
      <c r="E7" s="532">
        <v>2939244436</v>
      </c>
      <c r="F7" s="532"/>
      <c r="G7" s="532">
        <v>3514701708</v>
      </c>
      <c r="H7" s="532"/>
      <c r="I7" s="532">
        <f>SUM(I9:I80)</f>
        <v>182493064</v>
      </c>
      <c r="J7" s="532"/>
      <c r="K7" s="532">
        <f>SUM(K9:K80)</f>
        <v>230561184</v>
      </c>
      <c r="L7" s="532"/>
      <c r="M7" s="532">
        <f>SUM(M9:M80)</f>
        <v>191371043</v>
      </c>
      <c r="N7" s="532"/>
      <c r="O7" s="532">
        <f>SUM(O9:O80)</f>
        <v>282732533</v>
      </c>
      <c r="P7" s="532"/>
      <c r="Q7" s="532">
        <f>SUM(Q9:Q80)</f>
        <v>253909984</v>
      </c>
      <c r="R7" s="532"/>
      <c r="S7" s="532">
        <f>SUM(S9:S80)</f>
        <v>301027792</v>
      </c>
      <c r="T7" s="532"/>
      <c r="U7" s="532">
        <f>SUM(U9:U80)</f>
        <v>315960113</v>
      </c>
      <c r="V7" s="532"/>
      <c r="W7" s="532">
        <f>SUM(W9:W80)</f>
        <v>325009888</v>
      </c>
      <c r="X7" s="532"/>
      <c r="Y7" s="532">
        <f>SUM(Y9:Y80)</f>
        <v>291328078</v>
      </c>
      <c r="Z7" s="532"/>
      <c r="AA7" s="532">
        <v>401798109</v>
      </c>
      <c r="AB7" s="532"/>
      <c r="AC7" s="532">
        <f>SUM(AC9:AC80)</f>
        <v>353200433</v>
      </c>
      <c r="AD7" s="532"/>
      <c r="AE7" s="533">
        <f>SUM(AE9:AE80)</f>
        <v>385309487</v>
      </c>
      <c r="AF7" s="534"/>
    </row>
    <row r="8" spans="2:32" s="529" customFormat="1" ht="13.5" customHeight="1">
      <c r="B8" s="535"/>
      <c r="C8" s="531"/>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4"/>
    </row>
    <row r="9" spans="2:32" s="516" customFormat="1" ht="13.5" customHeight="1">
      <c r="B9" s="536" t="s">
        <v>656</v>
      </c>
      <c r="C9" s="537" t="s">
        <v>657</v>
      </c>
      <c r="D9" s="538">
        <v>5326</v>
      </c>
      <c r="E9" s="538">
        <v>1245667758</v>
      </c>
      <c r="F9" s="538">
        <f>SUM(H9,J9,L9,N9,P9,R9,T9,V9,X9,Z9,AB9,AD9)</f>
        <v>6281</v>
      </c>
      <c r="G9" s="538">
        <f>SUM(I9,K9,M9,O9,Q9,S9,U9,W9,Y9,AA9,AC9,AE9)</f>
        <v>1401642529</v>
      </c>
      <c r="H9" s="538">
        <v>236</v>
      </c>
      <c r="I9" s="538">
        <v>57350522</v>
      </c>
      <c r="J9" s="538">
        <v>446</v>
      </c>
      <c r="K9" s="538">
        <v>112418562</v>
      </c>
      <c r="L9" s="538">
        <v>273</v>
      </c>
      <c r="M9" s="538">
        <v>69165834</v>
      </c>
      <c r="N9" s="538">
        <v>478</v>
      </c>
      <c r="O9" s="538">
        <v>119068095</v>
      </c>
      <c r="P9" s="538">
        <v>394</v>
      </c>
      <c r="Q9" s="538">
        <v>91956981</v>
      </c>
      <c r="R9" s="538">
        <v>567</v>
      </c>
      <c r="S9" s="538">
        <v>124268916</v>
      </c>
      <c r="T9" s="538">
        <v>498</v>
      </c>
      <c r="U9" s="538">
        <v>104204183</v>
      </c>
      <c r="V9" s="538">
        <v>653</v>
      </c>
      <c r="W9" s="538">
        <v>140377638</v>
      </c>
      <c r="X9" s="538">
        <v>555</v>
      </c>
      <c r="Y9" s="538">
        <v>119282702</v>
      </c>
      <c r="Z9" s="538">
        <v>752</v>
      </c>
      <c r="AA9" s="538">
        <v>160995228</v>
      </c>
      <c r="AB9" s="538">
        <v>679</v>
      </c>
      <c r="AC9" s="538">
        <v>144147553</v>
      </c>
      <c r="AD9" s="538">
        <v>750</v>
      </c>
      <c r="AE9" s="538">
        <v>158406315</v>
      </c>
      <c r="AF9" s="539" t="s">
        <v>658</v>
      </c>
    </row>
    <row r="10" spans="2:32" ht="12" customHeight="1">
      <c r="B10" s="536" t="s">
        <v>659</v>
      </c>
      <c r="C10" s="537" t="s">
        <v>660</v>
      </c>
      <c r="D10" s="538">
        <v>3043330</v>
      </c>
      <c r="E10" s="538">
        <v>608192404</v>
      </c>
      <c r="F10" s="538">
        <f>SUM(H10,J10,L10,N10,P10,R10,T10,V10,X10,Z10,AB10,AD10)</f>
        <v>4542706</v>
      </c>
      <c r="G10" s="538">
        <f>SUM(I10,K10,M10,O10,Q10,S10,U10,W10,Y10,AA10,AC10,AE10)</f>
        <v>848404777</v>
      </c>
      <c r="H10" s="538">
        <v>354807</v>
      </c>
      <c r="I10" s="538">
        <v>66259213</v>
      </c>
      <c r="J10" s="538">
        <v>280318</v>
      </c>
      <c r="K10" s="538">
        <v>56752553</v>
      </c>
      <c r="L10" s="538">
        <v>318178</v>
      </c>
      <c r="M10" s="538">
        <v>60118918</v>
      </c>
      <c r="N10" s="538">
        <v>352045</v>
      </c>
      <c r="O10" s="538">
        <v>61918147</v>
      </c>
      <c r="P10" s="538">
        <v>301939</v>
      </c>
      <c r="Q10" s="538">
        <v>57768130</v>
      </c>
      <c r="R10" s="538">
        <v>461208</v>
      </c>
      <c r="S10" s="538">
        <v>81124803</v>
      </c>
      <c r="T10" s="538">
        <v>432095</v>
      </c>
      <c r="U10" s="538">
        <v>84789641</v>
      </c>
      <c r="V10" s="538">
        <v>447904</v>
      </c>
      <c r="W10" s="538">
        <v>83235021</v>
      </c>
      <c r="X10" s="538">
        <v>382892</v>
      </c>
      <c r="Y10" s="538">
        <v>69536772</v>
      </c>
      <c r="Z10" s="538">
        <v>435886</v>
      </c>
      <c r="AA10" s="538">
        <v>71373242</v>
      </c>
      <c r="AB10" s="538">
        <v>364785</v>
      </c>
      <c r="AC10" s="538">
        <v>72044111</v>
      </c>
      <c r="AD10" s="538">
        <v>410649</v>
      </c>
      <c r="AE10" s="538">
        <v>83484226</v>
      </c>
      <c r="AF10" s="540" t="s">
        <v>661</v>
      </c>
    </row>
    <row r="11" spans="2:32" ht="12" customHeight="1">
      <c r="B11" s="536" t="s">
        <v>662</v>
      </c>
      <c r="C11" s="537" t="s">
        <v>663</v>
      </c>
      <c r="D11" s="538">
        <v>1569642</v>
      </c>
      <c r="E11" s="538">
        <v>196799521</v>
      </c>
      <c r="F11" s="538">
        <v>1042971</v>
      </c>
      <c r="G11" s="538">
        <f>SUM(I11,K11,M11,O11,Q11,S11,U11,W11,Y11,AA11,AC11,AE11)</f>
        <v>110270556</v>
      </c>
      <c r="H11" s="538">
        <v>35890</v>
      </c>
      <c r="I11" s="538">
        <v>3330900</v>
      </c>
      <c r="J11" s="538">
        <v>72500</v>
      </c>
      <c r="K11" s="538">
        <v>5492700</v>
      </c>
      <c r="L11" s="538">
        <v>56204</v>
      </c>
      <c r="M11" s="538">
        <v>3992140</v>
      </c>
      <c r="N11" s="538">
        <v>76856</v>
      </c>
      <c r="O11" s="538">
        <v>5419037</v>
      </c>
      <c r="P11" s="538">
        <v>50856</v>
      </c>
      <c r="Q11" s="538">
        <v>4371916</v>
      </c>
      <c r="R11" s="538">
        <v>37557</v>
      </c>
      <c r="S11" s="538">
        <v>4668278</v>
      </c>
      <c r="T11" s="538">
        <v>124488</v>
      </c>
      <c r="U11" s="538">
        <v>18348624</v>
      </c>
      <c r="V11" s="538">
        <v>124437</v>
      </c>
      <c r="W11" s="538">
        <v>14305678</v>
      </c>
      <c r="X11" s="538">
        <v>136801</v>
      </c>
      <c r="Y11" s="538">
        <v>16143129</v>
      </c>
      <c r="Z11" s="538">
        <v>112364</v>
      </c>
      <c r="AA11" s="538">
        <v>12222780</v>
      </c>
      <c r="AB11" s="538">
        <v>105360</v>
      </c>
      <c r="AC11" s="538">
        <v>12213510</v>
      </c>
      <c r="AD11" s="538">
        <v>99658</v>
      </c>
      <c r="AE11" s="538">
        <v>9761864</v>
      </c>
      <c r="AF11" s="539" t="s">
        <v>664</v>
      </c>
    </row>
    <row r="12" spans="2:32" ht="12" customHeight="1">
      <c r="B12" s="536" t="s">
        <v>665</v>
      </c>
      <c r="C12" s="537" t="s">
        <v>666</v>
      </c>
      <c r="D12" s="538">
        <v>19188</v>
      </c>
      <c r="E12" s="538">
        <v>17701632</v>
      </c>
      <c r="F12" s="538">
        <f>SUM(H12,J12,L12,N12,P12,R12,T12,V12,X12,Z12,AB12,AD12)</f>
        <v>26699</v>
      </c>
      <c r="G12" s="538">
        <v>25408717</v>
      </c>
      <c r="H12" s="538">
        <v>0</v>
      </c>
      <c r="I12" s="538">
        <v>0</v>
      </c>
      <c r="J12" s="538">
        <v>143</v>
      </c>
      <c r="K12" s="538">
        <v>103675</v>
      </c>
      <c r="L12" s="538">
        <v>2692</v>
      </c>
      <c r="M12" s="538">
        <v>1884400</v>
      </c>
      <c r="N12" s="538">
        <v>3618</v>
      </c>
      <c r="O12" s="538">
        <v>3335007</v>
      </c>
      <c r="P12" s="538">
        <v>1415</v>
      </c>
      <c r="Q12" s="538">
        <v>1192910</v>
      </c>
      <c r="R12" s="538">
        <v>1639</v>
      </c>
      <c r="S12" s="538">
        <v>1571250</v>
      </c>
      <c r="T12" s="538">
        <v>4156</v>
      </c>
      <c r="U12" s="538">
        <v>3584746</v>
      </c>
      <c r="V12" s="538">
        <v>3484</v>
      </c>
      <c r="W12" s="538">
        <v>3608997</v>
      </c>
      <c r="X12" s="538">
        <v>6228</v>
      </c>
      <c r="Y12" s="538">
        <v>6625616</v>
      </c>
      <c r="Z12" s="538">
        <v>0</v>
      </c>
      <c r="AA12" s="538">
        <v>0</v>
      </c>
      <c r="AB12" s="538">
        <v>1146</v>
      </c>
      <c r="AC12" s="538">
        <v>1237680</v>
      </c>
      <c r="AD12" s="538">
        <v>2178</v>
      </c>
      <c r="AE12" s="538">
        <v>2264436</v>
      </c>
      <c r="AF12" s="540" t="s">
        <v>667</v>
      </c>
    </row>
    <row r="13" spans="2:32" ht="12" customHeight="1">
      <c r="B13" s="1008" t="s">
        <v>668</v>
      </c>
      <c r="C13" s="537" t="s">
        <v>669</v>
      </c>
      <c r="D13" s="538">
        <v>43104</v>
      </c>
      <c r="E13" s="1007">
        <v>48861748</v>
      </c>
      <c r="F13" s="538">
        <v>18484</v>
      </c>
      <c r="G13" s="1007">
        <v>20989988</v>
      </c>
      <c r="H13" s="538">
        <v>284</v>
      </c>
      <c r="I13" s="1007">
        <v>2918518</v>
      </c>
      <c r="J13" s="538">
        <v>2300</v>
      </c>
      <c r="K13" s="1007">
        <v>2658740</v>
      </c>
      <c r="L13" s="538">
        <v>4090</v>
      </c>
      <c r="M13" s="1007">
        <v>1984150</v>
      </c>
      <c r="N13" s="538">
        <v>1750</v>
      </c>
      <c r="O13" s="1007">
        <v>6137447</v>
      </c>
      <c r="P13" s="538">
        <v>2294</v>
      </c>
      <c r="Q13" s="1007">
        <v>3277016</v>
      </c>
      <c r="R13" s="538">
        <v>2198</v>
      </c>
      <c r="S13" s="1007">
        <v>1146012</v>
      </c>
      <c r="T13" s="538">
        <v>0</v>
      </c>
      <c r="U13" s="538">
        <v>0</v>
      </c>
      <c r="V13" s="538">
        <v>2281</v>
      </c>
      <c r="W13" s="538">
        <v>1184393</v>
      </c>
      <c r="X13" s="538">
        <v>0</v>
      </c>
      <c r="Y13" s="538">
        <v>0</v>
      </c>
      <c r="Z13" s="538">
        <v>0</v>
      </c>
      <c r="AA13" s="538">
        <v>0</v>
      </c>
      <c r="AB13" s="538">
        <v>0</v>
      </c>
      <c r="AC13" s="538">
        <v>0</v>
      </c>
      <c r="AD13" s="538">
        <v>3288</v>
      </c>
      <c r="AE13" s="1006">
        <v>1683712</v>
      </c>
      <c r="AF13" s="539" t="s">
        <v>670</v>
      </c>
    </row>
    <row r="14" spans="2:32" ht="12" customHeight="1">
      <c r="B14" s="1008"/>
      <c r="C14" s="537" t="s">
        <v>671</v>
      </c>
      <c r="D14" s="538">
        <v>21100</v>
      </c>
      <c r="E14" s="1007"/>
      <c r="F14" s="538">
        <f>SUM(H14,J14,L14,N14,P14,R14,T14,V14,X14,Z14,AB14,AD14)</f>
        <v>43545</v>
      </c>
      <c r="G14" s="1007"/>
      <c r="H14" s="538">
        <v>23934</v>
      </c>
      <c r="I14" s="1007"/>
      <c r="J14" s="538">
        <v>13965</v>
      </c>
      <c r="K14" s="1007"/>
      <c r="L14" s="538">
        <v>0</v>
      </c>
      <c r="M14" s="1007"/>
      <c r="N14" s="538">
        <v>3956</v>
      </c>
      <c r="O14" s="1007"/>
      <c r="P14" s="538">
        <v>1570</v>
      </c>
      <c r="Q14" s="1007"/>
      <c r="R14" s="538">
        <v>0</v>
      </c>
      <c r="S14" s="1007"/>
      <c r="T14" s="538">
        <v>0</v>
      </c>
      <c r="U14" s="538">
        <v>0</v>
      </c>
      <c r="V14" s="538">
        <v>120</v>
      </c>
      <c r="W14" s="538"/>
      <c r="X14" s="538">
        <v>0</v>
      </c>
      <c r="Y14" s="538">
        <v>0</v>
      </c>
      <c r="Z14" s="538">
        <v>0</v>
      </c>
      <c r="AA14" s="538">
        <v>0</v>
      </c>
      <c r="AB14" s="538">
        <v>0</v>
      </c>
      <c r="AC14" s="538">
        <v>0</v>
      </c>
      <c r="AD14" s="538">
        <v>0</v>
      </c>
      <c r="AE14" s="1006"/>
      <c r="AF14" s="539" t="s">
        <v>672</v>
      </c>
    </row>
    <row r="15" spans="2:32" ht="12" customHeight="1">
      <c r="B15" s="536"/>
      <c r="C15" s="537"/>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9"/>
    </row>
    <row r="16" spans="2:32" ht="12" customHeight="1">
      <c r="B16" s="1008" t="s">
        <v>673</v>
      </c>
      <c r="C16" s="537" t="s">
        <v>674</v>
      </c>
      <c r="D16" s="538">
        <v>25209</v>
      </c>
      <c r="E16" s="1007">
        <v>165032976</v>
      </c>
      <c r="F16" s="538">
        <v>57606</v>
      </c>
      <c r="G16" s="1007">
        <f>SUM(I16,K16,M16,O16,Q16,S16,U16,W16,Y16,AA16,AC16,AE16)</f>
        <v>343898405</v>
      </c>
      <c r="H16" s="538">
        <v>2513</v>
      </c>
      <c r="I16" s="1007">
        <v>15919590</v>
      </c>
      <c r="J16" s="538">
        <v>2739</v>
      </c>
      <c r="K16" s="1007">
        <v>19129070</v>
      </c>
      <c r="L16" s="538">
        <v>2594</v>
      </c>
      <c r="M16" s="1007">
        <v>16669166</v>
      </c>
      <c r="N16" s="538">
        <v>5508</v>
      </c>
      <c r="O16" s="1007">
        <v>40890096</v>
      </c>
      <c r="P16" s="538">
        <v>4377</v>
      </c>
      <c r="Q16" s="1007">
        <v>28641622</v>
      </c>
      <c r="R16" s="538">
        <v>3928</v>
      </c>
      <c r="S16" s="1007">
        <v>24498993</v>
      </c>
      <c r="T16" s="538">
        <v>6178</v>
      </c>
      <c r="U16" s="538">
        <v>35000085</v>
      </c>
      <c r="V16" s="538">
        <v>7057</v>
      </c>
      <c r="W16" s="538">
        <v>42014377</v>
      </c>
      <c r="X16" s="538">
        <v>5732</v>
      </c>
      <c r="Y16" s="538">
        <v>33083286</v>
      </c>
      <c r="Z16" s="538">
        <v>5047</v>
      </c>
      <c r="AA16" s="538">
        <v>27123760</v>
      </c>
      <c r="AB16" s="538">
        <v>7050</v>
      </c>
      <c r="AC16" s="538">
        <v>35929360</v>
      </c>
      <c r="AD16" s="538">
        <v>4983</v>
      </c>
      <c r="AE16" s="1006">
        <v>24999000</v>
      </c>
      <c r="AF16" s="540" t="s">
        <v>675</v>
      </c>
    </row>
    <row r="17" spans="2:32" ht="12" customHeight="1">
      <c r="B17" s="1008"/>
      <c r="C17" s="537" t="s">
        <v>676</v>
      </c>
      <c r="D17" s="538">
        <v>0</v>
      </c>
      <c r="E17" s="1007"/>
      <c r="F17" s="538">
        <f>SUM(H17,J17,L17,N17,P17,R17,T17,V17,X17,Z17,AB17,AD17)</f>
        <v>1776</v>
      </c>
      <c r="G17" s="1007"/>
      <c r="H17" s="538">
        <v>0</v>
      </c>
      <c r="I17" s="1007"/>
      <c r="J17" s="538">
        <v>250</v>
      </c>
      <c r="K17" s="1007"/>
      <c r="L17" s="538">
        <v>602</v>
      </c>
      <c r="M17" s="1007"/>
      <c r="N17" s="538">
        <v>0</v>
      </c>
      <c r="O17" s="1007"/>
      <c r="P17" s="538">
        <v>400</v>
      </c>
      <c r="Q17" s="1007"/>
      <c r="R17" s="538">
        <v>0</v>
      </c>
      <c r="S17" s="1007"/>
      <c r="T17" s="538">
        <v>0</v>
      </c>
      <c r="U17" s="538"/>
      <c r="V17" s="538">
        <v>0</v>
      </c>
      <c r="W17" s="538"/>
      <c r="X17" s="538">
        <v>324</v>
      </c>
      <c r="Y17" s="538"/>
      <c r="Z17" s="538">
        <v>100</v>
      </c>
      <c r="AA17" s="538"/>
      <c r="AB17" s="538">
        <v>100</v>
      </c>
      <c r="AC17" s="538"/>
      <c r="AD17" s="538">
        <v>0</v>
      </c>
      <c r="AE17" s="1006"/>
      <c r="AF17" s="540" t="s">
        <v>677</v>
      </c>
    </row>
    <row r="18" spans="2:32" ht="12" customHeight="1">
      <c r="B18" s="536" t="s">
        <v>678</v>
      </c>
      <c r="C18" s="537" t="s">
        <v>679</v>
      </c>
      <c r="D18" s="538">
        <v>7951</v>
      </c>
      <c r="E18" s="538">
        <v>540306859</v>
      </c>
      <c r="F18" s="538">
        <v>8399</v>
      </c>
      <c r="G18" s="538">
        <f>SUM(I18,K18,M18,O18,Q18,S18,U18,W18,Y18,AA18,AC18,AE18)</f>
        <v>490785038</v>
      </c>
      <c r="H18" s="538">
        <v>220</v>
      </c>
      <c r="I18" s="538">
        <v>14204520</v>
      </c>
      <c r="J18" s="542">
        <v>246.5</v>
      </c>
      <c r="K18" s="538">
        <v>18807118</v>
      </c>
      <c r="L18" s="538">
        <v>419</v>
      </c>
      <c r="M18" s="538">
        <v>27635633</v>
      </c>
      <c r="N18" s="538">
        <v>685</v>
      </c>
      <c r="O18" s="538">
        <v>39793059</v>
      </c>
      <c r="P18" s="538">
        <v>754</v>
      </c>
      <c r="Q18" s="538">
        <v>55089614</v>
      </c>
      <c r="R18" s="538">
        <v>1160</v>
      </c>
      <c r="S18" s="538">
        <v>56441757</v>
      </c>
      <c r="T18" s="538">
        <v>450</v>
      </c>
      <c r="U18" s="538">
        <v>24364321</v>
      </c>
      <c r="V18" s="538">
        <v>514</v>
      </c>
      <c r="W18" s="538">
        <v>32024774</v>
      </c>
      <c r="X18" s="538">
        <v>196</v>
      </c>
      <c r="Y18" s="538">
        <v>11778914</v>
      </c>
      <c r="Z18" s="538">
        <v>1771</v>
      </c>
      <c r="AA18" s="538">
        <v>97036125</v>
      </c>
      <c r="AB18" s="538">
        <v>1068</v>
      </c>
      <c r="AC18" s="538">
        <v>62941829</v>
      </c>
      <c r="AD18" s="538">
        <v>916</v>
      </c>
      <c r="AE18" s="538">
        <v>50667374</v>
      </c>
      <c r="AF18" s="540" t="s">
        <v>680</v>
      </c>
    </row>
    <row r="19" spans="2:32" ht="12" customHeight="1">
      <c r="B19" s="536" t="s">
        <v>681</v>
      </c>
      <c r="C19" s="537" t="s">
        <v>679</v>
      </c>
      <c r="D19" s="538">
        <v>0</v>
      </c>
      <c r="E19" s="538">
        <v>0</v>
      </c>
      <c r="F19" s="538">
        <f>SUM(H19,J19,L19,N19,P19,R19,T19,V19,X19,Z19,AB19,AD19)</f>
        <v>116.2</v>
      </c>
      <c r="G19" s="538">
        <f>SUM(I19,K19,M19,O19,Q19,S19,U19,W19,Y19,AA19,AC19,AE19)</f>
        <v>26867887</v>
      </c>
      <c r="H19" s="538">
        <v>5</v>
      </c>
      <c r="I19" s="538">
        <v>1750000</v>
      </c>
      <c r="J19" s="538">
        <v>0</v>
      </c>
      <c r="K19" s="538">
        <v>0</v>
      </c>
      <c r="L19" s="538">
        <v>0</v>
      </c>
      <c r="M19" s="538">
        <v>0</v>
      </c>
      <c r="N19" s="538">
        <v>0</v>
      </c>
      <c r="O19" s="538">
        <v>0</v>
      </c>
      <c r="P19" s="542">
        <v>3.2</v>
      </c>
      <c r="Q19" s="538">
        <v>480000</v>
      </c>
      <c r="R19" s="538">
        <v>0</v>
      </c>
      <c r="S19" s="538">
        <v>0</v>
      </c>
      <c r="T19" s="538">
        <v>54</v>
      </c>
      <c r="U19" s="538">
        <v>12053331</v>
      </c>
      <c r="V19" s="538">
        <v>0</v>
      </c>
      <c r="W19" s="538">
        <v>0</v>
      </c>
      <c r="X19" s="538">
        <v>13</v>
      </c>
      <c r="Y19" s="538">
        <v>3186884</v>
      </c>
      <c r="Z19" s="538">
        <v>20</v>
      </c>
      <c r="AA19" s="538">
        <v>4448260</v>
      </c>
      <c r="AB19" s="538">
        <v>11</v>
      </c>
      <c r="AC19" s="538">
        <v>2584614</v>
      </c>
      <c r="AD19" s="538">
        <v>10</v>
      </c>
      <c r="AE19" s="538">
        <v>2364798</v>
      </c>
      <c r="AF19" s="539" t="s">
        <v>682</v>
      </c>
    </row>
    <row r="20" spans="2:32" ht="12" customHeight="1">
      <c r="B20" s="536" t="s">
        <v>683</v>
      </c>
      <c r="C20" s="537" t="s">
        <v>684</v>
      </c>
      <c r="D20" s="538">
        <v>0</v>
      </c>
      <c r="E20" s="538">
        <v>0</v>
      </c>
      <c r="F20" s="538">
        <f>SUM(H20,J20,L20,N20,P20,R20,T20,V20,X20,Z20,AB20,AD20)</f>
        <v>48</v>
      </c>
      <c r="G20" s="538">
        <f>SUM(I20,K20,M20,O20,Q20,S20,U20,W20,Y20,AA20,AC20,AE20)</f>
        <v>103200</v>
      </c>
      <c r="H20" s="538">
        <v>48</v>
      </c>
      <c r="I20" s="538">
        <v>103200</v>
      </c>
      <c r="J20" s="538">
        <v>0</v>
      </c>
      <c r="K20" s="538">
        <v>0</v>
      </c>
      <c r="L20" s="538">
        <v>0</v>
      </c>
      <c r="M20" s="538">
        <v>0</v>
      </c>
      <c r="N20" s="538">
        <v>0</v>
      </c>
      <c r="O20" s="538">
        <v>0</v>
      </c>
      <c r="P20" s="538">
        <v>0</v>
      </c>
      <c r="Q20" s="538">
        <v>0</v>
      </c>
      <c r="R20" s="538">
        <v>0</v>
      </c>
      <c r="S20" s="538">
        <v>0</v>
      </c>
      <c r="T20" s="538">
        <v>0</v>
      </c>
      <c r="U20" s="538">
        <v>0</v>
      </c>
      <c r="V20" s="538">
        <v>0</v>
      </c>
      <c r="W20" s="538">
        <v>0</v>
      </c>
      <c r="X20" s="538">
        <v>0</v>
      </c>
      <c r="Y20" s="538">
        <v>0</v>
      </c>
      <c r="Z20" s="538">
        <v>0</v>
      </c>
      <c r="AA20" s="538">
        <v>0</v>
      </c>
      <c r="AB20" s="538">
        <v>0</v>
      </c>
      <c r="AC20" s="538">
        <v>0</v>
      </c>
      <c r="AD20" s="538">
        <v>0</v>
      </c>
      <c r="AE20" s="541">
        <v>0</v>
      </c>
      <c r="AF20" s="539" t="s">
        <v>664</v>
      </c>
    </row>
    <row r="21" spans="2:32" ht="12" customHeight="1">
      <c r="B21" s="536" t="s">
        <v>685</v>
      </c>
      <c r="C21" s="537" t="s">
        <v>686</v>
      </c>
      <c r="D21" s="538">
        <v>0</v>
      </c>
      <c r="E21" s="538">
        <v>0</v>
      </c>
      <c r="F21" s="538">
        <f>SUM(H21,J21,L21,N21,P21,R21,T21,V21,X21,Z21,AB21,AD21)</f>
        <v>575</v>
      </c>
      <c r="G21" s="538">
        <f>SUM(I21,K21,M21,O21,Q21,S21,U21,W21,Y21,AA21,AC21,AE21)</f>
        <v>721100</v>
      </c>
      <c r="H21" s="538">
        <v>8</v>
      </c>
      <c r="I21" s="538">
        <v>11200</v>
      </c>
      <c r="J21" s="538">
        <v>49</v>
      </c>
      <c r="K21" s="538">
        <v>40900</v>
      </c>
      <c r="L21" s="538">
        <v>0</v>
      </c>
      <c r="M21" s="538">
        <v>0</v>
      </c>
      <c r="N21" s="538">
        <v>90</v>
      </c>
      <c r="O21" s="538">
        <v>94200</v>
      </c>
      <c r="P21" s="538">
        <v>38</v>
      </c>
      <c r="Q21" s="538">
        <v>48300</v>
      </c>
      <c r="R21" s="538">
        <v>80</v>
      </c>
      <c r="S21" s="538">
        <v>108000</v>
      </c>
      <c r="T21" s="538">
        <v>160</v>
      </c>
      <c r="U21" s="538">
        <v>216000</v>
      </c>
      <c r="V21" s="538">
        <v>150</v>
      </c>
      <c r="W21" s="538">
        <v>202500</v>
      </c>
      <c r="X21" s="538">
        <v>0</v>
      </c>
      <c r="Y21" s="538">
        <v>0</v>
      </c>
      <c r="Z21" s="538">
        <v>0</v>
      </c>
      <c r="AA21" s="538">
        <v>0</v>
      </c>
      <c r="AB21" s="538">
        <v>0</v>
      </c>
      <c r="AC21" s="538">
        <v>0</v>
      </c>
      <c r="AD21" s="538">
        <v>0</v>
      </c>
      <c r="AE21" s="541">
        <v>0</v>
      </c>
      <c r="AF21" s="539" t="s">
        <v>687</v>
      </c>
    </row>
    <row r="22" spans="2:32" ht="12" customHeight="1">
      <c r="B22" s="536"/>
      <c r="C22" s="537"/>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9"/>
    </row>
    <row r="23" spans="2:32" ht="12" customHeight="1">
      <c r="B23" s="536" t="s">
        <v>688</v>
      </c>
      <c r="C23" s="537" t="s">
        <v>525</v>
      </c>
      <c r="D23" s="538">
        <v>0</v>
      </c>
      <c r="E23" s="538">
        <v>0</v>
      </c>
      <c r="F23" s="538">
        <f aca="true" t="shared" si="0" ref="F23:G27">SUM(H23,J23,L23,N23,P23,R23,T23,V23,X23,Z23,AB23,AD23)</f>
        <v>731</v>
      </c>
      <c r="G23" s="538">
        <f t="shared" si="0"/>
        <v>327460</v>
      </c>
      <c r="H23" s="538">
        <v>0</v>
      </c>
      <c r="I23" s="538">
        <v>0</v>
      </c>
      <c r="J23" s="538">
        <v>96</v>
      </c>
      <c r="K23" s="538">
        <v>29760</v>
      </c>
      <c r="L23" s="538">
        <v>0</v>
      </c>
      <c r="M23" s="538">
        <v>0</v>
      </c>
      <c r="N23" s="538">
        <v>50</v>
      </c>
      <c r="O23" s="538">
        <v>17000</v>
      </c>
      <c r="P23" s="538">
        <v>505</v>
      </c>
      <c r="Q23" s="538">
        <v>242400</v>
      </c>
      <c r="R23" s="538">
        <v>30</v>
      </c>
      <c r="S23" s="538">
        <v>10800</v>
      </c>
      <c r="T23" s="538">
        <v>50</v>
      </c>
      <c r="U23" s="538">
        <v>27500</v>
      </c>
      <c r="V23" s="538">
        <v>0</v>
      </c>
      <c r="W23" s="538">
        <v>0</v>
      </c>
      <c r="X23" s="538">
        <v>0</v>
      </c>
      <c r="Y23" s="538">
        <v>0</v>
      </c>
      <c r="Z23" s="538">
        <v>0</v>
      </c>
      <c r="AA23" s="538">
        <v>0</v>
      </c>
      <c r="AB23" s="538">
        <v>0</v>
      </c>
      <c r="AC23" s="538">
        <v>0</v>
      </c>
      <c r="AD23" s="538">
        <v>0</v>
      </c>
      <c r="AE23" s="541">
        <v>0</v>
      </c>
      <c r="AF23" s="539" t="s">
        <v>689</v>
      </c>
    </row>
    <row r="24" spans="2:32" ht="12" customHeight="1">
      <c r="B24" s="536" t="s">
        <v>690</v>
      </c>
      <c r="C24" s="537" t="s">
        <v>527</v>
      </c>
      <c r="D24" s="538">
        <v>0</v>
      </c>
      <c r="E24" s="538">
        <v>0</v>
      </c>
      <c r="F24" s="538">
        <f t="shared" si="0"/>
        <v>4</v>
      </c>
      <c r="G24" s="538">
        <f t="shared" si="0"/>
        <v>2600</v>
      </c>
      <c r="H24" s="538">
        <v>0</v>
      </c>
      <c r="I24" s="538">
        <v>0</v>
      </c>
      <c r="J24" s="538">
        <v>0</v>
      </c>
      <c r="K24" s="538">
        <v>0</v>
      </c>
      <c r="L24" s="538">
        <v>0</v>
      </c>
      <c r="M24" s="538">
        <v>0</v>
      </c>
      <c r="N24" s="538">
        <v>0</v>
      </c>
      <c r="O24" s="538">
        <v>0</v>
      </c>
      <c r="P24" s="538">
        <v>4</v>
      </c>
      <c r="Q24" s="538">
        <v>2600</v>
      </c>
      <c r="R24" s="538">
        <v>0</v>
      </c>
      <c r="S24" s="538">
        <v>0</v>
      </c>
      <c r="T24" s="538">
        <v>0</v>
      </c>
      <c r="U24" s="538">
        <v>0</v>
      </c>
      <c r="V24" s="538">
        <v>0</v>
      </c>
      <c r="W24" s="538">
        <v>0</v>
      </c>
      <c r="X24" s="538">
        <v>0</v>
      </c>
      <c r="Y24" s="538">
        <v>0</v>
      </c>
      <c r="Z24" s="538">
        <v>0</v>
      </c>
      <c r="AA24" s="538">
        <v>0</v>
      </c>
      <c r="AB24" s="538">
        <v>0</v>
      </c>
      <c r="AC24" s="538">
        <v>0</v>
      </c>
      <c r="AD24" s="538">
        <v>0</v>
      </c>
      <c r="AE24" s="541">
        <v>0</v>
      </c>
      <c r="AF24" s="539" t="s">
        <v>691</v>
      </c>
    </row>
    <row r="25" spans="2:32" ht="12" customHeight="1">
      <c r="B25" s="536" t="s">
        <v>692</v>
      </c>
      <c r="C25" s="537" t="s">
        <v>580</v>
      </c>
      <c r="D25" s="538">
        <v>0</v>
      </c>
      <c r="E25" s="538">
        <v>0</v>
      </c>
      <c r="F25" s="538">
        <f t="shared" si="0"/>
        <v>30</v>
      </c>
      <c r="G25" s="538">
        <f t="shared" si="0"/>
        <v>6600</v>
      </c>
      <c r="H25" s="538">
        <v>0</v>
      </c>
      <c r="I25" s="538">
        <v>0</v>
      </c>
      <c r="J25" s="538">
        <v>0</v>
      </c>
      <c r="K25" s="538">
        <v>0</v>
      </c>
      <c r="L25" s="538">
        <v>0</v>
      </c>
      <c r="M25" s="538">
        <v>0</v>
      </c>
      <c r="N25" s="538">
        <v>30</v>
      </c>
      <c r="O25" s="538">
        <v>6600</v>
      </c>
      <c r="P25" s="538">
        <v>0</v>
      </c>
      <c r="Q25" s="538">
        <v>0</v>
      </c>
      <c r="R25" s="538">
        <v>0</v>
      </c>
      <c r="S25" s="538">
        <v>0</v>
      </c>
      <c r="T25" s="538">
        <v>0</v>
      </c>
      <c r="U25" s="538">
        <v>0</v>
      </c>
      <c r="V25" s="538">
        <v>0</v>
      </c>
      <c r="W25" s="538">
        <v>0</v>
      </c>
      <c r="X25" s="538">
        <v>0</v>
      </c>
      <c r="Y25" s="538">
        <v>0</v>
      </c>
      <c r="Z25" s="538">
        <v>0</v>
      </c>
      <c r="AA25" s="538">
        <v>0</v>
      </c>
      <c r="AB25" s="538">
        <v>0</v>
      </c>
      <c r="AC25" s="538">
        <v>0</v>
      </c>
      <c r="AD25" s="538">
        <v>0</v>
      </c>
      <c r="AE25" s="541">
        <v>0</v>
      </c>
      <c r="AF25" s="539" t="s">
        <v>693</v>
      </c>
    </row>
    <row r="26" spans="2:32" ht="12" customHeight="1">
      <c r="B26" s="536" t="s">
        <v>694</v>
      </c>
      <c r="C26" s="537" t="s">
        <v>695</v>
      </c>
      <c r="D26" s="538">
        <v>0</v>
      </c>
      <c r="E26" s="538">
        <v>0</v>
      </c>
      <c r="F26" s="538">
        <f t="shared" si="0"/>
        <v>600</v>
      </c>
      <c r="G26" s="538">
        <f t="shared" si="0"/>
        <v>30000</v>
      </c>
      <c r="H26" s="538">
        <v>0</v>
      </c>
      <c r="I26" s="538">
        <v>0</v>
      </c>
      <c r="J26" s="538">
        <v>0</v>
      </c>
      <c r="K26" s="538">
        <v>0</v>
      </c>
      <c r="L26" s="538">
        <v>0</v>
      </c>
      <c r="M26" s="538">
        <v>0</v>
      </c>
      <c r="N26" s="538">
        <v>0</v>
      </c>
      <c r="O26" s="538">
        <v>0</v>
      </c>
      <c r="P26" s="538">
        <v>0</v>
      </c>
      <c r="Q26" s="538">
        <v>0</v>
      </c>
      <c r="R26" s="538">
        <v>300</v>
      </c>
      <c r="S26" s="538">
        <v>15000</v>
      </c>
      <c r="T26" s="538">
        <v>300</v>
      </c>
      <c r="U26" s="538">
        <v>15000</v>
      </c>
      <c r="V26" s="538">
        <v>0</v>
      </c>
      <c r="W26" s="538">
        <v>0</v>
      </c>
      <c r="X26" s="538">
        <v>0</v>
      </c>
      <c r="Y26" s="538">
        <v>0</v>
      </c>
      <c r="Z26" s="538">
        <v>0</v>
      </c>
      <c r="AA26" s="538">
        <v>0</v>
      </c>
      <c r="AB26" s="538">
        <v>0</v>
      </c>
      <c r="AC26" s="538">
        <v>0</v>
      </c>
      <c r="AD26" s="538">
        <v>0</v>
      </c>
      <c r="AE26" s="541">
        <v>0</v>
      </c>
      <c r="AF26" s="539" t="s">
        <v>696</v>
      </c>
    </row>
    <row r="27" spans="2:32" ht="12" customHeight="1">
      <c r="B27" s="536" t="s">
        <v>697</v>
      </c>
      <c r="C27" s="537" t="s">
        <v>525</v>
      </c>
      <c r="D27" s="538">
        <v>0</v>
      </c>
      <c r="E27" s="538">
        <v>0</v>
      </c>
      <c r="F27" s="538">
        <f t="shared" si="0"/>
        <v>50</v>
      </c>
      <c r="G27" s="538">
        <f t="shared" si="0"/>
        <v>17500</v>
      </c>
      <c r="H27" s="538">
        <v>0</v>
      </c>
      <c r="I27" s="538">
        <v>0</v>
      </c>
      <c r="J27" s="538">
        <v>0</v>
      </c>
      <c r="K27" s="538">
        <v>0</v>
      </c>
      <c r="L27" s="538">
        <v>0</v>
      </c>
      <c r="M27" s="538">
        <v>0</v>
      </c>
      <c r="N27" s="538">
        <v>0</v>
      </c>
      <c r="O27" s="538">
        <v>0</v>
      </c>
      <c r="P27" s="538">
        <v>0</v>
      </c>
      <c r="Q27" s="538">
        <v>0</v>
      </c>
      <c r="R27" s="538">
        <v>0</v>
      </c>
      <c r="S27" s="538">
        <v>0</v>
      </c>
      <c r="T27" s="538">
        <v>50</v>
      </c>
      <c r="U27" s="538">
        <v>17500</v>
      </c>
      <c r="V27" s="538">
        <v>0</v>
      </c>
      <c r="W27" s="538">
        <v>0</v>
      </c>
      <c r="X27" s="538">
        <v>0</v>
      </c>
      <c r="Y27" s="538">
        <v>0</v>
      </c>
      <c r="Z27" s="538">
        <v>0</v>
      </c>
      <c r="AA27" s="538">
        <v>0</v>
      </c>
      <c r="AB27" s="538">
        <v>0</v>
      </c>
      <c r="AC27" s="538">
        <v>0</v>
      </c>
      <c r="AD27" s="538">
        <v>0</v>
      </c>
      <c r="AE27" s="541">
        <v>0</v>
      </c>
      <c r="AF27" s="539" t="s">
        <v>689</v>
      </c>
    </row>
    <row r="28" spans="2:32" ht="12" customHeight="1">
      <c r="B28" s="536"/>
      <c r="C28" s="537"/>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9"/>
    </row>
    <row r="29" spans="2:32" ht="12" customHeight="1">
      <c r="B29" s="536" t="s">
        <v>698</v>
      </c>
      <c r="C29" s="537" t="s">
        <v>699</v>
      </c>
      <c r="D29" s="538">
        <v>0</v>
      </c>
      <c r="E29" s="538">
        <v>0</v>
      </c>
      <c r="F29" s="538">
        <f aca="true" t="shared" si="1" ref="F29:G33">SUM(H29,J29,L29,N29,P29,R29,T29,V29,X29,Z29,AB29,AD29)</f>
        <v>245</v>
      </c>
      <c r="G29" s="538">
        <f t="shared" si="1"/>
        <v>124980</v>
      </c>
      <c r="H29" s="538">
        <v>0</v>
      </c>
      <c r="I29" s="538">
        <v>0</v>
      </c>
      <c r="J29" s="538">
        <v>0</v>
      </c>
      <c r="K29" s="538">
        <v>0</v>
      </c>
      <c r="L29" s="538">
        <v>0</v>
      </c>
      <c r="M29" s="538">
        <v>0</v>
      </c>
      <c r="N29" s="538">
        <v>0</v>
      </c>
      <c r="O29" s="538">
        <v>0</v>
      </c>
      <c r="P29" s="538">
        <v>0</v>
      </c>
      <c r="Q29" s="538">
        <v>0</v>
      </c>
      <c r="R29" s="538">
        <v>0</v>
      </c>
      <c r="S29" s="538">
        <v>0</v>
      </c>
      <c r="T29" s="538">
        <v>0</v>
      </c>
      <c r="U29" s="538">
        <v>0</v>
      </c>
      <c r="V29" s="538">
        <v>148</v>
      </c>
      <c r="W29" s="538">
        <v>66600</v>
      </c>
      <c r="X29" s="538">
        <v>0</v>
      </c>
      <c r="Y29" s="538">
        <v>0</v>
      </c>
      <c r="Z29" s="538">
        <v>0</v>
      </c>
      <c r="AA29" s="538">
        <v>0</v>
      </c>
      <c r="AB29" s="538">
        <v>0</v>
      </c>
      <c r="AC29" s="538">
        <v>0</v>
      </c>
      <c r="AD29" s="538">
        <v>97</v>
      </c>
      <c r="AE29" s="541">
        <v>58380</v>
      </c>
      <c r="AF29" s="539" t="s">
        <v>700</v>
      </c>
    </row>
    <row r="30" spans="2:32" ht="12" customHeight="1">
      <c r="B30" s="536" t="s">
        <v>701</v>
      </c>
      <c r="C30" s="537" t="s">
        <v>699</v>
      </c>
      <c r="D30" s="538">
        <v>0</v>
      </c>
      <c r="E30" s="538">
        <v>0</v>
      </c>
      <c r="F30" s="538">
        <f t="shared" si="1"/>
        <v>150</v>
      </c>
      <c r="G30" s="538">
        <f t="shared" si="1"/>
        <v>41500</v>
      </c>
      <c r="H30" s="538">
        <v>0</v>
      </c>
      <c r="I30" s="538">
        <v>0</v>
      </c>
      <c r="J30" s="538">
        <v>0</v>
      </c>
      <c r="K30" s="538">
        <v>0</v>
      </c>
      <c r="L30" s="538">
        <v>0</v>
      </c>
      <c r="M30" s="538">
        <v>0</v>
      </c>
      <c r="N30" s="538">
        <v>50</v>
      </c>
      <c r="O30" s="538">
        <v>11500</v>
      </c>
      <c r="P30" s="538">
        <v>100</v>
      </c>
      <c r="Q30" s="538">
        <v>30000</v>
      </c>
      <c r="R30" s="538">
        <v>0</v>
      </c>
      <c r="S30" s="538">
        <v>0</v>
      </c>
      <c r="T30" s="538">
        <v>0</v>
      </c>
      <c r="U30" s="538">
        <v>0</v>
      </c>
      <c r="V30" s="538">
        <v>0</v>
      </c>
      <c r="W30" s="538">
        <v>0</v>
      </c>
      <c r="X30" s="538">
        <v>0</v>
      </c>
      <c r="Y30" s="538">
        <v>0</v>
      </c>
      <c r="Z30" s="538">
        <v>0</v>
      </c>
      <c r="AA30" s="538">
        <v>0</v>
      </c>
      <c r="AB30" s="538">
        <v>0</v>
      </c>
      <c r="AC30" s="538">
        <v>0</v>
      </c>
      <c r="AD30" s="538">
        <v>0</v>
      </c>
      <c r="AE30" s="541">
        <v>0</v>
      </c>
      <c r="AF30" s="539" t="s">
        <v>700</v>
      </c>
    </row>
    <row r="31" spans="2:32" ht="12" customHeight="1">
      <c r="B31" s="536" t="s">
        <v>702</v>
      </c>
      <c r="C31" s="537" t="s">
        <v>703</v>
      </c>
      <c r="D31" s="538">
        <v>0</v>
      </c>
      <c r="E31" s="538">
        <v>0</v>
      </c>
      <c r="F31" s="538">
        <f t="shared" si="1"/>
        <v>300</v>
      </c>
      <c r="G31" s="538">
        <f t="shared" si="1"/>
        <v>75000</v>
      </c>
      <c r="H31" s="538">
        <v>0</v>
      </c>
      <c r="I31" s="538">
        <v>0</v>
      </c>
      <c r="J31" s="538">
        <v>0</v>
      </c>
      <c r="K31" s="538">
        <v>0</v>
      </c>
      <c r="L31" s="538">
        <v>0</v>
      </c>
      <c r="M31" s="538">
        <v>0</v>
      </c>
      <c r="N31" s="538">
        <v>0</v>
      </c>
      <c r="O31" s="538">
        <v>0</v>
      </c>
      <c r="P31" s="538">
        <v>0</v>
      </c>
      <c r="Q31" s="538">
        <v>0</v>
      </c>
      <c r="R31" s="538">
        <v>0</v>
      </c>
      <c r="S31" s="538">
        <v>0</v>
      </c>
      <c r="T31" s="538">
        <v>0</v>
      </c>
      <c r="U31" s="538">
        <v>0</v>
      </c>
      <c r="V31" s="538">
        <v>0</v>
      </c>
      <c r="W31" s="538">
        <v>0</v>
      </c>
      <c r="X31" s="538">
        <v>0</v>
      </c>
      <c r="Y31" s="538">
        <v>0</v>
      </c>
      <c r="Z31" s="538">
        <v>0</v>
      </c>
      <c r="AA31" s="538">
        <v>0</v>
      </c>
      <c r="AB31" s="538">
        <v>0</v>
      </c>
      <c r="AC31" s="538">
        <v>0</v>
      </c>
      <c r="AD31" s="538">
        <v>300</v>
      </c>
      <c r="AE31" s="541">
        <v>75000</v>
      </c>
      <c r="AF31" s="539" t="s">
        <v>704</v>
      </c>
    </row>
    <row r="32" spans="2:32" ht="12" customHeight="1">
      <c r="B32" s="536" t="s">
        <v>705</v>
      </c>
      <c r="C32" s="537" t="s">
        <v>706</v>
      </c>
      <c r="D32" s="538">
        <v>95135</v>
      </c>
      <c r="E32" s="538">
        <v>12248987</v>
      </c>
      <c r="F32" s="538">
        <f t="shared" si="1"/>
        <v>83424</v>
      </c>
      <c r="G32" s="538">
        <f t="shared" si="1"/>
        <v>11664967</v>
      </c>
      <c r="H32" s="538">
        <v>0</v>
      </c>
      <c r="I32" s="538">
        <v>0</v>
      </c>
      <c r="J32" s="538">
        <v>10714</v>
      </c>
      <c r="K32" s="538">
        <v>1619956</v>
      </c>
      <c r="L32" s="538">
        <v>13802</v>
      </c>
      <c r="M32" s="538">
        <v>2125508</v>
      </c>
      <c r="N32" s="538">
        <v>0</v>
      </c>
      <c r="O32" s="538">
        <v>0</v>
      </c>
      <c r="P32" s="538">
        <v>10080</v>
      </c>
      <c r="Q32" s="538">
        <v>1552320</v>
      </c>
      <c r="R32" s="538">
        <v>7897</v>
      </c>
      <c r="S32" s="538">
        <v>1216138</v>
      </c>
      <c r="T32" s="538">
        <v>14037</v>
      </c>
      <c r="U32" s="538">
        <v>2181030</v>
      </c>
      <c r="V32" s="538">
        <v>0</v>
      </c>
      <c r="W32" s="538">
        <v>0</v>
      </c>
      <c r="X32" s="538">
        <v>11551</v>
      </c>
      <c r="Y32" s="538">
        <v>1811061</v>
      </c>
      <c r="Z32" s="538">
        <v>5480</v>
      </c>
      <c r="AA32" s="538">
        <v>779693</v>
      </c>
      <c r="AB32" s="538">
        <v>9863</v>
      </c>
      <c r="AC32" s="538">
        <v>379261</v>
      </c>
      <c r="AD32" s="538"/>
      <c r="AE32" s="538"/>
      <c r="AF32" s="539" t="s">
        <v>707</v>
      </c>
    </row>
    <row r="33" spans="2:32" ht="12" customHeight="1">
      <c r="B33" s="536" t="s">
        <v>708</v>
      </c>
      <c r="C33" s="537" t="s">
        <v>709</v>
      </c>
      <c r="D33" s="538">
        <v>3000</v>
      </c>
      <c r="E33" s="538">
        <v>805312</v>
      </c>
      <c r="F33" s="538">
        <f t="shared" si="1"/>
        <v>376</v>
      </c>
      <c r="G33" s="538">
        <f t="shared" si="1"/>
        <v>114800</v>
      </c>
      <c r="H33" s="538">
        <v>0</v>
      </c>
      <c r="I33" s="538">
        <v>0</v>
      </c>
      <c r="J33" s="538">
        <v>0</v>
      </c>
      <c r="K33" s="538">
        <v>0</v>
      </c>
      <c r="L33" s="538">
        <v>0</v>
      </c>
      <c r="M33" s="538">
        <v>0</v>
      </c>
      <c r="N33" s="538">
        <v>0</v>
      </c>
      <c r="O33" s="538">
        <v>0</v>
      </c>
      <c r="P33" s="538">
        <v>0</v>
      </c>
      <c r="Q33" s="538">
        <v>0</v>
      </c>
      <c r="R33" s="538">
        <v>0</v>
      </c>
      <c r="S33" s="538">
        <v>0</v>
      </c>
      <c r="T33" s="538">
        <v>376</v>
      </c>
      <c r="U33" s="538">
        <v>114800</v>
      </c>
      <c r="V33" s="538">
        <v>0</v>
      </c>
      <c r="W33" s="538">
        <v>0</v>
      </c>
      <c r="X33" s="538">
        <v>0</v>
      </c>
      <c r="Y33" s="538">
        <v>0</v>
      </c>
      <c r="Z33" s="538">
        <v>0</v>
      </c>
      <c r="AA33" s="538">
        <v>0</v>
      </c>
      <c r="AB33" s="538">
        <v>0</v>
      </c>
      <c r="AC33" s="538">
        <v>0</v>
      </c>
      <c r="AD33" s="538">
        <v>0</v>
      </c>
      <c r="AE33" s="541">
        <v>0</v>
      </c>
      <c r="AF33" s="539" t="s">
        <v>710</v>
      </c>
    </row>
    <row r="34" spans="2:32" ht="12" customHeight="1">
      <c r="B34" s="536"/>
      <c r="C34" s="537"/>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41"/>
      <c r="AF34" s="539"/>
    </row>
    <row r="35" spans="2:32" ht="12" customHeight="1">
      <c r="B35" s="536" t="s">
        <v>711</v>
      </c>
      <c r="C35" s="537" t="s">
        <v>712</v>
      </c>
      <c r="D35" s="538">
        <v>0</v>
      </c>
      <c r="E35" s="538">
        <v>0</v>
      </c>
      <c r="F35" s="538">
        <f aca="true" t="shared" si="2" ref="F35:G38">SUM(H35,J35,L35,N35,P35,R35,T35,V35,X35,Z35,AB35,AD35)</f>
        <v>50</v>
      </c>
      <c r="G35" s="538">
        <f t="shared" si="2"/>
        <v>70000</v>
      </c>
      <c r="H35" s="538">
        <v>0</v>
      </c>
      <c r="I35" s="538">
        <v>0</v>
      </c>
      <c r="J35" s="538">
        <v>0</v>
      </c>
      <c r="K35" s="538">
        <v>0</v>
      </c>
      <c r="L35" s="538">
        <v>0</v>
      </c>
      <c r="M35" s="538">
        <v>0</v>
      </c>
      <c r="N35" s="538">
        <v>0</v>
      </c>
      <c r="O35" s="538">
        <v>0</v>
      </c>
      <c r="P35" s="538">
        <v>0</v>
      </c>
      <c r="Q35" s="538">
        <v>0</v>
      </c>
      <c r="R35" s="538">
        <v>0</v>
      </c>
      <c r="S35" s="538">
        <v>0</v>
      </c>
      <c r="T35" s="538">
        <v>0</v>
      </c>
      <c r="U35" s="538">
        <v>0</v>
      </c>
      <c r="V35" s="538">
        <v>0</v>
      </c>
      <c r="W35" s="538">
        <v>0</v>
      </c>
      <c r="X35" s="538">
        <v>50</v>
      </c>
      <c r="Y35" s="538">
        <v>70000</v>
      </c>
      <c r="Z35" s="538">
        <v>0</v>
      </c>
      <c r="AA35" s="538">
        <v>0</v>
      </c>
      <c r="AB35" s="538">
        <v>0</v>
      </c>
      <c r="AC35" s="538">
        <v>0</v>
      </c>
      <c r="AD35" s="538">
        <v>0</v>
      </c>
      <c r="AE35" s="538">
        <v>0</v>
      </c>
      <c r="AF35" s="539" t="s">
        <v>713</v>
      </c>
    </row>
    <row r="36" spans="2:32" ht="12" customHeight="1">
      <c r="B36" s="536" t="s">
        <v>714</v>
      </c>
      <c r="C36" s="537" t="s">
        <v>706</v>
      </c>
      <c r="D36" s="538">
        <v>1560</v>
      </c>
      <c r="E36" s="538">
        <v>542592</v>
      </c>
      <c r="F36" s="538">
        <f t="shared" si="2"/>
        <v>60</v>
      </c>
      <c r="G36" s="538">
        <f t="shared" si="2"/>
        <v>19800</v>
      </c>
      <c r="H36" s="538">
        <v>0</v>
      </c>
      <c r="I36" s="538">
        <v>0</v>
      </c>
      <c r="J36" s="538">
        <v>0</v>
      </c>
      <c r="K36" s="538">
        <v>0</v>
      </c>
      <c r="L36" s="538">
        <v>0</v>
      </c>
      <c r="M36" s="538">
        <v>0</v>
      </c>
      <c r="N36" s="538">
        <v>0</v>
      </c>
      <c r="O36" s="538">
        <v>0</v>
      </c>
      <c r="P36" s="538">
        <v>0</v>
      </c>
      <c r="Q36" s="538">
        <v>0</v>
      </c>
      <c r="R36" s="538">
        <v>60</v>
      </c>
      <c r="S36" s="538">
        <v>19800</v>
      </c>
      <c r="T36" s="538">
        <v>0</v>
      </c>
      <c r="U36" s="538">
        <v>0</v>
      </c>
      <c r="V36" s="538">
        <v>0</v>
      </c>
      <c r="W36" s="538">
        <v>0</v>
      </c>
      <c r="X36" s="538">
        <v>0</v>
      </c>
      <c r="Y36" s="538">
        <v>0</v>
      </c>
      <c r="Z36" s="538">
        <v>0</v>
      </c>
      <c r="AA36" s="538">
        <v>0</v>
      </c>
      <c r="AB36" s="538">
        <v>0</v>
      </c>
      <c r="AC36" s="538">
        <v>0</v>
      </c>
      <c r="AD36" s="538">
        <v>0</v>
      </c>
      <c r="AE36" s="541">
        <v>0</v>
      </c>
      <c r="AF36" s="539" t="s">
        <v>664</v>
      </c>
    </row>
    <row r="37" spans="2:32" ht="12" customHeight="1">
      <c r="B37" s="536" t="s">
        <v>715</v>
      </c>
      <c r="C37" s="537" t="s">
        <v>716</v>
      </c>
      <c r="D37" s="538">
        <v>13200</v>
      </c>
      <c r="E37" s="538">
        <v>1648500</v>
      </c>
      <c r="F37" s="538">
        <f t="shared" si="2"/>
        <v>145300</v>
      </c>
      <c r="G37" s="538">
        <f t="shared" si="2"/>
        <v>3281000</v>
      </c>
      <c r="H37" s="538">
        <v>50000</v>
      </c>
      <c r="I37" s="538">
        <v>1100000</v>
      </c>
      <c r="J37" s="538">
        <v>0</v>
      </c>
      <c r="K37" s="538">
        <v>0</v>
      </c>
      <c r="L37" s="538">
        <v>0</v>
      </c>
      <c r="M37" s="538">
        <v>0</v>
      </c>
      <c r="N37" s="538">
        <v>0</v>
      </c>
      <c r="O37" s="538">
        <v>0</v>
      </c>
      <c r="P37" s="538">
        <v>12300</v>
      </c>
      <c r="Q37" s="538">
        <v>577000</v>
      </c>
      <c r="R37" s="538">
        <v>28000</v>
      </c>
      <c r="S37" s="538">
        <v>642000</v>
      </c>
      <c r="T37" s="538">
        <v>30000</v>
      </c>
      <c r="U37" s="538">
        <v>585000</v>
      </c>
      <c r="V37" s="538">
        <v>0</v>
      </c>
      <c r="W37" s="538">
        <v>0</v>
      </c>
      <c r="X37" s="538">
        <v>0</v>
      </c>
      <c r="Y37" s="538">
        <v>0</v>
      </c>
      <c r="Z37" s="538">
        <v>0</v>
      </c>
      <c r="AA37" s="538">
        <v>0</v>
      </c>
      <c r="AB37" s="538">
        <v>25000</v>
      </c>
      <c r="AC37" s="538">
        <v>377000</v>
      </c>
      <c r="AD37" s="538">
        <v>0</v>
      </c>
      <c r="AE37" s="541">
        <v>0</v>
      </c>
      <c r="AF37" s="539" t="s">
        <v>713</v>
      </c>
    </row>
    <row r="38" spans="2:32" ht="12" customHeight="1">
      <c r="B38" s="536" t="s">
        <v>717</v>
      </c>
      <c r="C38" s="537" t="s">
        <v>684</v>
      </c>
      <c r="D38" s="538">
        <v>146</v>
      </c>
      <c r="E38" s="538">
        <v>1453000</v>
      </c>
      <c r="F38" s="538">
        <f t="shared" si="2"/>
        <v>5</v>
      </c>
      <c r="G38" s="538">
        <f t="shared" si="2"/>
        <v>34000</v>
      </c>
      <c r="H38" s="538">
        <v>0</v>
      </c>
      <c r="I38" s="538"/>
      <c r="J38" s="538">
        <v>5</v>
      </c>
      <c r="K38" s="538">
        <v>34000</v>
      </c>
      <c r="L38" s="538">
        <v>0</v>
      </c>
      <c r="M38" s="538">
        <v>0</v>
      </c>
      <c r="N38" s="538">
        <v>0</v>
      </c>
      <c r="O38" s="538">
        <v>0</v>
      </c>
      <c r="P38" s="538">
        <v>0</v>
      </c>
      <c r="Q38" s="538">
        <v>0</v>
      </c>
      <c r="R38" s="538">
        <v>0</v>
      </c>
      <c r="S38" s="538">
        <v>0</v>
      </c>
      <c r="T38" s="538">
        <v>0</v>
      </c>
      <c r="U38" s="538">
        <v>0</v>
      </c>
      <c r="V38" s="538">
        <v>0</v>
      </c>
      <c r="W38" s="538">
        <v>0</v>
      </c>
      <c r="X38" s="538">
        <v>0</v>
      </c>
      <c r="Y38" s="538">
        <v>0</v>
      </c>
      <c r="Z38" s="538">
        <v>0</v>
      </c>
      <c r="AA38" s="538">
        <v>0</v>
      </c>
      <c r="AB38" s="538">
        <v>0</v>
      </c>
      <c r="AC38" s="538">
        <v>0</v>
      </c>
      <c r="AD38" s="538">
        <v>0</v>
      </c>
      <c r="AE38" s="541">
        <v>0</v>
      </c>
      <c r="AF38" s="539" t="s">
        <v>718</v>
      </c>
    </row>
    <row r="39" spans="2:32" ht="12" customHeight="1">
      <c r="B39" s="536" t="s">
        <v>719</v>
      </c>
      <c r="C39" s="537" t="s">
        <v>679</v>
      </c>
      <c r="D39" s="538">
        <v>1017</v>
      </c>
      <c r="E39" s="538">
        <v>17053056</v>
      </c>
      <c r="F39" s="538">
        <v>826</v>
      </c>
      <c r="G39" s="538">
        <v>17360000</v>
      </c>
      <c r="H39" s="542">
        <v>523.8</v>
      </c>
      <c r="I39" s="538">
        <v>10472832</v>
      </c>
      <c r="J39" s="542">
        <v>302.8</v>
      </c>
      <c r="K39" s="538">
        <v>6887184</v>
      </c>
      <c r="L39" s="538">
        <v>0</v>
      </c>
      <c r="M39" s="538">
        <v>0</v>
      </c>
      <c r="N39" s="538">
        <v>0</v>
      </c>
      <c r="O39" s="538">
        <v>0</v>
      </c>
      <c r="P39" s="538">
        <v>0</v>
      </c>
      <c r="Q39" s="538">
        <v>0</v>
      </c>
      <c r="R39" s="538">
        <v>0</v>
      </c>
      <c r="S39" s="538">
        <v>0</v>
      </c>
      <c r="T39" s="538">
        <v>0</v>
      </c>
      <c r="U39" s="538">
        <v>0</v>
      </c>
      <c r="V39" s="538">
        <v>0</v>
      </c>
      <c r="W39" s="538">
        <v>0</v>
      </c>
      <c r="X39" s="538">
        <v>0</v>
      </c>
      <c r="Y39" s="538">
        <v>0</v>
      </c>
      <c r="Z39" s="538">
        <v>0</v>
      </c>
      <c r="AA39" s="538">
        <v>0</v>
      </c>
      <c r="AB39" s="538">
        <v>0</v>
      </c>
      <c r="AC39" s="538">
        <v>0</v>
      </c>
      <c r="AD39" s="538">
        <v>0</v>
      </c>
      <c r="AE39" s="541">
        <v>0</v>
      </c>
      <c r="AF39" s="539" t="s">
        <v>720</v>
      </c>
    </row>
    <row r="40" spans="2:32" ht="12" customHeight="1">
      <c r="B40" s="536"/>
      <c r="C40" s="537"/>
      <c r="D40" s="538"/>
      <c r="E40" s="538"/>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c r="AD40" s="538"/>
      <c r="AE40" s="541"/>
      <c r="AF40" s="539"/>
    </row>
    <row r="41" spans="2:32" ht="12" customHeight="1">
      <c r="B41" s="536" t="s">
        <v>721</v>
      </c>
      <c r="C41" s="537" t="s">
        <v>722</v>
      </c>
      <c r="D41" s="538">
        <v>0</v>
      </c>
      <c r="E41" s="538">
        <v>0</v>
      </c>
      <c r="F41" s="538">
        <f aca="true" t="shared" si="3" ref="F41:G45">SUM(H41,J41,L41,N41,P41,R41,T41,V41,X41,Z41,AB41,AD41)</f>
        <v>1100</v>
      </c>
      <c r="G41" s="538">
        <f t="shared" si="3"/>
        <v>12626240</v>
      </c>
      <c r="H41" s="538">
        <v>0</v>
      </c>
      <c r="I41" s="538">
        <v>0</v>
      </c>
      <c r="J41" s="538">
        <v>0</v>
      </c>
      <c r="K41" s="538">
        <v>0</v>
      </c>
      <c r="L41" s="538">
        <v>0</v>
      </c>
      <c r="M41" s="538">
        <v>0</v>
      </c>
      <c r="N41" s="538">
        <v>0</v>
      </c>
      <c r="O41" s="538">
        <v>0</v>
      </c>
      <c r="P41" s="538">
        <v>0</v>
      </c>
      <c r="Q41" s="538">
        <v>0</v>
      </c>
      <c r="R41" s="538">
        <v>0</v>
      </c>
      <c r="S41" s="538">
        <v>0</v>
      </c>
      <c r="T41" s="538">
        <v>0</v>
      </c>
      <c r="U41" s="538">
        <v>0</v>
      </c>
      <c r="V41" s="538">
        <v>0</v>
      </c>
      <c r="W41" s="538">
        <v>0</v>
      </c>
      <c r="X41" s="538">
        <v>1100</v>
      </c>
      <c r="Y41" s="538">
        <v>12626240</v>
      </c>
      <c r="Z41" s="538">
        <v>0</v>
      </c>
      <c r="AA41" s="538">
        <v>0</v>
      </c>
      <c r="AB41" s="538">
        <v>0</v>
      </c>
      <c r="AC41" s="538">
        <v>0</v>
      </c>
      <c r="AD41" s="538">
        <v>0</v>
      </c>
      <c r="AE41" s="541">
        <v>0</v>
      </c>
      <c r="AF41" s="539" t="s">
        <v>723</v>
      </c>
    </row>
    <row r="42" spans="2:32" ht="12" customHeight="1">
      <c r="B42" s="536" t="s">
        <v>724</v>
      </c>
      <c r="C42" s="537" t="s">
        <v>525</v>
      </c>
      <c r="D42" s="538">
        <v>0</v>
      </c>
      <c r="E42" s="538">
        <v>0</v>
      </c>
      <c r="F42" s="538">
        <f t="shared" si="3"/>
        <v>70</v>
      </c>
      <c r="G42" s="538">
        <f t="shared" si="3"/>
        <v>6895092</v>
      </c>
      <c r="H42" s="538">
        <v>0</v>
      </c>
      <c r="I42" s="538">
        <v>0</v>
      </c>
      <c r="J42" s="538">
        <v>0</v>
      </c>
      <c r="K42" s="538">
        <v>0</v>
      </c>
      <c r="L42" s="538">
        <v>0</v>
      </c>
      <c r="M42" s="538">
        <v>0</v>
      </c>
      <c r="N42" s="538">
        <v>0</v>
      </c>
      <c r="O42" s="538">
        <v>0</v>
      </c>
      <c r="P42" s="538">
        <v>0</v>
      </c>
      <c r="Q42" s="538">
        <v>0</v>
      </c>
      <c r="R42" s="538">
        <v>0</v>
      </c>
      <c r="S42" s="538">
        <v>0</v>
      </c>
      <c r="T42" s="538">
        <v>0</v>
      </c>
      <c r="U42" s="538">
        <v>0</v>
      </c>
      <c r="V42" s="538">
        <v>0</v>
      </c>
      <c r="W42" s="538">
        <v>0</v>
      </c>
      <c r="X42" s="538">
        <v>0</v>
      </c>
      <c r="Y42" s="538">
        <v>0</v>
      </c>
      <c r="Z42" s="538">
        <v>25</v>
      </c>
      <c r="AA42" s="538">
        <v>2487542</v>
      </c>
      <c r="AB42" s="538">
        <v>25</v>
      </c>
      <c r="AC42" s="538">
        <v>2467800</v>
      </c>
      <c r="AD42" s="538">
        <v>20</v>
      </c>
      <c r="AE42" s="538">
        <v>1939750</v>
      </c>
      <c r="AF42" s="539" t="s">
        <v>725</v>
      </c>
    </row>
    <row r="43" spans="2:32" ht="12" customHeight="1">
      <c r="B43" s="536" t="s">
        <v>726</v>
      </c>
      <c r="C43" s="537" t="s">
        <v>699</v>
      </c>
      <c r="D43" s="538">
        <v>0</v>
      </c>
      <c r="E43" s="538">
        <v>0</v>
      </c>
      <c r="F43" s="542">
        <f t="shared" si="3"/>
        <v>0.5</v>
      </c>
      <c r="G43" s="538">
        <f t="shared" si="3"/>
        <v>120000</v>
      </c>
      <c r="H43" s="538">
        <v>0</v>
      </c>
      <c r="I43" s="538">
        <v>0</v>
      </c>
      <c r="J43" s="538">
        <v>0</v>
      </c>
      <c r="K43" s="538">
        <v>0</v>
      </c>
      <c r="L43" s="538">
        <v>0</v>
      </c>
      <c r="M43" s="538">
        <v>0</v>
      </c>
      <c r="N43" s="538">
        <v>0</v>
      </c>
      <c r="O43" s="538">
        <v>0</v>
      </c>
      <c r="P43" s="538">
        <v>0</v>
      </c>
      <c r="Q43" s="538">
        <v>0</v>
      </c>
      <c r="R43" s="538">
        <v>0</v>
      </c>
      <c r="S43" s="538">
        <v>0</v>
      </c>
      <c r="T43" s="538">
        <v>0</v>
      </c>
      <c r="U43" s="538">
        <v>0</v>
      </c>
      <c r="V43" s="538">
        <v>0</v>
      </c>
      <c r="W43" s="538">
        <v>0</v>
      </c>
      <c r="X43" s="538">
        <v>0</v>
      </c>
      <c r="Y43" s="538">
        <v>0</v>
      </c>
      <c r="Z43" s="542">
        <v>0.5</v>
      </c>
      <c r="AA43" s="538">
        <v>120000</v>
      </c>
      <c r="AB43" s="538">
        <v>0</v>
      </c>
      <c r="AC43" s="538">
        <v>0</v>
      </c>
      <c r="AD43" s="538">
        <v>0</v>
      </c>
      <c r="AE43" s="541">
        <v>0</v>
      </c>
      <c r="AF43" s="539" t="s">
        <v>718</v>
      </c>
    </row>
    <row r="44" spans="2:32" ht="12" customHeight="1">
      <c r="B44" s="536" t="s">
        <v>727</v>
      </c>
      <c r="C44" s="537" t="s">
        <v>728</v>
      </c>
      <c r="D44" s="538">
        <v>0</v>
      </c>
      <c r="E44" s="538">
        <v>0</v>
      </c>
      <c r="F44" s="543">
        <f t="shared" si="3"/>
        <v>2.04</v>
      </c>
      <c r="G44" s="538">
        <f t="shared" si="3"/>
        <v>46920</v>
      </c>
      <c r="H44" s="538">
        <v>0</v>
      </c>
      <c r="I44" s="538">
        <v>0</v>
      </c>
      <c r="J44" s="538">
        <v>0</v>
      </c>
      <c r="K44" s="538">
        <v>0</v>
      </c>
      <c r="L44" s="538">
        <v>0</v>
      </c>
      <c r="M44" s="538">
        <v>0</v>
      </c>
      <c r="N44" s="538">
        <v>0</v>
      </c>
      <c r="O44" s="538">
        <v>0</v>
      </c>
      <c r="P44" s="538">
        <v>0</v>
      </c>
      <c r="Q44" s="538">
        <v>0</v>
      </c>
      <c r="R44" s="538">
        <v>0</v>
      </c>
      <c r="S44" s="538">
        <v>0</v>
      </c>
      <c r="T44" s="543">
        <v>2.04</v>
      </c>
      <c r="U44" s="538">
        <v>46920</v>
      </c>
      <c r="V44" s="538">
        <v>0</v>
      </c>
      <c r="W44" s="538">
        <v>0</v>
      </c>
      <c r="X44" s="538">
        <v>0</v>
      </c>
      <c r="Y44" s="538">
        <v>0</v>
      </c>
      <c r="Z44" s="538">
        <v>0</v>
      </c>
      <c r="AA44" s="538">
        <v>0</v>
      </c>
      <c r="AB44" s="538">
        <v>0</v>
      </c>
      <c r="AC44" s="538">
        <v>0</v>
      </c>
      <c r="AD44" s="538">
        <v>0</v>
      </c>
      <c r="AE44" s="541">
        <v>0</v>
      </c>
      <c r="AF44" s="539" t="s">
        <v>729</v>
      </c>
    </row>
    <row r="45" spans="2:32" ht="12" customHeight="1">
      <c r="B45" s="536" t="s">
        <v>730</v>
      </c>
      <c r="C45" s="537" t="s">
        <v>728</v>
      </c>
      <c r="D45" s="538">
        <v>0</v>
      </c>
      <c r="E45" s="538">
        <v>0</v>
      </c>
      <c r="F45" s="538">
        <f t="shared" si="3"/>
        <v>23</v>
      </c>
      <c r="G45" s="538">
        <f t="shared" si="3"/>
        <v>3462600</v>
      </c>
      <c r="H45" s="538">
        <v>0</v>
      </c>
      <c r="I45" s="538">
        <v>0</v>
      </c>
      <c r="J45" s="538">
        <v>0</v>
      </c>
      <c r="K45" s="538">
        <v>0</v>
      </c>
      <c r="L45" s="538">
        <v>0</v>
      </c>
      <c r="M45" s="538">
        <v>0</v>
      </c>
      <c r="N45" s="538">
        <v>0</v>
      </c>
      <c r="O45" s="538">
        <v>0</v>
      </c>
      <c r="P45" s="538">
        <v>0</v>
      </c>
      <c r="Q45" s="538">
        <v>0</v>
      </c>
      <c r="R45" s="538">
        <v>0</v>
      </c>
      <c r="S45" s="538">
        <v>0</v>
      </c>
      <c r="T45" s="538">
        <v>20</v>
      </c>
      <c r="U45" s="538">
        <v>3000000</v>
      </c>
      <c r="V45" s="538">
        <v>0</v>
      </c>
      <c r="W45" s="538">
        <v>0</v>
      </c>
      <c r="X45" s="538">
        <v>0</v>
      </c>
      <c r="Y45" s="538">
        <v>0</v>
      </c>
      <c r="Z45" s="538">
        <v>3</v>
      </c>
      <c r="AA45" s="538">
        <v>462600</v>
      </c>
      <c r="AB45" s="538">
        <v>0</v>
      </c>
      <c r="AC45" s="538">
        <v>0</v>
      </c>
      <c r="AD45" s="538">
        <v>0</v>
      </c>
      <c r="AE45" s="541">
        <v>0</v>
      </c>
      <c r="AF45" s="539" t="s">
        <v>731</v>
      </c>
    </row>
    <row r="46" spans="2:32" ht="12" customHeight="1">
      <c r="B46" s="536"/>
      <c r="C46" s="537"/>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41"/>
      <c r="AF46" s="539"/>
    </row>
    <row r="47" spans="2:32" ht="12" customHeight="1">
      <c r="B47" s="536" t="s">
        <v>732</v>
      </c>
      <c r="C47" s="537" t="s">
        <v>580</v>
      </c>
      <c r="D47" s="538">
        <v>0</v>
      </c>
      <c r="E47" s="538">
        <v>0</v>
      </c>
      <c r="F47" s="542">
        <f>SUM(H47,J47,L47,N47,P47,R47,T47,V47,X47,Z47,AB47,AD47)</f>
        <v>0.5</v>
      </c>
      <c r="G47" s="538">
        <f>SUM(I47,K47,M47,O47,Q47,S47,U47,W47,Y47,AA47,AC47,AE47)</f>
        <v>140000</v>
      </c>
      <c r="H47" s="538">
        <v>0</v>
      </c>
      <c r="I47" s="538">
        <v>0</v>
      </c>
      <c r="J47" s="538">
        <v>0</v>
      </c>
      <c r="K47" s="538">
        <v>0</v>
      </c>
      <c r="L47" s="538">
        <v>0</v>
      </c>
      <c r="M47" s="538">
        <v>0</v>
      </c>
      <c r="N47" s="538">
        <v>0</v>
      </c>
      <c r="O47" s="538">
        <v>0</v>
      </c>
      <c r="P47" s="538">
        <v>0</v>
      </c>
      <c r="Q47" s="538">
        <v>0</v>
      </c>
      <c r="R47" s="538">
        <v>0</v>
      </c>
      <c r="S47" s="538">
        <v>0</v>
      </c>
      <c r="T47" s="538">
        <v>0</v>
      </c>
      <c r="U47" s="538">
        <v>0</v>
      </c>
      <c r="V47" s="538">
        <v>0</v>
      </c>
      <c r="W47" s="538">
        <v>0</v>
      </c>
      <c r="X47" s="538">
        <v>0</v>
      </c>
      <c r="Y47" s="538">
        <v>0</v>
      </c>
      <c r="Z47" s="538">
        <v>0</v>
      </c>
      <c r="AA47" s="538">
        <v>0</v>
      </c>
      <c r="AB47" s="542">
        <v>0.5</v>
      </c>
      <c r="AC47" s="538">
        <v>140000</v>
      </c>
      <c r="AD47" s="538">
        <v>0</v>
      </c>
      <c r="AE47" s="541">
        <v>0</v>
      </c>
      <c r="AF47" s="539" t="s">
        <v>723</v>
      </c>
    </row>
    <row r="48" spans="2:32" ht="12" customHeight="1">
      <c r="B48" s="536" t="s">
        <v>733</v>
      </c>
      <c r="C48" s="537" t="s">
        <v>734</v>
      </c>
      <c r="D48" s="538">
        <v>0</v>
      </c>
      <c r="E48" s="538">
        <v>0</v>
      </c>
      <c r="F48" s="538">
        <v>102</v>
      </c>
      <c r="G48" s="538">
        <f>SUM(I48,K48,M48,O48,Q48,S48,U48,W48,Y48,AA48,AC48,AE48)</f>
        <v>2849000</v>
      </c>
      <c r="H48" s="538">
        <v>15</v>
      </c>
      <c r="I48" s="538">
        <v>345000</v>
      </c>
      <c r="J48" s="538">
        <v>0</v>
      </c>
      <c r="K48" s="538">
        <v>0</v>
      </c>
      <c r="L48" s="538">
        <v>0</v>
      </c>
      <c r="M48" s="538">
        <v>0</v>
      </c>
      <c r="N48" s="538">
        <v>0</v>
      </c>
      <c r="O48" s="538">
        <v>0</v>
      </c>
      <c r="P48" s="538">
        <v>49</v>
      </c>
      <c r="Q48" s="538">
        <v>1494500</v>
      </c>
      <c r="R48" s="538">
        <v>0</v>
      </c>
      <c r="S48" s="538">
        <v>0</v>
      </c>
      <c r="T48" s="538">
        <v>8</v>
      </c>
      <c r="U48" s="538">
        <v>248000</v>
      </c>
      <c r="V48" s="538">
        <v>22</v>
      </c>
      <c r="W48" s="538">
        <v>547000</v>
      </c>
      <c r="X48" s="538">
        <v>0</v>
      </c>
      <c r="Y48" s="538">
        <v>0</v>
      </c>
      <c r="Z48" s="538">
        <v>3</v>
      </c>
      <c r="AA48" s="538">
        <v>91500</v>
      </c>
      <c r="AB48" s="542">
        <v>5.5</v>
      </c>
      <c r="AC48" s="538">
        <v>123000</v>
      </c>
      <c r="AD48" s="538">
        <v>0</v>
      </c>
      <c r="AE48" s="541">
        <v>0</v>
      </c>
      <c r="AF48" s="539" t="s">
        <v>718</v>
      </c>
    </row>
    <row r="49" spans="2:32" ht="12" customHeight="1">
      <c r="B49" s="536" t="s">
        <v>735</v>
      </c>
      <c r="C49" s="537" t="s">
        <v>722</v>
      </c>
      <c r="D49" s="538">
        <v>0</v>
      </c>
      <c r="E49" s="538">
        <v>0</v>
      </c>
      <c r="F49" s="538">
        <v>197</v>
      </c>
      <c r="G49" s="538">
        <f>SUM(I49,K49,M49,O49,Q49,S49,U49,W49,Y49,AA49,AC49,AE49)</f>
        <v>31297883</v>
      </c>
      <c r="H49" s="538">
        <v>0</v>
      </c>
      <c r="I49" s="538">
        <v>0</v>
      </c>
      <c r="J49" s="538">
        <v>0</v>
      </c>
      <c r="K49" s="538">
        <v>0</v>
      </c>
      <c r="L49" s="538">
        <v>0</v>
      </c>
      <c r="M49" s="538">
        <v>0</v>
      </c>
      <c r="N49" s="538">
        <v>0</v>
      </c>
      <c r="O49" s="538">
        <v>0</v>
      </c>
      <c r="P49" s="538">
        <v>0</v>
      </c>
      <c r="Q49" s="538">
        <v>0</v>
      </c>
      <c r="R49" s="538">
        <v>0</v>
      </c>
      <c r="S49" s="538">
        <v>0</v>
      </c>
      <c r="T49" s="538">
        <v>0</v>
      </c>
      <c r="U49" s="538">
        <v>0</v>
      </c>
      <c r="V49" s="538">
        <v>0</v>
      </c>
      <c r="W49" s="538">
        <v>0</v>
      </c>
      <c r="X49" s="538">
        <v>0</v>
      </c>
      <c r="Y49" s="538">
        <v>0</v>
      </c>
      <c r="Z49" s="538">
        <v>115</v>
      </c>
      <c r="AA49" s="538">
        <v>17018495</v>
      </c>
      <c r="AB49" s="542">
        <v>2.5</v>
      </c>
      <c r="AC49" s="538">
        <v>1863478</v>
      </c>
      <c r="AD49" s="538">
        <v>80</v>
      </c>
      <c r="AE49" s="538">
        <v>12415910</v>
      </c>
      <c r="AF49" s="539" t="s">
        <v>736</v>
      </c>
    </row>
    <row r="50" spans="2:32" ht="12" customHeight="1">
      <c r="B50" s="536" t="s">
        <v>737</v>
      </c>
      <c r="C50" s="537" t="s">
        <v>738</v>
      </c>
      <c r="D50" s="538">
        <v>1830</v>
      </c>
      <c r="E50" s="538">
        <v>4258800</v>
      </c>
      <c r="F50" s="538">
        <f>SUM(H50,J50,L50,N50,P50,R50,T50,V50,X50,Z50,AB50,AD50)</f>
        <v>1975</v>
      </c>
      <c r="G50" s="538">
        <v>4612000</v>
      </c>
      <c r="H50" s="538">
        <v>800</v>
      </c>
      <c r="I50" s="538">
        <v>1891200</v>
      </c>
      <c r="J50" s="538">
        <v>0</v>
      </c>
      <c r="K50" s="538">
        <v>0</v>
      </c>
      <c r="L50" s="538">
        <v>650</v>
      </c>
      <c r="M50" s="538">
        <v>1560000</v>
      </c>
      <c r="N50" s="538">
        <v>0</v>
      </c>
      <c r="O50" s="538">
        <v>0</v>
      </c>
      <c r="P50" s="538">
        <v>25</v>
      </c>
      <c r="Q50" s="538">
        <v>57000</v>
      </c>
      <c r="R50" s="538">
        <v>0</v>
      </c>
      <c r="S50" s="538">
        <v>0</v>
      </c>
      <c r="T50" s="538">
        <v>0</v>
      </c>
      <c r="U50" s="538">
        <v>0</v>
      </c>
      <c r="V50" s="538">
        <v>0</v>
      </c>
      <c r="W50" s="538">
        <v>0</v>
      </c>
      <c r="X50" s="538">
        <v>500</v>
      </c>
      <c r="Y50" s="538">
        <v>1104000</v>
      </c>
      <c r="Z50" s="538">
        <v>0</v>
      </c>
      <c r="AA50" s="538">
        <v>0</v>
      </c>
      <c r="AB50" s="538">
        <v>0</v>
      </c>
      <c r="AC50" s="538">
        <v>0</v>
      </c>
      <c r="AD50" s="538">
        <v>0</v>
      </c>
      <c r="AE50" s="538">
        <v>0</v>
      </c>
      <c r="AF50" s="539" t="s">
        <v>739</v>
      </c>
    </row>
    <row r="51" spans="2:32" ht="12" customHeight="1">
      <c r="B51" s="536" t="s">
        <v>740</v>
      </c>
      <c r="C51" s="537" t="s">
        <v>527</v>
      </c>
      <c r="D51" s="538">
        <v>0</v>
      </c>
      <c r="E51" s="538">
        <v>0</v>
      </c>
      <c r="F51" s="538">
        <f>SUM(H51,J51,L51,N51,P51,R51,T51,V51,X51,Z51,AB51,AD51)</f>
        <v>10661</v>
      </c>
      <c r="G51" s="538">
        <f>SUM(I51,K51,M51,O51,Q51,S51,U51,W51,Y51,AA51,AC51,AE51)</f>
        <v>26724200</v>
      </c>
      <c r="H51" s="538">
        <v>0</v>
      </c>
      <c r="I51" s="538">
        <v>0</v>
      </c>
      <c r="J51" s="538">
        <v>0</v>
      </c>
      <c r="K51" s="538">
        <v>0</v>
      </c>
      <c r="L51" s="538">
        <v>0</v>
      </c>
      <c r="M51" s="538">
        <v>0</v>
      </c>
      <c r="N51" s="538">
        <v>0</v>
      </c>
      <c r="O51" s="538">
        <v>0</v>
      </c>
      <c r="P51" s="538">
        <v>0</v>
      </c>
      <c r="Q51" s="538">
        <v>0</v>
      </c>
      <c r="R51" s="538">
        <v>0</v>
      </c>
      <c r="S51" s="538">
        <v>0</v>
      </c>
      <c r="T51" s="538">
        <v>7661</v>
      </c>
      <c r="U51" s="538">
        <v>20024200</v>
      </c>
      <c r="V51" s="538">
        <v>0</v>
      </c>
      <c r="W51" s="538">
        <v>0</v>
      </c>
      <c r="X51" s="538">
        <v>3000</v>
      </c>
      <c r="Y51" s="538">
        <v>6700000</v>
      </c>
      <c r="Z51" s="538">
        <v>0</v>
      </c>
      <c r="AA51" s="538">
        <v>0</v>
      </c>
      <c r="AB51" s="538">
        <v>0</v>
      </c>
      <c r="AC51" s="538">
        <v>0</v>
      </c>
      <c r="AD51" s="538">
        <v>0</v>
      </c>
      <c r="AE51" s="538">
        <v>0</v>
      </c>
      <c r="AF51" s="539" t="s">
        <v>741</v>
      </c>
    </row>
    <row r="52" spans="2:32" ht="12" customHeight="1">
      <c r="B52" s="536"/>
      <c r="C52" s="537"/>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9"/>
    </row>
    <row r="53" spans="2:32" ht="12" customHeight="1">
      <c r="B53" s="536" t="s">
        <v>742</v>
      </c>
      <c r="C53" s="537" t="s">
        <v>527</v>
      </c>
      <c r="D53" s="538">
        <v>0</v>
      </c>
      <c r="E53" s="538">
        <v>0</v>
      </c>
      <c r="F53" s="538">
        <f>SUM(H53,J53,L53,N53,P53,R53,T53,V53,X53,Z53,AB53,AD53)</f>
        <v>8339</v>
      </c>
      <c r="G53" s="538">
        <f>SUM(I53,K53,M53,O53,Q53,S53,U53,W53,Y53,AA53,AC53,AE53)</f>
        <v>17870947</v>
      </c>
      <c r="H53" s="538">
        <v>0</v>
      </c>
      <c r="I53" s="538">
        <v>0</v>
      </c>
      <c r="J53" s="538">
        <v>0</v>
      </c>
      <c r="K53" s="538">
        <v>0</v>
      </c>
      <c r="L53" s="538">
        <v>0</v>
      </c>
      <c r="M53" s="538">
        <v>0</v>
      </c>
      <c r="N53" s="538">
        <v>0</v>
      </c>
      <c r="O53" s="538">
        <v>0</v>
      </c>
      <c r="P53" s="538">
        <v>0</v>
      </c>
      <c r="Q53" s="538">
        <v>0</v>
      </c>
      <c r="R53" s="538">
        <v>0</v>
      </c>
      <c r="S53" s="538">
        <v>0</v>
      </c>
      <c r="T53" s="538">
        <v>0</v>
      </c>
      <c r="U53" s="538">
        <v>0</v>
      </c>
      <c r="V53" s="538">
        <v>0</v>
      </c>
      <c r="W53" s="538">
        <v>0</v>
      </c>
      <c r="X53" s="538">
        <v>0</v>
      </c>
      <c r="Y53" s="538">
        <v>0</v>
      </c>
      <c r="Z53" s="538">
        <v>0</v>
      </c>
      <c r="AA53" s="538">
        <v>0</v>
      </c>
      <c r="AB53" s="538">
        <v>1400</v>
      </c>
      <c r="AC53" s="538">
        <v>3192000</v>
      </c>
      <c r="AD53" s="538">
        <v>6939</v>
      </c>
      <c r="AE53" s="538">
        <v>14678947</v>
      </c>
      <c r="AF53" s="539" t="s">
        <v>739</v>
      </c>
    </row>
    <row r="54" spans="2:32" ht="12" customHeight="1">
      <c r="B54" s="536" t="s">
        <v>743</v>
      </c>
      <c r="C54" s="537" t="s">
        <v>1250</v>
      </c>
      <c r="D54" s="538">
        <v>183</v>
      </c>
      <c r="E54" s="538">
        <v>1054677</v>
      </c>
      <c r="F54" s="538">
        <f>SUM(H54,J54,L54,N54,P54,R54,T54,V54,X54,Z54,AB54,AD54)</f>
        <v>200</v>
      </c>
      <c r="G54" s="538">
        <f>SUM(I54,K54,M54,O54,Q54,S54,U54,W54,Y54,AA54,AC54,AE54)</f>
        <v>900000</v>
      </c>
      <c r="H54" s="538">
        <v>0</v>
      </c>
      <c r="I54" s="538">
        <v>0</v>
      </c>
      <c r="J54" s="538">
        <v>0</v>
      </c>
      <c r="K54" s="538">
        <v>0</v>
      </c>
      <c r="L54" s="538">
        <v>0</v>
      </c>
      <c r="M54" s="538">
        <v>0</v>
      </c>
      <c r="N54" s="538">
        <v>0</v>
      </c>
      <c r="O54" s="538">
        <v>0</v>
      </c>
      <c r="P54" s="538">
        <v>0</v>
      </c>
      <c r="Q54" s="538">
        <v>0</v>
      </c>
      <c r="R54" s="538">
        <v>0</v>
      </c>
      <c r="S54" s="538">
        <v>0</v>
      </c>
      <c r="T54" s="538">
        <v>0</v>
      </c>
      <c r="U54" s="538">
        <v>0</v>
      </c>
      <c r="V54" s="538">
        <v>0</v>
      </c>
      <c r="W54" s="538">
        <v>0</v>
      </c>
      <c r="X54" s="538">
        <v>200</v>
      </c>
      <c r="Y54" s="538">
        <v>900000</v>
      </c>
      <c r="Z54" s="538">
        <v>0</v>
      </c>
      <c r="AA54" s="538">
        <v>0</v>
      </c>
      <c r="AB54" s="538">
        <v>0</v>
      </c>
      <c r="AC54" s="538">
        <v>0</v>
      </c>
      <c r="AD54" s="538">
        <v>0</v>
      </c>
      <c r="AE54" s="538">
        <v>0</v>
      </c>
      <c r="AF54" s="539" t="s">
        <v>744</v>
      </c>
    </row>
    <row r="55" spans="2:32" ht="12" customHeight="1">
      <c r="B55" s="536" t="s">
        <v>745</v>
      </c>
      <c r="C55" s="537" t="s">
        <v>666</v>
      </c>
      <c r="D55" s="538">
        <v>0</v>
      </c>
      <c r="E55" s="538">
        <v>0</v>
      </c>
      <c r="F55" s="538">
        <v>110187</v>
      </c>
      <c r="G55" s="538">
        <f>SUM(I55,K55,M55,O55,Q55,S55,U55,W55,Y55,AA55,AC55,AE55)</f>
        <v>1670997</v>
      </c>
      <c r="H55" s="538">
        <v>0</v>
      </c>
      <c r="I55" s="538">
        <v>0</v>
      </c>
      <c r="J55" s="538">
        <v>0</v>
      </c>
      <c r="K55" s="538">
        <v>0</v>
      </c>
      <c r="L55" s="538">
        <v>0</v>
      </c>
      <c r="M55" s="538">
        <v>0</v>
      </c>
      <c r="N55" s="538">
        <v>0</v>
      </c>
      <c r="O55" s="538">
        <v>0</v>
      </c>
      <c r="P55" s="538">
        <v>0</v>
      </c>
      <c r="Q55" s="538">
        <v>0</v>
      </c>
      <c r="R55" s="538">
        <v>0</v>
      </c>
      <c r="S55" s="538">
        <v>0</v>
      </c>
      <c r="T55" s="538">
        <v>0</v>
      </c>
      <c r="U55" s="538">
        <v>0</v>
      </c>
      <c r="V55" s="538">
        <v>0</v>
      </c>
      <c r="W55" s="538">
        <v>0</v>
      </c>
      <c r="X55" s="538">
        <v>0</v>
      </c>
      <c r="Y55" s="538">
        <v>0</v>
      </c>
      <c r="Z55" s="538">
        <v>0</v>
      </c>
      <c r="AA55" s="538">
        <v>0</v>
      </c>
      <c r="AB55" s="538">
        <v>50247</v>
      </c>
      <c r="AC55" s="538">
        <v>723945</v>
      </c>
      <c r="AD55" s="538">
        <v>59940</v>
      </c>
      <c r="AE55" s="538">
        <v>947052</v>
      </c>
      <c r="AF55" s="539" t="s">
        <v>746</v>
      </c>
    </row>
    <row r="56" spans="2:32" ht="12" customHeight="1">
      <c r="B56" s="536" t="s">
        <v>747</v>
      </c>
      <c r="C56" s="537" t="s">
        <v>1250</v>
      </c>
      <c r="D56" s="544">
        <v>229</v>
      </c>
      <c r="E56" s="538">
        <v>1500000</v>
      </c>
      <c r="F56" s="538">
        <v>3221</v>
      </c>
      <c r="G56" s="538">
        <f>SUM(I56,K56,M56,O56,Q56,S56,U56,W56,Y56,AA56,AC56,AE56)</f>
        <v>21622089</v>
      </c>
      <c r="H56" s="538">
        <v>295</v>
      </c>
      <c r="I56" s="538">
        <v>1983893</v>
      </c>
      <c r="J56" s="538">
        <v>162</v>
      </c>
      <c r="K56" s="538">
        <v>1088669</v>
      </c>
      <c r="L56" s="538">
        <v>118</v>
      </c>
      <c r="M56" s="538">
        <v>767137</v>
      </c>
      <c r="N56" s="538">
        <v>230</v>
      </c>
      <c r="O56" s="538">
        <v>1578300</v>
      </c>
      <c r="P56" s="538">
        <v>352</v>
      </c>
      <c r="Q56" s="538">
        <v>2368992</v>
      </c>
      <c r="R56" s="538">
        <v>129</v>
      </c>
      <c r="S56" s="538">
        <v>869707</v>
      </c>
      <c r="T56" s="538">
        <v>270</v>
      </c>
      <c r="U56" s="538">
        <v>1814897</v>
      </c>
      <c r="V56" s="538">
        <v>290</v>
      </c>
      <c r="W56" s="538">
        <v>1950372</v>
      </c>
      <c r="X56" s="538">
        <v>397</v>
      </c>
      <c r="Y56" s="538">
        <v>2667762</v>
      </c>
      <c r="Z56" s="538">
        <v>323</v>
      </c>
      <c r="AA56" s="538">
        <v>2168892</v>
      </c>
      <c r="AB56" s="538">
        <v>454</v>
      </c>
      <c r="AC56" s="538">
        <v>3052196</v>
      </c>
      <c r="AD56" s="538">
        <v>195</v>
      </c>
      <c r="AE56" s="538">
        <v>1311272</v>
      </c>
      <c r="AF56" s="539" t="s">
        <v>664</v>
      </c>
    </row>
    <row r="57" spans="2:32" ht="12" customHeight="1">
      <c r="B57" s="536" t="s">
        <v>748</v>
      </c>
      <c r="C57" s="537" t="s">
        <v>749</v>
      </c>
      <c r="D57" s="538">
        <v>0</v>
      </c>
      <c r="E57" s="538">
        <v>0</v>
      </c>
      <c r="F57" s="538">
        <f>SUM(H57,J57,L57,N57,P57,R57,T57,V57,X57,Z57,AB57,AD57)</f>
        <v>1200</v>
      </c>
      <c r="G57" s="538">
        <f>SUM(I57,K57,M57,O57,Q57,S57,U57,W57,Y57,AA57,AC57,AE57)</f>
        <v>1224000</v>
      </c>
      <c r="H57" s="538">
        <v>0</v>
      </c>
      <c r="I57" s="538">
        <v>0</v>
      </c>
      <c r="J57" s="538">
        <v>0</v>
      </c>
      <c r="K57" s="538">
        <v>0</v>
      </c>
      <c r="L57" s="538">
        <v>0</v>
      </c>
      <c r="M57" s="538">
        <v>0</v>
      </c>
      <c r="N57" s="538">
        <v>0</v>
      </c>
      <c r="O57" s="538">
        <v>0</v>
      </c>
      <c r="P57" s="538">
        <v>0</v>
      </c>
      <c r="Q57" s="538">
        <v>0</v>
      </c>
      <c r="R57" s="538">
        <v>0</v>
      </c>
      <c r="S57" s="538">
        <v>0</v>
      </c>
      <c r="T57" s="538">
        <v>0</v>
      </c>
      <c r="U57" s="538">
        <v>0</v>
      </c>
      <c r="V57" s="538">
        <v>0</v>
      </c>
      <c r="W57" s="538">
        <v>0</v>
      </c>
      <c r="X57" s="538">
        <v>0</v>
      </c>
      <c r="Y57" s="538">
        <v>0</v>
      </c>
      <c r="Z57" s="538">
        <v>0</v>
      </c>
      <c r="AA57" s="538">
        <v>0</v>
      </c>
      <c r="AB57" s="538">
        <v>1200</v>
      </c>
      <c r="AC57" s="538">
        <v>1224000</v>
      </c>
      <c r="AD57" s="538">
        <v>0</v>
      </c>
      <c r="AE57" s="538">
        <v>0</v>
      </c>
      <c r="AF57" s="539" t="s">
        <v>750</v>
      </c>
    </row>
    <row r="58" spans="2:32" ht="12" customHeight="1">
      <c r="B58" s="536"/>
      <c r="C58" s="537"/>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9"/>
    </row>
    <row r="59" spans="2:32" ht="12" customHeight="1">
      <c r="B59" s="536" t="s">
        <v>751</v>
      </c>
      <c r="C59" s="537" t="s">
        <v>684</v>
      </c>
      <c r="D59" s="538">
        <v>0</v>
      </c>
      <c r="E59" s="538">
        <v>0</v>
      </c>
      <c r="F59" s="538">
        <f>SUM(H59,J59,L59,N59,P59,R59,T59,V59,X59,Z59,AB59,AD59)</f>
        <v>1310</v>
      </c>
      <c r="G59" s="538">
        <f>SUM(I59,K59,M59,O59,Q59,S59,U59,W59,Y59,AA59,AC59,AE59)</f>
        <v>78600</v>
      </c>
      <c r="H59" s="538">
        <v>0</v>
      </c>
      <c r="I59" s="538">
        <v>0</v>
      </c>
      <c r="J59" s="538">
        <v>0</v>
      </c>
      <c r="K59" s="538">
        <v>0</v>
      </c>
      <c r="L59" s="538">
        <v>0</v>
      </c>
      <c r="M59" s="538">
        <v>0</v>
      </c>
      <c r="N59" s="538">
        <v>0</v>
      </c>
      <c r="O59" s="538">
        <v>0</v>
      </c>
      <c r="P59" s="538">
        <v>0</v>
      </c>
      <c r="Q59" s="538">
        <v>0</v>
      </c>
      <c r="R59" s="538">
        <v>0</v>
      </c>
      <c r="S59" s="538">
        <v>0</v>
      </c>
      <c r="T59" s="538">
        <v>0</v>
      </c>
      <c r="U59" s="538">
        <v>0</v>
      </c>
      <c r="V59" s="538">
        <v>0</v>
      </c>
      <c r="W59" s="538">
        <v>0</v>
      </c>
      <c r="X59" s="538">
        <v>0</v>
      </c>
      <c r="Y59" s="538">
        <v>0</v>
      </c>
      <c r="Z59" s="538">
        <v>0</v>
      </c>
      <c r="AA59" s="538">
        <v>0</v>
      </c>
      <c r="AB59" s="538">
        <v>1310</v>
      </c>
      <c r="AC59" s="538">
        <v>78600</v>
      </c>
      <c r="AD59" s="538">
        <v>0</v>
      </c>
      <c r="AE59" s="538">
        <v>0</v>
      </c>
      <c r="AF59" s="539" t="s">
        <v>664</v>
      </c>
    </row>
    <row r="60" spans="2:32" ht="12" customHeight="1">
      <c r="B60" s="536" t="s">
        <v>752</v>
      </c>
      <c r="C60" s="537" t="s">
        <v>699</v>
      </c>
      <c r="D60" s="538">
        <v>0</v>
      </c>
      <c r="E60" s="538">
        <v>0</v>
      </c>
      <c r="F60" s="538">
        <v>22683</v>
      </c>
      <c r="G60" s="538">
        <f>SUM(I60,K60,M60,O60,Q60,S60,U60,W60,Y60,AA60,AC60,AE60)</f>
        <v>89623</v>
      </c>
      <c r="H60" s="538">
        <v>0</v>
      </c>
      <c r="I60" s="538">
        <v>0</v>
      </c>
      <c r="J60" s="538">
        <v>0</v>
      </c>
      <c r="K60" s="538">
        <v>0</v>
      </c>
      <c r="L60" s="538">
        <v>0</v>
      </c>
      <c r="M60" s="538">
        <v>0</v>
      </c>
      <c r="N60" s="538">
        <v>0</v>
      </c>
      <c r="O60" s="538">
        <v>0</v>
      </c>
      <c r="P60" s="538">
        <v>0</v>
      </c>
      <c r="Q60" s="538">
        <v>0</v>
      </c>
      <c r="R60" s="538">
        <v>0</v>
      </c>
      <c r="S60" s="538">
        <v>0</v>
      </c>
      <c r="T60" s="538">
        <v>0</v>
      </c>
      <c r="U60" s="538">
        <v>0</v>
      </c>
      <c r="V60" s="538">
        <v>0</v>
      </c>
      <c r="W60" s="538">
        <v>0</v>
      </c>
      <c r="X60" s="538">
        <v>0</v>
      </c>
      <c r="Y60" s="538">
        <v>0</v>
      </c>
      <c r="Z60" s="538">
        <v>0</v>
      </c>
      <c r="AA60" s="538">
        <v>0</v>
      </c>
      <c r="AB60" s="538">
        <v>0</v>
      </c>
      <c r="AC60" s="538">
        <v>0</v>
      </c>
      <c r="AD60" s="538">
        <v>22682</v>
      </c>
      <c r="AE60" s="538">
        <v>89623</v>
      </c>
      <c r="AF60" s="539" t="s">
        <v>700</v>
      </c>
    </row>
    <row r="61" spans="2:32" ht="12" customHeight="1">
      <c r="B61" s="536" t="s">
        <v>753</v>
      </c>
      <c r="C61" s="537" t="s">
        <v>754</v>
      </c>
      <c r="D61" s="538">
        <v>1034</v>
      </c>
      <c r="E61" s="538">
        <v>741540</v>
      </c>
      <c r="F61" s="538">
        <f>SUM(H61,J61,L61,N61,P61,R61,T61,V61,X61,Z61,AB61,AD61)</f>
        <v>1502</v>
      </c>
      <c r="G61" s="538">
        <f>SUM(I61,K61,M61,O61,Q61,S61,U61,W61,Y61,AA61,AC61,AE61)</f>
        <v>967200</v>
      </c>
      <c r="H61" s="538">
        <v>366</v>
      </c>
      <c r="I61" s="538">
        <v>228700</v>
      </c>
      <c r="J61" s="538">
        <v>686</v>
      </c>
      <c r="K61" s="538">
        <v>536000</v>
      </c>
      <c r="L61" s="538">
        <v>0</v>
      </c>
      <c r="M61" s="538">
        <v>0</v>
      </c>
      <c r="N61" s="538">
        <v>0</v>
      </c>
      <c r="O61" s="538">
        <v>0</v>
      </c>
      <c r="P61" s="538">
        <v>0</v>
      </c>
      <c r="Q61" s="538">
        <v>0</v>
      </c>
      <c r="R61" s="538">
        <v>0</v>
      </c>
      <c r="S61" s="538">
        <v>0</v>
      </c>
      <c r="T61" s="538">
        <v>0</v>
      </c>
      <c r="U61" s="538">
        <v>0</v>
      </c>
      <c r="V61" s="538">
        <v>0</v>
      </c>
      <c r="W61" s="538">
        <v>0</v>
      </c>
      <c r="X61" s="538">
        <v>150</v>
      </c>
      <c r="Y61" s="538">
        <v>15000</v>
      </c>
      <c r="Z61" s="538">
        <v>250</v>
      </c>
      <c r="AA61" s="538">
        <v>156250</v>
      </c>
      <c r="AB61" s="538">
        <v>0</v>
      </c>
      <c r="AC61" s="538">
        <v>0</v>
      </c>
      <c r="AD61" s="538">
        <v>50</v>
      </c>
      <c r="AE61" s="538">
        <v>31250</v>
      </c>
      <c r="AF61" s="539" t="s">
        <v>691</v>
      </c>
    </row>
    <row r="62" spans="2:32" ht="12" customHeight="1">
      <c r="B62" s="536" t="s">
        <v>755</v>
      </c>
      <c r="C62" s="537" t="s">
        <v>756</v>
      </c>
      <c r="D62" s="538">
        <v>9776</v>
      </c>
      <c r="E62" s="538">
        <v>7367434</v>
      </c>
      <c r="F62" s="538">
        <f>SUM(H62,J62,L62,N62,P62,R62,T62,V62,X62,Z62,AB62,AD62)</f>
        <v>18655</v>
      </c>
      <c r="G62" s="538">
        <f>SUM(I62,K62,M62,O62,Q62,S62,U62,W62,Y62,AA62,AC62,AE62)</f>
        <v>14010378</v>
      </c>
      <c r="H62" s="538">
        <v>0</v>
      </c>
      <c r="I62" s="538">
        <v>0</v>
      </c>
      <c r="J62" s="538">
        <v>0</v>
      </c>
      <c r="K62" s="538">
        <v>0</v>
      </c>
      <c r="L62" s="538">
        <v>0</v>
      </c>
      <c r="M62" s="538">
        <v>0</v>
      </c>
      <c r="N62" s="538">
        <v>0</v>
      </c>
      <c r="O62" s="538">
        <v>0</v>
      </c>
      <c r="P62" s="538">
        <v>0</v>
      </c>
      <c r="Q62" s="538">
        <v>0</v>
      </c>
      <c r="R62" s="538">
        <v>0</v>
      </c>
      <c r="S62" s="538">
        <v>0</v>
      </c>
      <c r="T62" s="538">
        <v>0</v>
      </c>
      <c r="U62" s="538">
        <v>0</v>
      </c>
      <c r="V62" s="538">
        <v>0</v>
      </c>
      <c r="W62" s="538">
        <v>0</v>
      </c>
      <c r="X62" s="538">
        <v>0</v>
      </c>
      <c r="Y62" s="538">
        <v>0</v>
      </c>
      <c r="Z62" s="538">
        <v>0</v>
      </c>
      <c r="AA62" s="538">
        <v>0</v>
      </c>
      <c r="AB62" s="538">
        <v>0</v>
      </c>
      <c r="AC62" s="538">
        <v>0</v>
      </c>
      <c r="AD62" s="538">
        <v>18655</v>
      </c>
      <c r="AE62" s="538">
        <v>14010378</v>
      </c>
      <c r="AF62" s="539" t="s">
        <v>691</v>
      </c>
    </row>
    <row r="63" spans="2:32" ht="12" customHeight="1">
      <c r="B63" s="536" t="s">
        <v>757</v>
      </c>
      <c r="C63" s="537" t="s">
        <v>738</v>
      </c>
      <c r="D63" s="538">
        <v>0</v>
      </c>
      <c r="E63" s="538">
        <v>0</v>
      </c>
      <c r="F63" s="538">
        <f>SUM(H63,J63,L63,N63,P63,R63,T63,V63,X63,Z63,AB63,AD63)</f>
        <v>427</v>
      </c>
      <c r="G63" s="538">
        <f>SUM(I63,K63,M63,O63,Q63,S63,U63,W63,Y63,AA63,AC63,AE63)</f>
        <v>400000</v>
      </c>
      <c r="H63" s="538">
        <v>0</v>
      </c>
      <c r="I63" s="538">
        <v>0</v>
      </c>
      <c r="J63" s="538">
        <v>0</v>
      </c>
      <c r="K63" s="538">
        <v>0</v>
      </c>
      <c r="L63" s="538">
        <v>0</v>
      </c>
      <c r="M63" s="538">
        <v>0</v>
      </c>
      <c r="N63" s="538">
        <v>0</v>
      </c>
      <c r="O63" s="538">
        <v>0</v>
      </c>
      <c r="P63" s="538">
        <v>0</v>
      </c>
      <c r="Q63" s="538">
        <v>0</v>
      </c>
      <c r="R63" s="538">
        <v>0</v>
      </c>
      <c r="S63" s="538">
        <v>0</v>
      </c>
      <c r="T63" s="538">
        <v>0</v>
      </c>
      <c r="U63" s="538">
        <v>0</v>
      </c>
      <c r="V63" s="538">
        <v>0</v>
      </c>
      <c r="W63" s="538">
        <v>0</v>
      </c>
      <c r="X63" s="538">
        <v>427</v>
      </c>
      <c r="Y63" s="538">
        <v>400000</v>
      </c>
      <c r="Z63" s="538">
        <v>0</v>
      </c>
      <c r="AA63" s="538">
        <v>0</v>
      </c>
      <c r="AB63" s="538">
        <v>0</v>
      </c>
      <c r="AC63" s="538">
        <v>0</v>
      </c>
      <c r="AD63" s="538">
        <v>0</v>
      </c>
      <c r="AE63" s="538">
        <v>0</v>
      </c>
      <c r="AF63" s="539" t="s">
        <v>758</v>
      </c>
    </row>
    <row r="64" spans="2:32" ht="12" customHeight="1">
      <c r="B64" s="536"/>
      <c r="C64" s="537"/>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9"/>
    </row>
    <row r="65" spans="2:32" ht="12" customHeight="1">
      <c r="B65" s="536" t="s">
        <v>759</v>
      </c>
      <c r="C65" s="537" t="s">
        <v>716</v>
      </c>
      <c r="D65" s="538">
        <v>276499</v>
      </c>
      <c r="E65" s="538">
        <v>39178698</v>
      </c>
      <c r="F65" s="538">
        <f>SUM(H65,J65,L65,N65,P65,R65,T65,V65,X65,Z65,AB65,AD65)</f>
        <v>369160</v>
      </c>
      <c r="G65" s="538">
        <v>51623069</v>
      </c>
      <c r="H65" s="538">
        <v>16900</v>
      </c>
      <c r="I65" s="538">
        <v>3041846</v>
      </c>
      <c r="J65" s="538">
        <v>29300</v>
      </c>
      <c r="K65" s="538">
        <v>3778085</v>
      </c>
      <c r="L65" s="538">
        <v>30728</v>
      </c>
      <c r="M65" s="538">
        <v>4218302</v>
      </c>
      <c r="N65" s="538">
        <v>27000</v>
      </c>
      <c r="O65" s="538">
        <v>3936195</v>
      </c>
      <c r="P65" s="538">
        <v>33620</v>
      </c>
      <c r="Q65" s="538">
        <v>4676243</v>
      </c>
      <c r="R65" s="538">
        <v>31900</v>
      </c>
      <c r="S65" s="538">
        <v>4426338</v>
      </c>
      <c r="T65" s="538">
        <v>26500</v>
      </c>
      <c r="U65" s="538">
        <v>3645688</v>
      </c>
      <c r="V65" s="538">
        <v>29624</v>
      </c>
      <c r="W65" s="538">
        <v>4498354</v>
      </c>
      <c r="X65" s="538">
        <v>32180</v>
      </c>
      <c r="Y65" s="538">
        <v>4541516</v>
      </c>
      <c r="Z65" s="538">
        <v>32000</v>
      </c>
      <c r="AA65" s="538">
        <v>4224800</v>
      </c>
      <c r="AB65" s="538">
        <v>40308</v>
      </c>
      <c r="AC65" s="538">
        <v>5582436</v>
      </c>
      <c r="AD65" s="538">
        <v>39100</v>
      </c>
      <c r="AE65" s="538">
        <v>5053200</v>
      </c>
      <c r="AF65" s="539" t="s">
        <v>760</v>
      </c>
    </row>
    <row r="66" spans="2:32" ht="12" customHeight="1">
      <c r="B66" s="536" t="s">
        <v>761</v>
      </c>
      <c r="C66" s="537" t="s">
        <v>695</v>
      </c>
      <c r="D66" s="538">
        <v>250424</v>
      </c>
      <c r="E66" s="538">
        <v>13428105</v>
      </c>
      <c r="F66" s="538">
        <f>SUM(H66,J66,L66,N66,P66,R66,T66,V66,X66,Z66,AB66,AD66)</f>
        <v>230199</v>
      </c>
      <c r="G66" s="538">
        <f>SUM(I66,K66,M66,O66,Q66,S66,U66,W66,Y66,AA66,AC66,AE66)</f>
        <v>12610107</v>
      </c>
      <c r="H66" s="538">
        <v>26900</v>
      </c>
      <c r="I66" s="538">
        <v>1581930</v>
      </c>
      <c r="J66" s="538">
        <v>24836</v>
      </c>
      <c r="K66" s="538">
        <v>1184212</v>
      </c>
      <c r="L66" s="538">
        <v>13812</v>
      </c>
      <c r="M66" s="538">
        <v>1043695</v>
      </c>
      <c r="N66" s="538">
        <v>7900</v>
      </c>
      <c r="O66" s="538">
        <v>369350</v>
      </c>
      <c r="P66" s="538">
        <v>0</v>
      </c>
      <c r="Q66" s="538">
        <v>0</v>
      </c>
      <c r="R66" s="538">
        <v>0</v>
      </c>
      <c r="S66" s="538">
        <v>0</v>
      </c>
      <c r="T66" s="538">
        <v>33460</v>
      </c>
      <c r="U66" s="538">
        <v>1644092</v>
      </c>
      <c r="V66" s="538">
        <v>18040</v>
      </c>
      <c r="W66" s="538">
        <v>958400</v>
      </c>
      <c r="X66" s="538">
        <v>14149</v>
      </c>
      <c r="Y66" s="538">
        <v>848568</v>
      </c>
      <c r="Z66" s="538">
        <v>26600</v>
      </c>
      <c r="AA66" s="538">
        <v>1062800</v>
      </c>
      <c r="AB66" s="538">
        <v>39500</v>
      </c>
      <c r="AC66" s="538">
        <v>2898060</v>
      </c>
      <c r="AD66" s="538">
        <v>25002</v>
      </c>
      <c r="AE66" s="538">
        <v>1019000</v>
      </c>
      <c r="AF66" s="539" t="s">
        <v>762</v>
      </c>
    </row>
    <row r="67" spans="2:32" ht="12" customHeight="1">
      <c r="B67" s="1008" t="s">
        <v>763</v>
      </c>
      <c r="C67" s="1009" t="s">
        <v>749</v>
      </c>
      <c r="D67" s="538">
        <v>0</v>
      </c>
      <c r="E67" s="538">
        <v>0</v>
      </c>
      <c r="F67" s="538">
        <v>890</v>
      </c>
      <c r="G67" s="538">
        <v>421999</v>
      </c>
      <c r="H67" s="538">
        <v>0</v>
      </c>
      <c r="I67" s="538">
        <v>0</v>
      </c>
      <c r="J67" s="538">
        <v>0</v>
      </c>
      <c r="K67" s="538">
        <v>0</v>
      </c>
      <c r="L67" s="538">
        <v>100</v>
      </c>
      <c r="M67" s="1007">
        <v>78000</v>
      </c>
      <c r="N67" s="538">
        <v>145</v>
      </c>
      <c r="O67" s="1007">
        <v>158500</v>
      </c>
      <c r="P67" s="538">
        <v>238</v>
      </c>
      <c r="Q67" s="1007">
        <v>82440</v>
      </c>
      <c r="R67" s="538">
        <v>0</v>
      </c>
      <c r="S67" s="538">
        <v>0</v>
      </c>
      <c r="T67" s="538">
        <v>30</v>
      </c>
      <c r="U67" s="538">
        <v>0</v>
      </c>
      <c r="V67" s="538">
        <v>1080</v>
      </c>
      <c r="W67" s="538">
        <v>0</v>
      </c>
      <c r="X67" s="538">
        <v>0</v>
      </c>
      <c r="Y67" s="538">
        <v>0</v>
      </c>
      <c r="Z67" s="538">
        <v>24</v>
      </c>
      <c r="AA67" s="538">
        <v>0</v>
      </c>
      <c r="AB67" s="538">
        <v>0</v>
      </c>
      <c r="AC67" s="538">
        <v>0</v>
      </c>
      <c r="AD67" s="538">
        <v>0</v>
      </c>
      <c r="AE67" s="541">
        <v>0</v>
      </c>
      <c r="AF67" s="1005" t="s">
        <v>664</v>
      </c>
    </row>
    <row r="68" spans="2:32" ht="12" customHeight="1">
      <c r="B68" s="1008"/>
      <c r="C68" s="1009"/>
      <c r="D68" s="538"/>
      <c r="E68" s="538"/>
      <c r="F68" s="538"/>
      <c r="G68" s="538"/>
      <c r="H68" s="538"/>
      <c r="I68" s="538"/>
      <c r="J68" s="538"/>
      <c r="K68" s="538"/>
      <c r="L68" s="538">
        <v>0</v>
      </c>
      <c r="M68" s="1007"/>
      <c r="N68" s="538">
        <v>260</v>
      </c>
      <c r="O68" s="1007"/>
      <c r="P68" s="538">
        <v>0</v>
      </c>
      <c r="Q68" s="1007"/>
      <c r="R68" s="538">
        <v>0</v>
      </c>
      <c r="S68" s="538">
        <v>0</v>
      </c>
      <c r="T68" s="538">
        <v>1550</v>
      </c>
      <c r="U68" s="538">
        <v>34555</v>
      </c>
      <c r="V68" s="538">
        <v>0</v>
      </c>
      <c r="W68" s="538">
        <v>35784</v>
      </c>
      <c r="X68" s="538">
        <v>350</v>
      </c>
      <c r="Y68" s="538">
        <v>6628</v>
      </c>
      <c r="Z68" s="538">
        <v>2100</v>
      </c>
      <c r="AA68" s="538">
        <v>26092</v>
      </c>
      <c r="AB68" s="538">
        <v>0</v>
      </c>
      <c r="AC68" s="538">
        <v>0</v>
      </c>
      <c r="AD68" s="538">
        <v>0</v>
      </c>
      <c r="AE68" s="541">
        <v>0</v>
      </c>
      <c r="AF68" s="1005"/>
    </row>
    <row r="69" spans="2:32" ht="12" customHeight="1">
      <c r="B69" s="536" t="s">
        <v>764</v>
      </c>
      <c r="C69" s="537" t="s">
        <v>684</v>
      </c>
      <c r="D69" s="538">
        <v>0</v>
      </c>
      <c r="E69" s="538">
        <v>0</v>
      </c>
      <c r="F69" s="538">
        <f>SUM(H69,J69,L69,N69,P69,R69,T69,V69,X69,Z69,AB69,AD69)</f>
        <v>120</v>
      </c>
      <c r="G69" s="538">
        <f>SUM(I69,K69,M69,O69,Q69,S69,U69,W69,Y69,AA69,AC69,AE69)</f>
        <v>128160</v>
      </c>
      <c r="H69" s="538">
        <v>0</v>
      </c>
      <c r="I69" s="538">
        <v>0</v>
      </c>
      <c r="J69" s="538">
        <v>0</v>
      </c>
      <c r="K69" s="538">
        <v>0</v>
      </c>
      <c r="L69" s="538">
        <v>120</v>
      </c>
      <c r="M69" s="538">
        <v>128160</v>
      </c>
      <c r="N69" s="538">
        <v>0</v>
      </c>
      <c r="O69" s="538">
        <v>0</v>
      </c>
      <c r="P69" s="538">
        <v>0</v>
      </c>
      <c r="Q69" s="538">
        <v>0</v>
      </c>
      <c r="R69" s="538">
        <v>0</v>
      </c>
      <c r="S69" s="538">
        <v>0</v>
      </c>
      <c r="T69" s="538">
        <v>0</v>
      </c>
      <c r="U69" s="538">
        <v>0</v>
      </c>
      <c r="V69" s="538">
        <v>0</v>
      </c>
      <c r="W69" s="538">
        <v>0</v>
      </c>
      <c r="X69" s="538">
        <v>0</v>
      </c>
      <c r="Y69" s="538">
        <v>0</v>
      </c>
      <c r="Z69" s="538">
        <v>0</v>
      </c>
      <c r="AA69" s="538">
        <v>0</v>
      </c>
      <c r="AB69" s="538">
        <v>0</v>
      </c>
      <c r="AC69" s="538">
        <v>0</v>
      </c>
      <c r="AD69" s="538">
        <v>0</v>
      </c>
      <c r="AE69" s="541">
        <v>0</v>
      </c>
      <c r="AF69" s="539" t="s">
        <v>765</v>
      </c>
    </row>
    <row r="70" spans="2:32" ht="12" customHeight="1">
      <c r="B70" s="536" t="s">
        <v>766</v>
      </c>
      <c r="C70" s="537" t="s">
        <v>527</v>
      </c>
      <c r="D70" s="538">
        <v>0</v>
      </c>
      <c r="E70" s="538">
        <v>0</v>
      </c>
      <c r="F70" s="538">
        <f>SUM(H70,J70,L70,N70,P70,R70,T70,V70,X70,Z70,AB70,AD70)</f>
        <v>80</v>
      </c>
      <c r="G70" s="538">
        <f>SUM(I70,K70,M70,O70,Q70,S70,U70,W70,Y70,AA70,AC70,AE70)</f>
        <v>48000</v>
      </c>
      <c r="H70" s="538">
        <v>0</v>
      </c>
      <c r="I70" s="538">
        <v>0</v>
      </c>
      <c r="J70" s="538">
        <v>0</v>
      </c>
      <c r="K70" s="538">
        <v>0</v>
      </c>
      <c r="L70" s="538">
        <v>0</v>
      </c>
      <c r="M70" s="538">
        <v>0</v>
      </c>
      <c r="N70" s="538">
        <v>0</v>
      </c>
      <c r="O70" s="538">
        <v>0</v>
      </c>
      <c r="P70" s="538">
        <v>0</v>
      </c>
      <c r="Q70" s="538">
        <v>0</v>
      </c>
      <c r="R70" s="538">
        <v>0</v>
      </c>
      <c r="S70" s="538">
        <v>0</v>
      </c>
      <c r="T70" s="538">
        <v>0</v>
      </c>
      <c r="U70" s="538">
        <v>0</v>
      </c>
      <c r="V70" s="538">
        <v>0</v>
      </c>
      <c r="W70" s="538">
        <v>0</v>
      </c>
      <c r="X70" s="538">
        <v>0</v>
      </c>
      <c r="Y70" s="538">
        <v>0</v>
      </c>
      <c r="Z70" s="538">
        <v>0</v>
      </c>
      <c r="AA70" s="538">
        <v>0</v>
      </c>
      <c r="AB70" s="538">
        <v>0</v>
      </c>
      <c r="AC70" s="538">
        <v>0</v>
      </c>
      <c r="AD70" s="538">
        <v>80</v>
      </c>
      <c r="AE70" s="541">
        <v>48000</v>
      </c>
      <c r="AF70" s="539" t="s">
        <v>691</v>
      </c>
    </row>
    <row r="71" spans="2:32" ht="12" customHeight="1">
      <c r="B71" s="536"/>
      <c r="C71" s="537"/>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539"/>
    </row>
    <row r="72" spans="2:32" ht="12" customHeight="1">
      <c r="B72" s="536" t="s">
        <v>767</v>
      </c>
      <c r="C72" s="537" t="s">
        <v>679</v>
      </c>
      <c r="D72" s="543">
        <v>52.34</v>
      </c>
      <c r="E72" s="538">
        <v>6587000</v>
      </c>
      <c r="F72" s="538">
        <f aca="true" t="shared" si="4" ref="F72:G76">SUM(H72,J72,L72,N72,P72,R72,T72,V72,X72,Z72,AB72,AD72)</f>
        <v>0</v>
      </c>
      <c r="G72" s="538">
        <f t="shared" si="4"/>
        <v>0</v>
      </c>
      <c r="H72" s="538">
        <v>0</v>
      </c>
      <c r="I72" s="538">
        <v>0</v>
      </c>
      <c r="J72" s="538">
        <v>0</v>
      </c>
      <c r="K72" s="538">
        <v>0</v>
      </c>
      <c r="L72" s="538">
        <v>0</v>
      </c>
      <c r="M72" s="538">
        <v>0</v>
      </c>
      <c r="N72" s="538">
        <v>0</v>
      </c>
      <c r="O72" s="538">
        <v>0</v>
      </c>
      <c r="P72" s="538">
        <v>0</v>
      </c>
      <c r="Q72" s="538">
        <v>0</v>
      </c>
      <c r="R72" s="538">
        <v>0</v>
      </c>
      <c r="S72" s="538">
        <v>0</v>
      </c>
      <c r="T72" s="538">
        <v>0</v>
      </c>
      <c r="U72" s="538">
        <v>0</v>
      </c>
      <c r="V72" s="538">
        <v>0</v>
      </c>
      <c r="W72" s="538">
        <v>0</v>
      </c>
      <c r="X72" s="538">
        <v>0</v>
      </c>
      <c r="Y72" s="538">
        <v>0</v>
      </c>
      <c r="Z72" s="538">
        <v>0</v>
      </c>
      <c r="AA72" s="538">
        <v>0</v>
      </c>
      <c r="AB72" s="538">
        <v>0</v>
      </c>
      <c r="AC72" s="538">
        <v>0</v>
      </c>
      <c r="AD72" s="538">
        <v>0</v>
      </c>
      <c r="AE72" s="541">
        <v>0</v>
      </c>
      <c r="AF72" s="539" t="s">
        <v>768</v>
      </c>
    </row>
    <row r="73" spans="2:32" ht="12" customHeight="1">
      <c r="B73" s="536" t="s">
        <v>769</v>
      </c>
      <c r="C73" s="537" t="s">
        <v>738</v>
      </c>
      <c r="D73" s="542">
        <v>201</v>
      </c>
      <c r="E73" s="538">
        <v>660000</v>
      </c>
      <c r="F73" s="538">
        <f t="shared" si="4"/>
        <v>0</v>
      </c>
      <c r="G73" s="538">
        <f t="shared" si="4"/>
        <v>0</v>
      </c>
      <c r="H73" s="538">
        <v>0</v>
      </c>
      <c r="I73" s="538">
        <v>0</v>
      </c>
      <c r="J73" s="538">
        <v>0</v>
      </c>
      <c r="K73" s="538">
        <v>0</v>
      </c>
      <c r="L73" s="538">
        <v>0</v>
      </c>
      <c r="M73" s="538">
        <v>0</v>
      </c>
      <c r="N73" s="538">
        <v>0</v>
      </c>
      <c r="O73" s="538">
        <v>0</v>
      </c>
      <c r="P73" s="538">
        <v>0</v>
      </c>
      <c r="Q73" s="538">
        <v>0</v>
      </c>
      <c r="R73" s="538">
        <v>0</v>
      </c>
      <c r="S73" s="538">
        <v>0</v>
      </c>
      <c r="T73" s="538">
        <v>0</v>
      </c>
      <c r="U73" s="538">
        <v>0</v>
      </c>
      <c r="V73" s="538">
        <v>0</v>
      </c>
      <c r="W73" s="538">
        <v>0</v>
      </c>
      <c r="X73" s="538">
        <v>0</v>
      </c>
      <c r="Y73" s="538">
        <v>0</v>
      </c>
      <c r="Z73" s="538">
        <v>0</v>
      </c>
      <c r="AA73" s="538">
        <v>0</v>
      </c>
      <c r="AB73" s="538">
        <v>0</v>
      </c>
      <c r="AC73" s="538">
        <v>0</v>
      </c>
      <c r="AD73" s="538">
        <v>0</v>
      </c>
      <c r="AE73" s="541">
        <v>0</v>
      </c>
      <c r="AF73" s="539" t="s">
        <v>664</v>
      </c>
    </row>
    <row r="74" spans="2:32" ht="12" customHeight="1">
      <c r="B74" s="536" t="s">
        <v>770</v>
      </c>
      <c r="C74" s="537" t="s">
        <v>674</v>
      </c>
      <c r="D74" s="538">
        <v>10</v>
      </c>
      <c r="E74" s="538">
        <v>138500</v>
      </c>
      <c r="F74" s="538">
        <f t="shared" si="4"/>
        <v>0</v>
      </c>
      <c r="G74" s="538">
        <f t="shared" si="4"/>
        <v>0</v>
      </c>
      <c r="H74" s="538">
        <v>0</v>
      </c>
      <c r="I74" s="538">
        <v>0</v>
      </c>
      <c r="J74" s="538">
        <v>0</v>
      </c>
      <c r="K74" s="538">
        <v>0</v>
      </c>
      <c r="L74" s="538">
        <v>0</v>
      </c>
      <c r="M74" s="538">
        <v>0</v>
      </c>
      <c r="N74" s="538">
        <v>0</v>
      </c>
      <c r="O74" s="538">
        <v>0</v>
      </c>
      <c r="P74" s="538">
        <v>0</v>
      </c>
      <c r="Q74" s="538">
        <v>0</v>
      </c>
      <c r="R74" s="538">
        <v>0</v>
      </c>
      <c r="S74" s="538">
        <v>0</v>
      </c>
      <c r="T74" s="538">
        <v>0</v>
      </c>
      <c r="U74" s="538">
        <v>0</v>
      </c>
      <c r="V74" s="538">
        <v>0</v>
      </c>
      <c r="W74" s="538">
        <v>0</v>
      </c>
      <c r="X74" s="538">
        <v>0</v>
      </c>
      <c r="Y74" s="538">
        <v>0</v>
      </c>
      <c r="Z74" s="538">
        <v>0</v>
      </c>
      <c r="AA74" s="538">
        <v>0</v>
      </c>
      <c r="AB74" s="538">
        <v>0</v>
      </c>
      <c r="AC74" s="538">
        <v>0</v>
      </c>
      <c r="AD74" s="538">
        <v>0</v>
      </c>
      <c r="AE74" s="541">
        <v>0</v>
      </c>
      <c r="AF74" s="539" t="s">
        <v>771</v>
      </c>
    </row>
    <row r="75" spans="2:32" ht="12" customHeight="1">
      <c r="B75" s="536" t="s">
        <v>772</v>
      </c>
      <c r="C75" s="537" t="s">
        <v>706</v>
      </c>
      <c r="D75" s="538">
        <v>10000</v>
      </c>
      <c r="E75" s="538">
        <v>1840800</v>
      </c>
      <c r="F75" s="538">
        <f t="shared" si="4"/>
        <v>0</v>
      </c>
      <c r="G75" s="538">
        <f t="shared" si="4"/>
        <v>0</v>
      </c>
      <c r="H75" s="538">
        <v>0</v>
      </c>
      <c r="I75" s="538">
        <v>0</v>
      </c>
      <c r="J75" s="538">
        <v>0</v>
      </c>
      <c r="K75" s="538">
        <v>0</v>
      </c>
      <c r="L75" s="538">
        <v>0</v>
      </c>
      <c r="M75" s="538">
        <v>0</v>
      </c>
      <c r="N75" s="538">
        <v>0</v>
      </c>
      <c r="O75" s="538">
        <v>0</v>
      </c>
      <c r="P75" s="538">
        <v>0</v>
      </c>
      <c r="Q75" s="538">
        <v>0</v>
      </c>
      <c r="R75" s="538">
        <v>0</v>
      </c>
      <c r="S75" s="538">
        <v>0</v>
      </c>
      <c r="T75" s="538">
        <v>0</v>
      </c>
      <c r="U75" s="538">
        <v>0</v>
      </c>
      <c r="V75" s="538">
        <v>0</v>
      </c>
      <c r="W75" s="538">
        <v>0</v>
      </c>
      <c r="X75" s="538">
        <v>0</v>
      </c>
      <c r="Y75" s="538">
        <v>0</v>
      </c>
      <c r="Z75" s="538">
        <v>0</v>
      </c>
      <c r="AA75" s="538">
        <v>0</v>
      </c>
      <c r="AB75" s="538">
        <v>0</v>
      </c>
      <c r="AC75" s="538">
        <v>0</v>
      </c>
      <c r="AD75" s="538">
        <v>0</v>
      </c>
      <c r="AE75" s="541">
        <v>0</v>
      </c>
      <c r="AF75" s="539" t="s">
        <v>773</v>
      </c>
    </row>
    <row r="76" spans="2:32" ht="12" customHeight="1">
      <c r="B76" s="536" t="s">
        <v>774</v>
      </c>
      <c r="C76" s="537" t="s">
        <v>1231</v>
      </c>
      <c r="D76" s="538">
        <v>2880</v>
      </c>
      <c r="E76" s="538">
        <v>388800</v>
      </c>
      <c r="F76" s="538">
        <f t="shared" si="4"/>
        <v>0</v>
      </c>
      <c r="G76" s="538">
        <f t="shared" si="4"/>
        <v>0</v>
      </c>
      <c r="H76" s="538">
        <v>0</v>
      </c>
      <c r="I76" s="538">
        <v>0</v>
      </c>
      <c r="J76" s="538">
        <v>0</v>
      </c>
      <c r="K76" s="538">
        <v>0</v>
      </c>
      <c r="L76" s="538">
        <v>0</v>
      </c>
      <c r="M76" s="538">
        <v>0</v>
      </c>
      <c r="N76" s="538">
        <v>0</v>
      </c>
      <c r="O76" s="538">
        <v>0</v>
      </c>
      <c r="P76" s="538">
        <v>0</v>
      </c>
      <c r="Q76" s="538">
        <v>0</v>
      </c>
      <c r="R76" s="538">
        <v>0</v>
      </c>
      <c r="S76" s="538">
        <v>0</v>
      </c>
      <c r="T76" s="538">
        <v>0</v>
      </c>
      <c r="U76" s="538">
        <v>0</v>
      </c>
      <c r="V76" s="538">
        <v>0</v>
      </c>
      <c r="W76" s="538">
        <v>0</v>
      </c>
      <c r="X76" s="538">
        <v>0</v>
      </c>
      <c r="Y76" s="538">
        <v>0</v>
      </c>
      <c r="Z76" s="538">
        <v>0</v>
      </c>
      <c r="AA76" s="538">
        <v>0</v>
      </c>
      <c r="AB76" s="538">
        <v>0</v>
      </c>
      <c r="AC76" s="538">
        <v>0</v>
      </c>
      <c r="AD76" s="538">
        <v>0</v>
      </c>
      <c r="AE76" s="541">
        <v>0</v>
      </c>
      <c r="AF76" s="539" t="s">
        <v>775</v>
      </c>
    </row>
    <row r="77" spans="2:32" ht="12" customHeight="1">
      <c r="B77" s="536"/>
      <c r="C77" s="537"/>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c r="AB77" s="538"/>
      <c r="AC77" s="538"/>
      <c r="AD77" s="538"/>
      <c r="AE77" s="541"/>
      <c r="AF77" s="539"/>
    </row>
    <row r="78" spans="2:32" ht="12" customHeight="1">
      <c r="B78" s="536" t="s">
        <v>776</v>
      </c>
      <c r="C78" s="537" t="s">
        <v>525</v>
      </c>
      <c r="D78" s="538">
        <v>9200</v>
      </c>
      <c r="E78" s="538">
        <v>229888</v>
      </c>
      <c r="F78" s="538">
        <f aca="true" t="shared" si="5" ref="F78:G80">SUM(H78,J78,L78,N78,P78,R78,T78,V78,X78,Z78,AB78,AD78)</f>
        <v>0</v>
      </c>
      <c r="G78" s="538">
        <f t="shared" si="5"/>
        <v>0</v>
      </c>
      <c r="H78" s="538">
        <v>0</v>
      </c>
      <c r="I78" s="538">
        <v>0</v>
      </c>
      <c r="J78" s="538">
        <v>0</v>
      </c>
      <c r="K78" s="538">
        <v>0</v>
      </c>
      <c r="L78" s="538">
        <v>0</v>
      </c>
      <c r="M78" s="538">
        <v>0</v>
      </c>
      <c r="N78" s="538">
        <v>0</v>
      </c>
      <c r="O78" s="538">
        <v>0</v>
      </c>
      <c r="P78" s="538">
        <v>0</v>
      </c>
      <c r="Q78" s="538">
        <v>0</v>
      </c>
      <c r="R78" s="538">
        <v>0</v>
      </c>
      <c r="S78" s="538">
        <v>0</v>
      </c>
      <c r="T78" s="538">
        <v>0</v>
      </c>
      <c r="U78" s="538">
        <v>0</v>
      </c>
      <c r="V78" s="538">
        <v>0</v>
      </c>
      <c r="W78" s="538">
        <v>0</v>
      </c>
      <c r="X78" s="538">
        <v>0</v>
      </c>
      <c r="Y78" s="538">
        <v>0</v>
      </c>
      <c r="Z78" s="538">
        <v>0</v>
      </c>
      <c r="AA78" s="538">
        <v>0</v>
      </c>
      <c r="AB78" s="538">
        <v>0</v>
      </c>
      <c r="AC78" s="538">
        <v>0</v>
      </c>
      <c r="AD78" s="538">
        <v>0</v>
      </c>
      <c r="AE78" s="541">
        <v>0</v>
      </c>
      <c r="AF78" s="539" t="s">
        <v>689</v>
      </c>
    </row>
    <row r="79" spans="2:32" ht="12" customHeight="1">
      <c r="B79" s="536" t="s">
        <v>777</v>
      </c>
      <c r="C79" s="537" t="s">
        <v>778</v>
      </c>
      <c r="D79" s="538">
        <v>453</v>
      </c>
      <c r="E79" s="538">
        <v>118908</v>
      </c>
      <c r="F79" s="538">
        <f t="shared" si="5"/>
        <v>0</v>
      </c>
      <c r="G79" s="538">
        <f t="shared" si="5"/>
        <v>0</v>
      </c>
      <c r="H79" s="538">
        <v>0</v>
      </c>
      <c r="I79" s="538">
        <v>0</v>
      </c>
      <c r="J79" s="538">
        <v>0</v>
      </c>
      <c r="K79" s="538">
        <v>0</v>
      </c>
      <c r="L79" s="538">
        <v>0</v>
      </c>
      <c r="M79" s="538">
        <v>0</v>
      </c>
      <c r="N79" s="538">
        <v>0</v>
      </c>
      <c r="O79" s="538">
        <v>0</v>
      </c>
      <c r="P79" s="538">
        <v>0</v>
      </c>
      <c r="Q79" s="538">
        <v>0</v>
      </c>
      <c r="R79" s="538">
        <v>0</v>
      </c>
      <c r="S79" s="538">
        <v>0</v>
      </c>
      <c r="T79" s="538">
        <v>0</v>
      </c>
      <c r="U79" s="538">
        <v>0</v>
      </c>
      <c r="V79" s="538">
        <v>0</v>
      </c>
      <c r="W79" s="538">
        <v>0</v>
      </c>
      <c r="X79" s="538">
        <v>0</v>
      </c>
      <c r="Y79" s="538">
        <v>0</v>
      </c>
      <c r="Z79" s="538">
        <v>0</v>
      </c>
      <c r="AA79" s="538">
        <v>0</v>
      </c>
      <c r="AB79" s="538">
        <v>0</v>
      </c>
      <c r="AC79" s="538">
        <v>0</v>
      </c>
      <c r="AD79" s="538">
        <v>0</v>
      </c>
      <c r="AE79" s="541">
        <v>0</v>
      </c>
      <c r="AF79" s="539" t="s">
        <v>664</v>
      </c>
    </row>
    <row r="80" spans="2:32" s="516" customFormat="1" ht="12" customHeight="1">
      <c r="B80" s="536" t="s">
        <v>779</v>
      </c>
      <c r="C80" s="537"/>
      <c r="D80" s="538">
        <v>0</v>
      </c>
      <c r="E80" s="30">
        <v>5472941</v>
      </c>
      <c r="F80" s="538">
        <f t="shared" si="5"/>
        <v>0</v>
      </c>
      <c r="G80" s="538">
        <f t="shared" si="5"/>
        <v>0</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0</v>
      </c>
      <c r="Z80" s="30">
        <v>0</v>
      </c>
      <c r="AA80" s="30">
        <v>0</v>
      </c>
      <c r="AB80" s="30">
        <v>0</v>
      </c>
      <c r="AC80" s="30">
        <v>0</v>
      </c>
      <c r="AD80" s="30">
        <v>0</v>
      </c>
      <c r="AE80" s="31">
        <v>0</v>
      </c>
      <c r="AF80" s="545"/>
    </row>
    <row r="81" spans="2:32" s="529" customFormat="1" ht="12" customHeight="1" thickBot="1">
      <c r="B81" s="546"/>
      <c r="C81" s="547"/>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9"/>
    </row>
    <row r="82" spans="2:31" ht="12">
      <c r="B82" s="517" t="s">
        <v>780</v>
      </c>
      <c r="D82" s="550"/>
      <c r="E82" s="550"/>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row>
    <row r="83" spans="4:31" ht="12">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row>
    <row r="84" spans="4:6" ht="12">
      <c r="D84" s="550"/>
      <c r="F84" s="550"/>
    </row>
    <row r="85" spans="4:6" ht="12">
      <c r="D85" s="551"/>
      <c r="F85" s="550"/>
    </row>
    <row r="86" spans="4:31" ht="12">
      <c r="D86" s="551"/>
      <c r="E86" s="551"/>
      <c r="F86" s="550"/>
      <c r="G86" s="550"/>
      <c r="H86" s="550"/>
      <c r="I86" s="550"/>
      <c r="J86" s="550"/>
      <c r="K86" s="550"/>
      <c r="L86" s="550"/>
      <c r="M86" s="550"/>
      <c r="N86" s="550"/>
      <c r="O86" s="550"/>
      <c r="P86" s="550"/>
      <c r="Q86" s="550"/>
      <c r="R86" s="550"/>
      <c r="S86" s="550"/>
      <c r="T86" s="550"/>
      <c r="U86" s="550"/>
      <c r="V86" s="550"/>
      <c r="W86" s="550"/>
      <c r="X86" s="550"/>
      <c r="Y86" s="550"/>
      <c r="Z86" s="550"/>
      <c r="AA86" s="550"/>
      <c r="AB86" s="550"/>
      <c r="AC86" s="550"/>
      <c r="AD86" s="550"/>
      <c r="AE86" s="550"/>
    </row>
    <row r="87" spans="4:31" ht="12">
      <c r="D87" s="551"/>
      <c r="E87" s="551"/>
      <c r="F87" s="550"/>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row>
    <row r="88" spans="4:31" ht="12">
      <c r="D88" s="551"/>
      <c r="E88" s="551"/>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row>
    <row r="89" spans="4:31" ht="12">
      <c r="D89" s="551"/>
      <c r="E89" s="551"/>
      <c r="F89" s="550"/>
      <c r="G89" s="550"/>
      <c r="H89" s="550"/>
      <c r="I89" s="550"/>
      <c r="J89" s="550"/>
      <c r="K89" s="550"/>
      <c r="L89" s="550"/>
      <c r="M89" s="550"/>
      <c r="N89" s="550"/>
      <c r="O89" s="550"/>
      <c r="P89" s="550"/>
      <c r="Q89" s="550"/>
      <c r="R89" s="550"/>
      <c r="S89" s="550"/>
      <c r="T89" s="550"/>
      <c r="U89" s="550"/>
      <c r="V89" s="550"/>
      <c r="W89" s="550"/>
      <c r="X89" s="550"/>
      <c r="Y89" s="550"/>
      <c r="Z89" s="550"/>
      <c r="AA89" s="550"/>
      <c r="AB89" s="550"/>
      <c r="AC89" s="550"/>
      <c r="AD89" s="550"/>
      <c r="AE89" s="550"/>
    </row>
    <row r="90" spans="4:31" ht="12">
      <c r="D90" s="551"/>
      <c r="E90" s="551"/>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row>
    <row r="91" spans="4:31" ht="12">
      <c r="D91" s="551"/>
      <c r="E91" s="551"/>
      <c r="F91" s="550"/>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row>
    <row r="92" spans="4:31" ht="12">
      <c r="D92" s="551"/>
      <c r="E92" s="551"/>
      <c r="F92" s="550"/>
      <c r="G92" s="550"/>
      <c r="H92" s="550"/>
      <c r="I92" s="550"/>
      <c r="J92" s="550"/>
      <c r="K92" s="550"/>
      <c r="L92" s="550"/>
      <c r="M92" s="550"/>
      <c r="N92" s="550"/>
      <c r="O92" s="550"/>
      <c r="P92" s="550"/>
      <c r="Q92" s="550"/>
      <c r="R92" s="550"/>
      <c r="S92" s="550"/>
      <c r="T92" s="550"/>
      <c r="U92" s="550"/>
      <c r="V92" s="550"/>
      <c r="W92" s="550"/>
      <c r="X92" s="550"/>
      <c r="Y92" s="550"/>
      <c r="Z92" s="550"/>
      <c r="AA92" s="550"/>
      <c r="AB92" s="550"/>
      <c r="AC92" s="550"/>
      <c r="AD92" s="550"/>
      <c r="AE92" s="550"/>
    </row>
    <row r="93" spans="4:31" ht="12">
      <c r="D93" s="551"/>
      <c r="E93" s="551"/>
      <c r="F93" s="550"/>
      <c r="G93" s="550"/>
      <c r="H93" s="550"/>
      <c r="I93" s="550"/>
      <c r="J93" s="550"/>
      <c r="K93" s="550"/>
      <c r="L93" s="550"/>
      <c r="M93" s="550"/>
      <c r="N93" s="550"/>
      <c r="O93" s="550"/>
      <c r="P93" s="550"/>
      <c r="Q93" s="550"/>
      <c r="R93" s="550"/>
      <c r="S93" s="550"/>
      <c r="T93" s="550"/>
      <c r="U93" s="550"/>
      <c r="V93" s="550"/>
      <c r="W93" s="550"/>
      <c r="X93" s="550"/>
      <c r="Y93" s="550"/>
      <c r="Z93" s="550"/>
      <c r="AA93" s="550"/>
      <c r="AB93" s="550"/>
      <c r="AC93" s="550"/>
      <c r="AD93" s="550"/>
      <c r="AE93" s="550"/>
    </row>
    <row r="94" spans="4:31" ht="12">
      <c r="D94" s="551"/>
      <c r="E94" s="551"/>
      <c r="F94" s="550"/>
      <c r="G94" s="550"/>
      <c r="H94" s="550"/>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row>
  </sheetData>
  <mergeCells count="43">
    <mergeCell ref="AF4:AF5"/>
    <mergeCell ref="B16:B17"/>
    <mergeCell ref="X4:Y4"/>
    <mergeCell ref="Z4:AA4"/>
    <mergeCell ref="AB4:AC4"/>
    <mergeCell ref="AD4:AE4"/>
    <mergeCell ref="D4:E4"/>
    <mergeCell ref="B4:B5"/>
    <mergeCell ref="C4:C5"/>
    <mergeCell ref="H4:I4"/>
    <mergeCell ref="R4:S4"/>
    <mergeCell ref="B13:B14"/>
    <mergeCell ref="F4:G4"/>
    <mergeCell ref="T4:U4"/>
    <mergeCell ref="J4:K4"/>
    <mergeCell ref="L4:M4"/>
    <mergeCell ref="N4:O4"/>
    <mergeCell ref="P4:Q4"/>
    <mergeCell ref="V4:W4"/>
    <mergeCell ref="E13:E14"/>
    <mergeCell ref="E16:E17"/>
    <mergeCell ref="I13:I14"/>
    <mergeCell ref="I16:I17"/>
    <mergeCell ref="K13:K14"/>
    <mergeCell ref="K16:K17"/>
    <mergeCell ref="M13:M14"/>
    <mergeCell ref="M16:M17"/>
    <mergeCell ref="Q13:Q14"/>
    <mergeCell ref="B67:B68"/>
    <mergeCell ref="M67:M68"/>
    <mergeCell ref="O13:O14"/>
    <mergeCell ref="O16:O17"/>
    <mergeCell ref="O67:O68"/>
    <mergeCell ref="C67:C68"/>
    <mergeCell ref="AF67:AF68"/>
    <mergeCell ref="AE13:AE14"/>
    <mergeCell ref="AE16:AE17"/>
    <mergeCell ref="G13:G14"/>
    <mergeCell ref="G16:G17"/>
    <mergeCell ref="Q16:Q17"/>
    <mergeCell ref="Q67:Q68"/>
    <mergeCell ref="S13:S14"/>
    <mergeCell ref="S16:S17"/>
  </mergeCells>
  <printOptions/>
  <pageMargins left="0.75" right="0.75" top="1" bottom="1" header="0.512" footer="0.512"/>
  <pageSetup orientation="portrait" paperSize="9"/>
  <drawing r:id="rId1"/>
</worksheet>
</file>

<file path=xl/worksheets/sheet18.xml><?xml version="1.0" encoding="utf-8"?>
<worksheet xmlns="http://schemas.openxmlformats.org/spreadsheetml/2006/main" xmlns:r="http://schemas.openxmlformats.org/officeDocument/2006/relationships">
  <dimension ref="B2:H16"/>
  <sheetViews>
    <sheetView workbookViewId="0" topLeftCell="A1">
      <selection activeCell="A1" sqref="A1"/>
    </sheetView>
  </sheetViews>
  <sheetFormatPr defaultColWidth="9.00390625" defaultRowHeight="13.5"/>
  <cols>
    <col min="1" max="1" width="2.625" style="552" customWidth="1"/>
    <col min="2" max="2" width="15.125" style="553" customWidth="1"/>
    <col min="3" max="3" width="5.625" style="552" customWidth="1"/>
    <col min="4" max="4" width="6.25390625" style="552" bestFit="1" customWidth="1"/>
    <col min="5" max="5" width="6.125" style="552" bestFit="1" customWidth="1"/>
    <col min="6" max="6" width="6.50390625" style="552" bestFit="1" customWidth="1"/>
    <col min="7" max="7" width="6.50390625" style="552" customWidth="1"/>
    <col min="8" max="8" width="5.625" style="552" customWidth="1"/>
    <col min="9" max="16384" width="9.00390625" style="552" customWidth="1"/>
  </cols>
  <sheetData>
    <row r="1" ht="12" customHeight="1"/>
    <row r="2" spans="2:8" ht="14.25">
      <c r="B2" s="554" t="s">
        <v>798</v>
      </c>
      <c r="H2" s="555"/>
    </row>
    <row r="3" spans="2:8" ht="12.75" thickBot="1">
      <c r="B3" s="556"/>
      <c r="C3" s="557"/>
      <c r="D3" s="557"/>
      <c r="E3" s="558"/>
      <c r="F3" s="559" t="s">
        <v>782</v>
      </c>
      <c r="G3" s="560"/>
      <c r="H3" s="555"/>
    </row>
    <row r="4" spans="2:7" s="564" customFormat="1" ht="18" customHeight="1">
      <c r="B4" s="565" t="s">
        <v>783</v>
      </c>
      <c r="C4" s="566" t="s">
        <v>784</v>
      </c>
      <c r="D4" s="567" t="s">
        <v>785</v>
      </c>
      <c r="E4" s="566" t="s">
        <v>786</v>
      </c>
      <c r="F4" s="566" t="s">
        <v>787</v>
      </c>
      <c r="G4" s="568" t="s">
        <v>885</v>
      </c>
    </row>
    <row r="5" spans="2:7" s="569" customFormat="1" ht="18" customHeight="1">
      <c r="B5" s="570" t="s">
        <v>788</v>
      </c>
      <c r="C5" s="571">
        <v>2</v>
      </c>
      <c r="D5" s="571">
        <v>75</v>
      </c>
      <c r="E5" s="571">
        <v>2</v>
      </c>
      <c r="F5" s="571">
        <v>0</v>
      </c>
      <c r="G5" s="572">
        <f aca="true" t="shared" si="0" ref="G5:G14">SUM(C5:F5)</f>
        <v>79</v>
      </c>
    </row>
    <row r="6" spans="2:7" s="569" customFormat="1" ht="18" customHeight="1">
      <c r="B6" s="570" t="s">
        <v>789</v>
      </c>
      <c r="C6" s="571">
        <v>2</v>
      </c>
      <c r="D6" s="571">
        <v>55</v>
      </c>
      <c r="E6" s="571">
        <v>6</v>
      </c>
      <c r="F6" s="571">
        <v>0</v>
      </c>
      <c r="G6" s="572">
        <f t="shared" si="0"/>
        <v>63</v>
      </c>
    </row>
    <row r="7" spans="2:7" s="569" customFormat="1" ht="18" customHeight="1">
      <c r="B7" s="573" t="s">
        <v>790</v>
      </c>
      <c r="C7" s="571">
        <v>244</v>
      </c>
      <c r="D7" s="571">
        <v>0</v>
      </c>
      <c r="E7" s="571">
        <v>0</v>
      </c>
      <c r="F7" s="571">
        <v>0</v>
      </c>
      <c r="G7" s="572">
        <f t="shared" si="0"/>
        <v>244</v>
      </c>
    </row>
    <row r="8" spans="2:7" s="569" customFormat="1" ht="18" customHeight="1">
      <c r="B8" s="570" t="s">
        <v>791</v>
      </c>
      <c r="C8" s="571">
        <v>5</v>
      </c>
      <c r="D8" s="571">
        <v>5</v>
      </c>
      <c r="E8" s="571">
        <v>1</v>
      </c>
      <c r="F8" s="571">
        <v>0</v>
      </c>
      <c r="G8" s="572">
        <f t="shared" si="0"/>
        <v>11</v>
      </c>
    </row>
    <row r="9" spans="2:7" s="569" customFormat="1" ht="18" customHeight="1">
      <c r="B9" s="570" t="s">
        <v>792</v>
      </c>
      <c r="C9" s="571">
        <v>7</v>
      </c>
      <c r="D9" s="571">
        <v>0</v>
      </c>
      <c r="E9" s="571">
        <v>9</v>
      </c>
      <c r="F9" s="571">
        <v>1</v>
      </c>
      <c r="G9" s="572">
        <f t="shared" si="0"/>
        <v>17</v>
      </c>
    </row>
    <row r="10" spans="2:7" s="569" customFormat="1" ht="18" customHeight="1">
      <c r="B10" s="573" t="s">
        <v>1568</v>
      </c>
      <c r="C10" s="574">
        <v>0</v>
      </c>
      <c r="D10" s="575">
        <v>13</v>
      </c>
      <c r="E10" s="571">
        <v>0</v>
      </c>
      <c r="F10" s="571">
        <v>0</v>
      </c>
      <c r="G10" s="572">
        <f t="shared" si="0"/>
        <v>13</v>
      </c>
    </row>
    <row r="11" spans="2:7" s="569" customFormat="1" ht="18" customHeight="1">
      <c r="B11" s="573" t="s">
        <v>793</v>
      </c>
      <c r="C11" s="574">
        <v>0</v>
      </c>
      <c r="D11" s="574">
        <v>1</v>
      </c>
      <c r="E11" s="571">
        <v>0</v>
      </c>
      <c r="F11" s="571">
        <v>0</v>
      </c>
      <c r="G11" s="572">
        <f t="shared" si="0"/>
        <v>1</v>
      </c>
    </row>
    <row r="12" spans="2:7" s="569" customFormat="1" ht="18" customHeight="1">
      <c r="B12" s="573" t="s">
        <v>794</v>
      </c>
      <c r="C12" s="574">
        <v>0</v>
      </c>
      <c r="D12" s="574">
        <v>1</v>
      </c>
      <c r="E12" s="571">
        <v>0</v>
      </c>
      <c r="F12" s="571">
        <v>0</v>
      </c>
      <c r="G12" s="572">
        <f t="shared" si="0"/>
        <v>1</v>
      </c>
    </row>
    <row r="13" spans="2:7" s="569" customFormat="1" ht="18" customHeight="1">
      <c r="B13" s="573" t="s">
        <v>795</v>
      </c>
      <c r="C13" s="574">
        <v>0</v>
      </c>
      <c r="D13" s="575">
        <v>1</v>
      </c>
      <c r="E13" s="571">
        <v>0</v>
      </c>
      <c r="F13" s="571">
        <v>0</v>
      </c>
      <c r="G13" s="572">
        <f t="shared" si="0"/>
        <v>1</v>
      </c>
    </row>
    <row r="14" spans="2:7" s="569" customFormat="1" ht="18" customHeight="1">
      <c r="B14" s="573" t="s">
        <v>796</v>
      </c>
      <c r="C14" s="574">
        <v>0</v>
      </c>
      <c r="D14" s="574">
        <v>0</v>
      </c>
      <c r="E14" s="571">
        <v>0</v>
      </c>
      <c r="F14" s="571">
        <v>264</v>
      </c>
      <c r="G14" s="572">
        <f t="shared" si="0"/>
        <v>264</v>
      </c>
    </row>
    <row r="15" spans="2:7" s="569" customFormat="1" ht="12.75" thickBot="1">
      <c r="B15" s="576"/>
      <c r="C15" s="577"/>
      <c r="D15" s="577"/>
      <c r="E15" s="577"/>
      <c r="F15" s="577"/>
      <c r="G15" s="578"/>
    </row>
    <row r="16" ht="12">
      <c r="B16" s="579" t="s">
        <v>797</v>
      </c>
    </row>
  </sheetData>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9.00390625" defaultRowHeight="13.5"/>
  <cols>
    <col min="1" max="1" width="3.375" style="91" customWidth="1"/>
    <col min="2" max="2" width="11.625" style="82" customWidth="1"/>
    <col min="3" max="3" width="7.625" style="91" bestFit="1" customWidth="1"/>
    <col min="4" max="4" width="5.875" style="91" bestFit="1" customWidth="1"/>
    <col min="5" max="5" width="6.375" style="91" bestFit="1" customWidth="1"/>
    <col min="6" max="6" width="8.00390625" style="91" bestFit="1" customWidth="1"/>
    <col min="7" max="7" width="5.875" style="91" bestFit="1" customWidth="1"/>
    <col min="8" max="8" width="6.375" style="91" bestFit="1" customWidth="1"/>
    <col min="9" max="9" width="7.625" style="91" bestFit="1" customWidth="1"/>
    <col min="10" max="10" width="6.375" style="91" bestFit="1" customWidth="1"/>
    <col min="11" max="11" width="5.875" style="91" customWidth="1"/>
    <col min="12" max="12" width="7.625" style="91" bestFit="1" customWidth="1"/>
    <col min="13" max="13" width="6.875" style="91" customWidth="1"/>
    <col min="14" max="15" width="6.75390625" style="91" customWidth="1"/>
    <col min="16" max="16" width="6.375" style="91" bestFit="1" customWidth="1"/>
    <col min="17" max="16384" width="9.00390625" style="91" customWidth="1"/>
  </cols>
  <sheetData>
    <row r="2" ht="14.25">
      <c r="B2" s="83" t="s">
        <v>821</v>
      </c>
    </row>
    <row r="3" spans="2:16" s="580" customFormat="1" ht="12.75" thickBot="1">
      <c r="B3" s="84"/>
      <c r="P3" s="581" t="s">
        <v>800</v>
      </c>
    </row>
    <row r="4" spans="2:17" s="582" customFormat="1" ht="36">
      <c r="B4" s="583" t="s">
        <v>799</v>
      </c>
      <c r="C4" s="584" t="s">
        <v>801</v>
      </c>
      <c r="D4" s="585" t="s">
        <v>802</v>
      </c>
      <c r="E4" s="586" t="s">
        <v>803</v>
      </c>
      <c r="F4" s="586" t="s">
        <v>804</v>
      </c>
      <c r="G4" s="583" t="s">
        <v>805</v>
      </c>
      <c r="H4" s="585" t="s">
        <v>806</v>
      </c>
      <c r="I4" s="586" t="s">
        <v>807</v>
      </c>
      <c r="J4" s="586" t="s">
        <v>808</v>
      </c>
      <c r="K4" s="587" t="s">
        <v>809</v>
      </c>
      <c r="L4" s="586" t="s">
        <v>810</v>
      </c>
      <c r="M4" s="588" t="s">
        <v>811</v>
      </c>
      <c r="N4" s="586" t="s">
        <v>812</v>
      </c>
      <c r="O4" s="586" t="s">
        <v>813</v>
      </c>
      <c r="P4" s="585" t="s">
        <v>787</v>
      </c>
      <c r="Q4" s="585" t="s">
        <v>885</v>
      </c>
    </row>
    <row r="5" spans="2:17" s="580" customFormat="1" ht="12">
      <c r="B5" s="589" t="s">
        <v>814</v>
      </c>
      <c r="C5" s="30">
        <v>4893</v>
      </c>
      <c r="D5" s="30">
        <v>264</v>
      </c>
      <c r="E5" s="30">
        <v>20</v>
      </c>
      <c r="F5" s="30">
        <v>39</v>
      </c>
      <c r="G5" s="30">
        <v>167</v>
      </c>
      <c r="H5" s="30">
        <v>339</v>
      </c>
      <c r="I5" s="30">
        <v>2376</v>
      </c>
      <c r="J5" s="30">
        <v>65</v>
      </c>
      <c r="K5" s="30">
        <v>21</v>
      </c>
      <c r="L5" s="30">
        <v>662</v>
      </c>
      <c r="M5" s="30">
        <v>354</v>
      </c>
      <c r="N5" s="30">
        <v>275</v>
      </c>
      <c r="O5" s="30">
        <v>0</v>
      </c>
      <c r="P5" s="30">
        <v>200</v>
      </c>
      <c r="Q5" s="31">
        <f>SUM(C5:P5)</f>
        <v>9675</v>
      </c>
    </row>
    <row r="6" spans="2:17" s="580" customFormat="1" ht="12">
      <c r="B6" s="589" t="s">
        <v>815</v>
      </c>
      <c r="C6" s="30">
        <v>6101</v>
      </c>
      <c r="D6" s="30">
        <v>311</v>
      </c>
      <c r="E6" s="30">
        <v>22</v>
      </c>
      <c r="F6" s="30">
        <v>48</v>
      </c>
      <c r="G6" s="30">
        <v>188</v>
      </c>
      <c r="H6" s="30">
        <v>299</v>
      </c>
      <c r="I6" s="30">
        <v>2452</v>
      </c>
      <c r="J6" s="30">
        <v>122</v>
      </c>
      <c r="K6" s="30">
        <v>30</v>
      </c>
      <c r="L6" s="30">
        <v>625</v>
      </c>
      <c r="M6" s="30">
        <v>365</v>
      </c>
      <c r="N6" s="30">
        <v>305</v>
      </c>
      <c r="O6" s="30">
        <v>0</v>
      </c>
      <c r="P6" s="30">
        <v>236</v>
      </c>
      <c r="Q6" s="31">
        <f>SUM(C6:P6)</f>
        <v>11104</v>
      </c>
    </row>
    <row r="7" spans="2:17" s="580" customFormat="1" ht="12">
      <c r="B7" s="589" t="s">
        <v>816</v>
      </c>
      <c r="C7" s="29">
        <v>6377</v>
      </c>
      <c r="D7" s="30">
        <v>125</v>
      </c>
      <c r="E7" s="30">
        <v>18</v>
      </c>
      <c r="F7" s="30">
        <v>51</v>
      </c>
      <c r="G7" s="30">
        <v>202</v>
      </c>
      <c r="H7" s="30">
        <v>324</v>
      </c>
      <c r="I7" s="30">
        <v>2736</v>
      </c>
      <c r="J7" s="30">
        <v>63</v>
      </c>
      <c r="K7" s="30">
        <v>32</v>
      </c>
      <c r="L7" s="30">
        <v>769</v>
      </c>
      <c r="M7" s="30">
        <v>414</v>
      </c>
      <c r="N7" s="30">
        <v>298</v>
      </c>
      <c r="O7" s="30">
        <v>0</v>
      </c>
      <c r="P7" s="30">
        <v>317</v>
      </c>
      <c r="Q7" s="31">
        <f>SUM(C7:P7)</f>
        <v>11726</v>
      </c>
    </row>
    <row r="8" spans="2:17" s="580" customFormat="1" ht="12">
      <c r="B8" s="545"/>
      <c r="C8" s="29"/>
      <c r="D8" s="30"/>
      <c r="E8" s="30"/>
      <c r="F8" s="30"/>
      <c r="G8" s="30"/>
      <c r="H8" s="30"/>
      <c r="I8" s="30"/>
      <c r="J8" s="30"/>
      <c r="K8" s="30"/>
      <c r="L8" s="30"/>
      <c r="M8" s="30"/>
      <c r="N8" s="30"/>
      <c r="O8" s="30"/>
      <c r="P8" s="30"/>
      <c r="Q8" s="31"/>
    </row>
    <row r="9" spans="2:17" s="580" customFormat="1" ht="12">
      <c r="B9" s="589" t="s">
        <v>817</v>
      </c>
      <c r="C9" s="29">
        <v>5776</v>
      </c>
      <c r="D9" s="30">
        <v>239</v>
      </c>
      <c r="E9" s="30">
        <v>18</v>
      </c>
      <c r="F9" s="30">
        <v>46</v>
      </c>
      <c r="G9" s="30">
        <v>184</v>
      </c>
      <c r="H9" s="30">
        <v>313</v>
      </c>
      <c r="I9" s="30">
        <v>2856</v>
      </c>
      <c r="J9" s="30">
        <v>79</v>
      </c>
      <c r="K9" s="30">
        <v>37</v>
      </c>
      <c r="L9" s="30">
        <v>703</v>
      </c>
      <c r="M9" s="30">
        <v>410</v>
      </c>
      <c r="N9" s="30">
        <v>629</v>
      </c>
      <c r="O9" s="30">
        <v>0</v>
      </c>
      <c r="P9" s="30">
        <v>330</v>
      </c>
      <c r="Q9" s="31">
        <f>SUM(C9:P9)</f>
        <v>11620</v>
      </c>
    </row>
    <row r="10" spans="2:17" s="580" customFormat="1" ht="12">
      <c r="B10" s="589" t="s">
        <v>818</v>
      </c>
      <c r="C10" s="29">
        <v>5235</v>
      </c>
      <c r="D10" s="30">
        <v>315</v>
      </c>
      <c r="E10" s="30">
        <v>17</v>
      </c>
      <c r="F10" s="30">
        <v>49</v>
      </c>
      <c r="G10" s="30">
        <v>171</v>
      </c>
      <c r="H10" s="30">
        <v>287</v>
      </c>
      <c r="I10" s="30">
        <v>2820</v>
      </c>
      <c r="J10" s="30">
        <v>78</v>
      </c>
      <c r="K10" s="30">
        <v>37</v>
      </c>
      <c r="L10" s="30">
        <v>709</v>
      </c>
      <c r="M10" s="30">
        <v>481</v>
      </c>
      <c r="N10" s="30">
        <v>574</v>
      </c>
      <c r="O10" s="30">
        <v>0</v>
      </c>
      <c r="P10" s="30">
        <v>303</v>
      </c>
      <c r="Q10" s="31">
        <f>SUM(C10:P10)</f>
        <v>11076</v>
      </c>
    </row>
    <row r="11" spans="2:17" s="580" customFormat="1" ht="12">
      <c r="B11" s="589" t="s">
        <v>815</v>
      </c>
      <c r="C11" s="29">
        <v>6130</v>
      </c>
      <c r="D11" s="30">
        <v>363</v>
      </c>
      <c r="E11" s="30">
        <v>18</v>
      </c>
      <c r="F11" s="30">
        <v>53</v>
      </c>
      <c r="G11" s="30">
        <v>134</v>
      </c>
      <c r="H11" s="30">
        <v>376</v>
      </c>
      <c r="I11" s="30">
        <v>2894</v>
      </c>
      <c r="J11" s="30">
        <v>106</v>
      </c>
      <c r="K11" s="30">
        <v>38</v>
      </c>
      <c r="L11" s="30">
        <v>668</v>
      </c>
      <c r="M11" s="30">
        <v>558</v>
      </c>
      <c r="N11" s="30">
        <v>698</v>
      </c>
      <c r="O11" s="30">
        <v>0</v>
      </c>
      <c r="P11" s="30">
        <v>224</v>
      </c>
      <c r="Q11" s="31">
        <f>SUM(C11:P11)</f>
        <v>12260</v>
      </c>
    </row>
    <row r="12" spans="1:17" ht="12">
      <c r="A12" s="580"/>
      <c r="B12" s="589" t="s">
        <v>816</v>
      </c>
      <c r="C12" s="29">
        <v>6799</v>
      </c>
      <c r="D12" s="30">
        <v>155</v>
      </c>
      <c r="E12" s="590">
        <v>24</v>
      </c>
      <c r="F12" s="30">
        <v>87</v>
      </c>
      <c r="G12" s="30">
        <v>187</v>
      </c>
      <c r="H12" s="30">
        <v>304</v>
      </c>
      <c r="I12" s="30">
        <v>3095</v>
      </c>
      <c r="J12" s="30">
        <v>63</v>
      </c>
      <c r="K12" s="30">
        <v>48</v>
      </c>
      <c r="L12" s="30">
        <v>780</v>
      </c>
      <c r="M12" s="30">
        <v>590</v>
      </c>
      <c r="N12" s="30">
        <v>829</v>
      </c>
      <c r="O12" s="30">
        <v>0</v>
      </c>
      <c r="P12" s="30">
        <v>239</v>
      </c>
      <c r="Q12" s="31">
        <f>SUM(C12:P12)</f>
        <v>13200</v>
      </c>
    </row>
    <row r="13" spans="1:17" ht="12">
      <c r="A13" s="580"/>
      <c r="B13" s="545"/>
      <c r="C13" s="29"/>
      <c r="D13" s="30"/>
      <c r="E13" s="30"/>
      <c r="F13" s="30"/>
      <c r="G13" s="30"/>
      <c r="H13" s="30"/>
      <c r="I13" s="30"/>
      <c r="J13" s="30"/>
      <c r="K13" s="30"/>
      <c r="L13" s="30"/>
      <c r="M13" s="30"/>
      <c r="N13" s="30"/>
      <c r="O13" s="30"/>
      <c r="P13" s="30"/>
      <c r="Q13" s="31"/>
    </row>
    <row r="14" spans="1:17" ht="12.75" thickBot="1">
      <c r="A14" s="580"/>
      <c r="B14" s="591" t="s">
        <v>819</v>
      </c>
      <c r="C14" s="592">
        <v>6236</v>
      </c>
      <c r="D14" s="47">
        <v>291</v>
      </c>
      <c r="E14" s="47">
        <v>18</v>
      </c>
      <c r="F14" s="47">
        <v>52</v>
      </c>
      <c r="G14" s="47">
        <v>170</v>
      </c>
      <c r="H14" s="47">
        <v>346</v>
      </c>
      <c r="I14" s="47">
        <v>3180</v>
      </c>
      <c r="J14" s="47">
        <v>80</v>
      </c>
      <c r="K14" s="47">
        <v>50</v>
      </c>
      <c r="L14" s="47">
        <v>820</v>
      </c>
      <c r="M14" s="47">
        <v>561</v>
      </c>
      <c r="N14" s="47">
        <v>993</v>
      </c>
      <c r="O14" s="47">
        <v>0</v>
      </c>
      <c r="P14" s="47">
        <v>257</v>
      </c>
      <c r="Q14" s="48">
        <f>SUM(C14:P14)</f>
        <v>13054</v>
      </c>
    </row>
    <row r="15" spans="1:2" ht="12" customHeight="1">
      <c r="A15" s="580"/>
      <c r="B15" s="91" t="s">
        <v>820</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M381"/>
  <sheetViews>
    <sheetView workbookViewId="0" topLeftCell="A1">
      <selection activeCell="A1" sqref="A1"/>
    </sheetView>
  </sheetViews>
  <sheetFormatPr defaultColWidth="9.00390625" defaultRowHeight="13.5"/>
  <cols>
    <col min="1" max="1" width="3.625" style="12" customWidth="1"/>
    <col min="2" max="3" width="2.625" style="12" customWidth="1"/>
    <col min="4" max="4" width="11.25390625" style="12" customWidth="1"/>
    <col min="5" max="12" width="10.625" style="12" customWidth="1"/>
    <col min="13" max="16384" width="9.00390625" style="12" customWidth="1"/>
  </cols>
  <sheetData>
    <row r="2" ht="16.5" customHeight="1">
      <c r="B2" s="13" t="s">
        <v>2105</v>
      </c>
    </row>
    <row r="3" spans="4:12" ht="12" customHeight="1" thickBot="1">
      <c r="D3" s="14"/>
      <c r="E3" s="14"/>
      <c r="F3" s="15"/>
      <c r="G3" s="14"/>
      <c r="H3" s="15"/>
      <c r="I3" s="14"/>
      <c r="J3" s="15"/>
      <c r="K3" s="14" t="s">
        <v>1822</v>
      </c>
      <c r="L3" s="15"/>
    </row>
    <row r="4" spans="2:12" ht="19.5" customHeight="1">
      <c r="B4" s="866" t="s">
        <v>1823</v>
      </c>
      <c r="C4" s="867"/>
      <c r="D4" s="868"/>
      <c r="E4" s="16" t="s">
        <v>1824</v>
      </c>
      <c r="F4" s="16" t="s">
        <v>1825</v>
      </c>
      <c r="G4" s="16" t="s">
        <v>1826</v>
      </c>
      <c r="H4" s="16" t="s">
        <v>1827</v>
      </c>
      <c r="I4" s="16" t="s">
        <v>1828</v>
      </c>
      <c r="J4" s="16" t="s">
        <v>1829</v>
      </c>
      <c r="K4" s="17" t="s">
        <v>1830</v>
      </c>
      <c r="L4" s="17" t="s">
        <v>1831</v>
      </c>
    </row>
    <row r="5" spans="2:12" ht="12" customHeight="1">
      <c r="B5" s="18"/>
      <c r="C5" s="14"/>
      <c r="D5" s="19"/>
      <c r="E5" s="20"/>
      <c r="F5" s="21"/>
      <c r="G5" s="20"/>
      <c r="H5" s="21"/>
      <c r="I5" s="20"/>
      <c r="J5" s="21"/>
      <c r="K5" s="20"/>
      <c r="L5" s="22"/>
    </row>
    <row r="6" spans="2:12" s="23" customFormat="1" ht="12" customHeight="1">
      <c r="B6" s="869" t="s">
        <v>1832</v>
      </c>
      <c r="C6" s="865"/>
      <c r="D6" s="858"/>
      <c r="E6" s="24">
        <f>SUM(E8,E28,E43,E58,E77,E83,E94,E103,E115,E124,E132,E162,E187,E210,E239,E243,E276,E299,E340,E352)</f>
        <v>1353649</v>
      </c>
      <c r="F6" s="24">
        <v>1357347</v>
      </c>
      <c r="G6" s="24">
        <v>1335653</v>
      </c>
      <c r="H6" s="24">
        <v>1119338</v>
      </c>
      <c r="I6" s="24">
        <f>SUM(I8,I28,I43,I58,I77,I83,I94,I103,I115,I124,I132,I162,I187,I210,I239,I243,I276,I299,I340,I352)</f>
        <v>1116822</v>
      </c>
      <c r="J6" s="24">
        <f>SUM(J8,J28,J43,J58,J77,J83,J94,J103,J115,J124,J132,J162,J187,J210,J239,J243,J276,J299,J340,J352)</f>
        <v>1080034</v>
      </c>
      <c r="K6" s="24">
        <f>SUM(K8,K28,K43,K58,K77,K83,K94,K103,K115,K124,K132,K162,K187,K210,K239,K243,K276,K299,K340,K352)</f>
        <v>1027297</v>
      </c>
      <c r="L6" s="25">
        <f>SUM(L8,L28,L43,L58,L77,L83,L94,L103,L115,L124,L132,L162,L187,L210,L239,L243,L276,L299,L340,L352)</f>
        <v>968925</v>
      </c>
    </row>
    <row r="7" spans="2:12" ht="12" customHeight="1">
      <c r="B7" s="18"/>
      <c r="C7" s="14"/>
      <c r="D7" s="26"/>
      <c r="E7" s="27"/>
      <c r="F7" s="27"/>
      <c r="G7" s="27"/>
      <c r="H7" s="27"/>
      <c r="I7" s="27"/>
      <c r="J7" s="27"/>
      <c r="K7" s="27"/>
      <c r="L7" s="28"/>
    </row>
    <row r="8" spans="2:12" ht="12" customHeight="1">
      <c r="B8" s="870" t="s">
        <v>1833</v>
      </c>
      <c r="C8" s="865"/>
      <c r="D8" s="858"/>
      <c r="E8" s="29">
        <f>SUM(E10:E26)</f>
        <v>160245</v>
      </c>
      <c r="F8" s="30">
        <v>155641</v>
      </c>
      <c r="G8" s="30">
        <f>SUM(G10:G26)</f>
        <v>149357</v>
      </c>
      <c r="H8" s="30">
        <v>112771</v>
      </c>
      <c r="I8" s="30">
        <v>123150</v>
      </c>
      <c r="J8" s="30">
        <f>SUM(J10:J26)</f>
        <v>118484</v>
      </c>
      <c r="K8" s="30">
        <f>SUM(K10:K26)</f>
        <v>108402</v>
      </c>
      <c r="L8" s="31">
        <f>SUM(L10:L26)</f>
        <v>97463</v>
      </c>
    </row>
    <row r="9" spans="2:12" ht="12" customHeight="1">
      <c r="B9" s="18"/>
      <c r="C9" s="14"/>
      <c r="D9" s="32"/>
      <c r="E9" s="29"/>
      <c r="F9" s="30"/>
      <c r="G9" s="30"/>
      <c r="H9" s="30"/>
      <c r="I9" s="30"/>
      <c r="J9" s="30"/>
      <c r="K9" s="30"/>
      <c r="L9" s="31"/>
    </row>
    <row r="10" spans="2:12" ht="12" customHeight="1">
      <c r="B10" s="18"/>
      <c r="C10" s="14"/>
      <c r="D10" s="32" t="s">
        <v>1834</v>
      </c>
      <c r="E10" s="29">
        <v>111175</v>
      </c>
      <c r="F10" s="30">
        <v>104891</v>
      </c>
      <c r="G10" s="30">
        <v>98632</v>
      </c>
      <c r="H10" s="30">
        <v>69184</v>
      </c>
      <c r="I10" s="30">
        <v>69931</v>
      </c>
      <c r="J10" s="30">
        <v>63423</v>
      </c>
      <c r="K10" s="30">
        <v>55994</v>
      </c>
      <c r="L10" s="31">
        <v>48399</v>
      </c>
    </row>
    <row r="11" spans="2:12" ht="12" customHeight="1">
      <c r="B11" s="18"/>
      <c r="C11" s="14"/>
      <c r="D11" s="32" t="s">
        <v>1835</v>
      </c>
      <c r="E11" s="29">
        <v>5182</v>
      </c>
      <c r="F11" s="30">
        <v>5289</v>
      </c>
      <c r="G11" s="30">
        <v>5364</v>
      </c>
      <c r="H11" s="30">
        <v>4425</v>
      </c>
      <c r="I11" s="30">
        <v>4235</v>
      </c>
      <c r="J11" s="30">
        <v>4099</v>
      </c>
      <c r="K11" s="30">
        <v>3921</v>
      </c>
      <c r="L11" s="31">
        <v>3717</v>
      </c>
    </row>
    <row r="12" spans="2:12" ht="12" customHeight="1">
      <c r="B12" s="18"/>
      <c r="C12" s="14"/>
      <c r="D12" s="32" t="s">
        <v>1836</v>
      </c>
      <c r="E12" s="29">
        <v>5827</v>
      </c>
      <c r="F12" s="30">
        <v>5779</v>
      </c>
      <c r="G12" s="30">
        <v>5674</v>
      </c>
      <c r="H12" s="30">
        <v>4908</v>
      </c>
      <c r="I12" s="30">
        <v>4740</v>
      </c>
      <c r="J12" s="30">
        <v>4746</v>
      </c>
      <c r="K12" s="30">
        <v>4448</v>
      </c>
      <c r="L12" s="31">
        <v>4168</v>
      </c>
    </row>
    <row r="13" spans="2:12" ht="12" customHeight="1">
      <c r="B13" s="18"/>
      <c r="C13" s="14"/>
      <c r="D13" s="32" t="s">
        <v>1837</v>
      </c>
      <c r="E13" s="29">
        <v>3732</v>
      </c>
      <c r="F13" s="30">
        <v>3826</v>
      </c>
      <c r="G13" s="30">
        <v>3794</v>
      </c>
      <c r="H13" s="30">
        <v>3441</v>
      </c>
      <c r="I13" s="30">
        <v>3432</v>
      </c>
      <c r="J13" s="30">
        <v>6277</v>
      </c>
      <c r="K13" s="30">
        <v>5920</v>
      </c>
      <c r="L13" s="31">
        <v>5298</v>
      </c>
    </row>
    <row r="14" spans="2:12" ht="12" customHeight="1">
      <c r="B14" s="18"/>
      <c r="C14" s="14"/>
      <c r="D14" s="32" t="s">
        <v>1838</v>
      </c>
      <c r="E14" s="29">
        <v>2912</v>
      </c>
      <c r="F14" s="30">
        <v>3041</v>
      </c>
      <c r="G14" s="30">
        <v>2950</v>
      </c>
      <c r="H14" s="30">
        <v>2563</v>
      </c>
      <c r="I14" s="30">
        <v>2564</v>
      </c>
      <c r="J14" s="30">
        <v>2542</v>
      </c>
      <c r="K14" s="30">
        <v>2394</v>
      </c>
      <c r="L14" s="31">
        <v>2302</v>
      </c>
    </row>
    <row r="15" spans="2:12" ht="12" customHeight="1">
      <c r="B15" s="18"/>
      <c r="C15" s="14"/>
      <c r="D15" s="32"/>
      <c r="E15" s="29"/>
      <c r="F15" s="30"/>
      <c r="G15" s="30"/>
      <c r="H15" s="30"/>
      <c r="I15" s="30"/>
      <c r="J15" s="30"/>
      <c r="K15" s="30"/>
      <c r="L15" s="31"/>
    </row>
    <row r="16" spans="2:12" ht="12" customHeight="1">
      <c r="B16" s="18"/>
      <c r="C16" s="14"/>
      <c r="D16" s="32" t="s">
        <v>1839</v>
      </c>
      <c r="E16" s="29">
        <v>1334</v>
      </c>
      <c r="F16" s="30">
        <v>1263</v>
      </c>
      <c r="G16" s="30">
        <v>1279</v>
      </c>
      <c r="H16" s="30">
        <v>1124</v>
      </c>
      <c r="I16" s="30">
        <v>1088</v>
      </c>
      <c r="J16" s="30">
        <v>1072</v>
      </c>
      <c r="K16" s="30">
        <v>1062</v>
      </c>
      <c r="L16" s="31">
        <v>1079</v>
      </c>
    </row>
    <row r="17" spans="2:12" ht="12" customHeight="1">
      <c r="B17" s="18"/>
      <c r="C17" s="14"/>
      <c r="D17" s="32" t="s">
        <v>1840</v>
      </c>
      <c r="E17" s="29">
        <v>1506</v>
      </c>
      <c r="F17" s="30">
        <v>1577</v>
      </c>
      <c r="G17" s="30">
        <v>1516</v>
      </c>
      <c r="H17" s="30">
        <v>1361</v>
      </c>
      <c r="I17" s="30">
        <v>1372</v>
      </c>
      <c r="J17" s="30">
        <v>1359</v>
      </c>
      <c r="K17" s="30">
        <v>1303</v>
      </c>
      <c r="L17" s="31">
        <v>1223</v>
      </c>
    </row>
    <row r="18" spans="2:12" ht="12" customHeight="1">
      <c r="B18" s="18"/>
      <c r="C18" s="14"/>
      <c r="D18" s="32" t="s">
        <v>1841</v>
      </c>
      <c r="E18" s="29">
        <v>4443</v>
      </c>
      <c r="F18" s="30">
        <v>4791</v>
      </c>
      <c r="G18" s="30">
        <v>4830</v>
      </c>
      <c r="H18" s="30">
        <v>4081</v>
      </c>
      <c r="I18" s="30">
        <v>4090</v>
      </c>
      <c r="J18" s="30">
        <v>4027</v>
      </c>
      <c r="K18" s="30">
        <v>3917</v>
      </c>
      <c r="L18" s="31">
        <v>3770</v>
      </c>
    </row>
    <row r="19" spans="2:12" ht="12" customHeight="1">
      <c r="B19" s="18"/>
      <c r="C19" s="14"/>
      <c r="D19" s="32" t="s">
        <v>1842</v>
      </c>
      <c r="E19" s="29">
        <v>4934</v>
      </c>
      <c r="F19" s="30">
        <v>5064</v>
      </c>
      <c r="G19" s="30">
        <v>5022</v>
      </c>
      <c r="H19" s="30">
        <v>4153</v>
      </c>
      <c r="I19" s="30">
        <v>4085</v>
      </c>
      <c r="J19" s="30">
        <v>3898</v>
      </c>
      <c r="K19" s="30">
        <v>3788</v>
      </c>
      <c r="L19" s="31">
        <v>3560</v>
      </c>
    </row>
    <row r="20" spans="2:12" ht="12" customHeight="1">
      <c r="B20" s="18"/>
      <c r="C20" s="14"/>
      <c r="D20" s="32" t="s">
        <v>1843</v>
      </c>
      <c r="E20" s="29">
        <v>4201</v>
      </c>
      <c r="F20" s="30">
        <v>4356</v>
      </c>
      <c r="G20" s="30">
        <v>4448</v>
      </c>
      <c r="H20" s="30">
        <v>3647</v>
      </c>
      <c r="I20" s="30">
        <v>3676</v>
      </c>
      <c r="J20" s="30">
        <v>3532</v>
      </c>
      <c r="K20" s="30">
        <v>3376</v>
      </c>
      <c r="L20" s="31">
        <v>3131</v>
      </c>
    </row>
    <row r="21" spans="2:12" ht="12" customHeight="1">
      <c r="B21" s="18"/>
      <c r="C21" s="14"/>
      <c r="D21" s="32"/>
      <c r="E21" s="29"/>
      <c r="F21" s="30"/>
      <c r="G21" s="30"/>
      <c r="H21" s="30"/>
      <c r="I21" s="30"/>
      <c r="J21" s="30"/>
      <c r="K21" s="30"/>
      <c r="L21" s="31"/>
    </row>
    <row r="22" spans="2:12" ht="12" customHeight="1">
      <c r="B22" s="18"/>
      <c r="C22" s="14"/>
      <c r="D22" s="32" t="s">
        <v>1844</v>
      </c>
      <c r="E22" s="29">
        <v>2988</v>
      </c>
      <c r="F22" s="30">
        <v>3196</v>
      </c>
      <c r="G22" s="30">
        <v>3222</v>
      </c>
      <c r="H22" s="30">
        <v>2879</v>
      </c>
      <c r="I22" s="30">
        <v>2834</v>
      </c>
      <c r="J22" s="30">
        <v>2836</v>
      </c>
      <c r="K22" s="30">
        <v>2670</v>
      </c>
      <c r="L22" s="31">
        <v>2548</v>
      </c>
    </row>
    <row r="23" spans="2:12" ht="12" customHeight="1">
      <c r="B23" s="18"/>
      <c r="C23" s="14"/>
      <c r="D23" s="32" t="s">
        <v>1845</v>
      </c>
      <c r="E23" s="29">
        <v>6242</v>
      </c>
      <c r="F23" s="30">
        <v>6573</v>
      </c>
      <c r="G23" s="30">
        <v>6691</v>
      </c>
      <c r="H23" s="30">
        <v>5867</v>
      </c>
      <c r="I23" s="30">
        <v>5878</v>
      </c>
      <c r="J23" s="30">
        <v>5810</v>
      </c>
      <c r="K23" s="30">
        <v>5562</v>
      </c>
      <c r="L23" s="31">
        <v>5271</v>
      </c>
    </row>
    <row r="24" spans="2:12" ht="12" customHeight="1">
      <c r="B24" s="18"/>
      <c r="C24" s="14"/>
      <c r="D24" s="32" t="s">
        <v>1835</v>
      </c>
      <c r="E24" s="29">
        <v>5769</v>
      </c>
      <c r="F24" s="30">
        <v>5995</v>
      </c>
      <c r="G24" s="30">
        <v>5935</v>
      </c>
      <c r="H24" s="30">
        <v>5279</v>
      </c>
      <c r="I24" s="30">
        <v>5513</v>
      </c>
      <c r="J24" s="30">
        <v>5479</v>
      </c>
      <c r="K24" s="30">
        <v>5256</v>
      </c>
      <c r="L24" s="31">
        <v>5063</v>
      </c>
    </row>
    <row r="25" spans="2:12" ht="12" customHeight="1">
      <c r="B25" s="18"/>
      <c r="C25" s="14"/>
      <c r="D25" s="32" t="s">
        <v>1846</v>
      </c>
      <c r="E25" s="29">
        <v>0</v>
      </c>
      <c r="F25" s="30">
        <v>0</v>
      </c>
      <c r="G25" s="30">
        <v>0</v>
      </c>
      <c r="H25" s="30">
        <v>6793</v>
      </c>
      <c r="I25" s="30">
        <v>6646</v>
      </c>
      <c r="J25" s="30">
        <v>6396</v>
      </c>
      <c r="K25" s="30">
        <v>5986</v>
      </c>
      <c r="L25" s="31">
        <v>5342</v>
      </c>
    </row>
    <row r="26" spans="2:12" ht="12" customHeight="1">
      <c r="B26" s="18"/>
      <c r="C26" s="14"/>
      <c r="D26" s="32" t="s">
        <v>1847</v>
      </c>
      <c r="E26" s="29">
        <v>0</v>
      </c>
      <c r="F26" s="30">
        <v>0</v>
      </c>
      <c r="G26" s="30">
        <v>0</v>
      </c>
      <c r="H26" s="30">
        <v>3066</v>
      </c>
      <c r="I26" s="30">
        <v>3066</v>
      </c>
      <c r="J26" s="30">
        <v>2988</v>
      </c>
      <c r="K26" s="30">
        <v>2805</v>
      </c>
      <c r="L26" s="31">
        <v>2592</v>
      </c>
    </row>
    <row r="27" spans="2:12" ht="12" customHeight="1">
      <c r="B27" s="18"/>
      <c r="C27" s="14"/>
      <c r="D27" s="32"/>
      <c r="E27" s="29"/>
      <c r="F27" s="30"/>
      <c r="G27" s="30"/>
      <c r="H27" s="30"/>
      <c r="I27" s="30"/>
      <c r="J27" s="30"/>
      <c r="K27" s="30"/>
      <c r="L27" s="31"/>
    </row>
    <row r="28" spans="2:12" ht="12" customHeight="1">
      <c r="B28" s="864" t="s">
        <v>1848</v>
      </c>
      <c r="C28" s="865"/>
      <c r="D28" s="858"/>
      <c r="E28" s="29">
        <f>SUM(E30:E41)</f>
        <v>95714</v>
      </c>
      <c r="F28" s="30">
        <f>SUM(F30:F41)</f>
        <v>94649</v>
      </c>
      <c r="G28" s="30">
        <f>SUM(G30:G41)</f>
        <v>94790</v>
      </c>
      <c r="H28" s="30">
        <f>SUM(H30:H41)</f>
        <v>82770</v>
      </c>
      <c r="I28" s="30">
        <v>83971</v>
      </c>
      <c r="J28" s="30">
        <f>SUM(J30:J41)</f>
        <v>77716</v>
      </c>
      <c r="K28" s="30">
        <f>SUM(K30:K41)</f>
        <v>77460</v>
      </c>
      <c r="L28" s="31">
        <f>SUM(L30:L41)</f>
        <v>75039</v>
      </c>
    </row>
    <row r="29" spans="2:12" ht="12" customHeight="1">
      <c r="B29" s="18"/>
      <c r="C29" s="14"/>
      <c r="D29" s="34"/>
      <c r="E29" s="29"/>
      <c r="F29" s="30"/>
      <c r="G29" s="30"/>
      <c r="H29" s="30"/>
      <c r="I29" s="30"/>
      <c r="J29" s="30"/>
      <c r="K29" s="30"/>
      <c r="L29" s="31"/>
    </row>
    <row r="30" spans="2:12" ht="12" customHeight="1">
      <c r="B30" s="18"/>
      <c r="C30" s="14"/>
      <c r="D30" s="34" t="s">
        <v>1849</v>
      </c>
      <c r="E30" s="29">
        <v>56353</v>
      </c>
      <c r="F30" s="30">
        <v>55008</v>
      </c>
      <c r="G30" s="30">
        <v>55344</v>
      </c>
      <c r="H30" s="30">
        <v>48816</v>
      </c>
      <c r="I30" s="30">
        <v>50448</v>
      </c>
      <c r="J30" s="30">
        <v>44731</v>
      </c>
      <c r="K30" s="30">
        <v>44602</v>
      </c>
      <c r="L30" s="31">
        <v>43007</v>
      </c>
    </row>
    <row r="31" spans="2:12" ht="12" customHeight="1">
      <c r="B31" s="18"/>
      <c r="C31" s="14"/>
      <c r="D31" s="34" t="s">
        <v>1850</v>
      </c>
      <c r="E31" s="29">
        <v>1535</v>
      </c>
      <c r="F31" s="30">
        <v>2169</v>
      </c>
      <c r="G31" s="30">
        <v>2134</v>
      </c>
      <c r="H31" s="30">
        <v>1759</v>
      </c>
      <c r="I31" s="30">
        <v>1745</v>
      </c>
      <c r="J31" s="30">
        <v>1682</v>
      </c>
      <c r="K31" s="30">
        <v>1729</v>
      </c>
      <c r="L31" s="31">
        <v>1672</v>
      </c>
    </row>
    <row r="32" spans="2:12" ht="12" customHeight="1">
      <c r="B32" s="18"/>
      <c r="C32" s="14"/>
      <c r="D32" s="34" t="s">
        <v>1851</v>
      </c>
      <c r="E32" s="29">
        <v>2862</v>
      </c>
      <c r="F32" s="30">
        <v>2984</v>
      </c>
      <c r="G32" s="30">
        <v>2863</v>
      </c>
      <c r="H32" s="30">
        <v>2405</v>
      </c>
      <c r="I32" s="30">
        <v>2429</v>
      </c>
      <c r="J32" s="30">
        <v>2324</v>
      </c>
      <c r="K32" s="30">
        <v>2263</v>
      </c>
      <c r="L32" s="31">
        <v>2162</v>
      </c>
    </row>
    <row r="33" spans="2:12" ht="12" customHeight="1">
      <c r="B33" s="18"/>
      <c r="C33" s="14"/>
      <c r="D33" s="34" t="s">
        <v>1852</v>
      </c>
      <c r="E33" s="29">
        <v>5348</v>
      </c>
      <c r="F33" s="30">
        <v>4982</v>
      </c>
      <c r="G33" s="30">
        <v>5051</v>
      </c>
      <c r="H33" s="30">
        <v>3956</v>
      </c>
      <c r="I33" s="30">
        <v>3793</v>
      </c>
      <c r="J33" s="30">
        <v>3750</v>
      </c>
      <c r="K33" s="30">
        <v>4263</v>
      </c>
      <c r="L33" s="31">
        <v>4326</v>
      </c>
    </row>
    <row r="34" spans="2:12" ht="12" customHeight="1">
      <c r="B34" s="18"/>
      <c r="C34" s="14"/>
      <c r="D34" s="34" t="s">
        <v>1853</v>
      </c>
      <c r="E34" s="29">
        <v>5402</v>
      </c>
      <c r="F34" s="30">
        <v>5450</v>
      </c>
      <c r="G34" s="30">
        <v>5635</v>
      </c>
      <c r="H34" s="30">
        <v>5064</v>
      </c>
      <c r="I34" s="30">
        <v>5150</v>
      </c>
      <c r="J34" s="30">
        <v>5011</v>
      </c>
      <c r="K34" s="30">
        <v>5078</v>
      </c>
      <c r="L34" s="31">
        <v>4970</v>
      </c>
    </row>
    <row r="35" spans="2:12" ht="12" customHeight="1">
      <c r="B35" s="18"/>
      <c r="C35" s="14"/>
      <c r="D35" s="34"/>
      <c r="E35" s="29"/>
      <c r="F35" s="30"/>
      <c r="G35" s="30"/>
      <c r="H35" s="30"/>
      <c r="I35" s="30"/>
      <c r="J35" s="30"/>
      <c r="K35" s="30"/>
      <c r="L35" s="31"/>
    </row>
    <row r="36" spans="2:12" ht="12" customHeight="1">
      <c r="B36" s="18"/>
      <c r="C36" s="14"/>
      <c r="D36" s="34" t="s">
        <v>1854</v>
      </c>
      <c r="E36" s="29">
        <v>2616</v>
      </c>
      <c r="F36" s="30">
        <v>2685</v>
      </c>
      <c r="G36" s="30">
        <v>2697</v>
      </c>
      <c r="H36" s="30">
        <v>2454</v>
      </c>
      <c r="I36" s="30">
        <v>2437</v>
      </c>
      <c r="J36" s="30">
        <v>2407</v>
      </c>
      <c r="K36" s="30">
        <v>2298</v>
      </c>
      <c r="L36" s="31">
        <v>2214</v>
      </c>
    </row>
    <row r="37" spans="2:12" ht="12" customHeight="1">
      <c r="B37" s="18"/>
      <c r="C37" s="14"/>
      <c r="D37" s="34" t="s">
        <v>1855</v>
      </c>
      <c r="E37" s="29">
        <v>1989</v>
      </c>
      <c r="F37" s="30">
        <v>1974</v>
      </c>
      <c r="G37" s="30">
        <v>1937</v>
      </c>
      <c r="H37" s="30">
        <v>1704</v>
      </c>
      <c r="I37" s="30">
        <v>1702</v>
      </c>
      <c r="J37" s="30">
        <v>1707</v>
      </c>
      <c r="K37" s="30">
        <v>1566</v>
      </c>
      <c r="L37" s="31">
        <v>1533</v>
      </c>
    </row>
    <row r="38" spans="2:12" ht="12" customHeight="1">
      <c r="B38" s="18"/>
      <c r="C38" s="14"/>
      <c r="D38" s="34" t="s">
        <v>1856</v>
      </c>
      <c r="E38" s="29">
        <v>1638</v>
      </c>
      <c r="F38" s="30">
        <v>1647</v>
      </c>
      <c r="G38" s="30">
        <v>1644</v>
      </c>
      <c r="H38" s="30">
        <v>1510</v>
      </c>
      <c r="I38" s="30">
        <v>1511</v>
      </c>
      <c r="J38" s="30">
        <v>1482</v>
      </c>
      <c r="K38" s="30">
        <v>1491</v>
      </c>
      <c r="L38" s="31">
        <v>1436</v>
      </c>
    </row>
    <row r="39" spans="2:12" ht="12" customHeight="1">
      <c r="B39" s="18"/>
      <c r="C39" s="14"/>
      <c r="D39" s="34" t="s">
        <v>1857</v>
      </c>
      <c r="E39" s="29">
        <v>4580</v>
      </c>
      <c r="F39" s="30">
        <v>4722</v>
      </c>
      <c r="G39" s="30">
        <v>4733</v>
      </c>
      <c r="H39" s="30">
        <v>4042</v>
      </c>
      <c r="I39" s="30">
        <v>4063</v>
      </c>
      <c r="J39" s="30">
        <v>4012</v>
      </c>
      <c r="K39" s="30">
        <v>3931</v>
      </c>
      <c r="L39" s="31">
        <v>3884</v>
      </c>
    </row>
    <row r="40" spans="2:12" ht="12" customHeight="1">
      <c r="B40" s="18"/>
      <c r="C40" s="14"/>
      <c r="D40" s="34" t="s">
        <v>1858</v>
      </c>
      <c r="E40" s="29">
        <v>7142</v>
      </c>
      <c r="F40" s="30">
        <v>6648</v>
      </c>
      <c r="G40" s="30">
        <v>6359</v>
      </c>
      <c r="H40" s="30">
        <v>5794</v>
      </c>
      <c r="I40" s="30">
        <v>5481</v>
      </c>
      <c r="J40" s="30">
        <v>5381</v>
      </c>
      <c r="K40" s="30">
        <v>5414</v>
      </c>
      <c r="L40" s="31">
        <v>5245</v>
      </c>
    </row>
    <row r="41" spans="2:12" ht="12" customHeight="1">
      <c r="B41" s="18"/>
      <c r="C41" s="14"/>
      <c r="D41" s="34" t="s">
        <v>1859</v>
      </c>
      <c r="E41" s="29">
        <v>6249</v>
      </c>
      <c r="F41" s="30">
        <v>6380</v>
      </c>
      <c r="G41" s="30">
        <v>6393</v>
      </c>
      <c r="H41" s="30">
        <v>5266</v>
      </c>
      <c r="I41" s="30">
        <v>5212</v>
      </c>
      <c r="J41" s="30">
        <v>5229</v>
      </c>
      <c r="K41" s="30">
        <v>4825</v>
      </c>
      <c r="L41" s="31">
        <v>4590</v>
      </c>
    </row>
    <row r="42" spans="2:12" ht="12" customHeight="1">
      <c r="B42" s="18"/>
      <c r="C42" s="14"/>
      <c r="D42" s="34"/>
      <c r="E42" s="29"/>
      <c r="F42" s="30"/>
      <c r="G42" s="30"/>
      <c r="H42" s="30"/>
      <c r="I42" s="30"/>
      <c r="J42" s="30"/>
      <c r="K42" s="30"/>
      <c r="L42" s="31"/>
    </row>
    <row r="43" spans="2:12" ht="12" customHeight="1">
      <c r="B43" s="864" t="s">
        <v>1860</v>
      </c>
      <c r="C43" s="865"/>
      <c r="D43" s="858"/>
      <c r="E43" s="29">
        <f aca="true" t="shared" si="0" ref="E43:L43">SUM(E45:E56)</f>
        <v>85041</v>
      </c>
      <c r="F43" s="30">
        <f t="shared" si="0"/>
        <v>82731</v>
      </c>
      <c r="G43" s="30">
        <f t="shared" si="0"/>
        <v>80046</v>
      </c>
      <c r="H43" s="30">
        <f t="shared" si="0"/>
        <v>66454</v>
      </c>
      <c r="I43" s="30">
        <f t="shared" si="0"/>
        <v>68017</v>
      </c>
      <c r="J43" s="30">
        <f t="shared" si="0"/>
        <v>64617</v>
      </c>
      <c r="K43" s="30">
        <f t="shared" si="0"/>
        <v>61298</v>
      </c>
      <c r="L43" s="31">
        <f t="shared" si="0"/>
        <v>58860</v>
      </c>
    </row>
    <row r="44" spans="2:12" ht="12" customHeight="1">
      <c r="B44" s="18"/>
      <c r="C44" s="14"/>
      <c r="D44" s="34"/>
      <c r="E44" s="29"/>
      <c r="F44" s="30"/>
      <c r="G44" s="30"/>
      <c r="H44" s="30"/>
      <c r="I44" s="30"/>
      <c r="J44" s="30"/>
      <c r="K44" s="30"/>
      <c r="L44" s="31"/>
    </row>
    <row r="45" spans="2:12" ht="12" customHeight="1">
      <c r="B45" s="18"/>
      <c r="C45" s="14"/>
      <c r="D45" s="34" t="s">
        <v>1861</v>
      </c>
      <c r="E45" s="29">
        <v>46275</v>
      </c>
      <c r="F45" s="30">
        <v>44018</v>
      </c>
      <c r="G45" s="30">
        <v>42792</v>
      </c>
      <c r="H45" s="30">
        <v>35986</v>
      </c>
      <c r="I45" s="30">
        <v>37224</v>
      </c>
      <c r="J45" s="30">
        <v>34316</v>
      </c>
      <c r="K45" s="30">
        <v>31830</v>
      </c>
      <c r="L45" s="31">
        <v>28220</v>
      </c>
    </row>
    <row r="46" spans="2:12" ht="12" customHeight="1">
      <c r="B46" s="18"/>
      <c r="C46" s="14"/>
      <c r="D46" s="34" t="s">
        <v>1862</v>
      </c>
      <c r="E46" s="29">
        <v>4114</v>
      </c>
      <c r="F46" s="30">
        <v>4016</v>
      </c>
      <c r="G46" s="30">
        <v>3887</v>
      </c>
      <c r="H46" s="30">
        <v>3477</v>
      </c>
      <c r="I46" s="30">
        <v>3555</v>
      </c>
      <c r="J46" s="30">
        <v>3447</v>
      </c>
      <c r="K46" s="30">
        <v>3354</v>
      </c>
      <c r="L46" s="31">
        <v>3301</v>
      </c>
    </row>
    <row r="47" spans="2:12" ht="12" customHeight="1">
      <c r="B47" s="18"/>
      <c r="C47" s="14"/>
      <c r="D47" s="34" t="s">
        <v>1863</v>
      </c>
      <c r="E47" s="29">
        <v>3322</v>
      </c>
      <c r="F47" s="30">
        <v>3185</v>
      </c>
      <c r="G47" s="30">
        <v>3200</v>
      </c>
      <c r="H47" s="30">
        <v>3005</v>
      </c>
      <c r="I47" s="30">
        <v>2949</v>
      </c>
      <c r="J47" s="30">
        <v>2852</v>
      </c>
      <c r="K47" s="30">
        <v>2752</v>
      </c>
      <c r="L47" s="31">
        <v>2662</v>
      </c>
    </row>
    <row r="48" spans="2:12" ht="12" customHeight="1">
      <c r="B48" s="18"/>
      <c r="C48" s="14"/>
      <c r="D48" s="35" t="s">
        <v>1864</v>
      </c>
      <c r="E48" s="29">
        <v>3982</v>
      </c>
      <c r="F48" s="30">
        <v>3985</v>
      </c>
      <c r="G48" s="30">
        <v>3858</v>
      </c>
      <c r="H48" s="30">
        <v>3191</v>
      </c>
      <c r="I48" s="30">
        <v>3345</v>
      </c>
      <c r="J48" s="30">
        <v>3034</v>
      </c>
      <c r="K48" s="30">
        <v>2756</v>
      </c>
      <c r="L48" s="31">
        <v>2474</v>
      </c>
    </row>
    <row r="49" spans="2:12" ht="12" customHeight="1">
      <c r="B49" s="18"/>
      <c r="C49" s="14"/>
      <c r="D49" s="34" t="s">
        <v>1865</v>
      </c>
      <c r="E49" s="29">
        <v>2311</v>
      </c>
      <c r="F49" s="30">
        <v>2135</v>
      </c>
      <c r="G49" s="30">
        <v>2288</v>
      </c>
      <c r="H49" s="30">
        <v>1724</v>
      </c>
      <c r="I49" s="30">
        <v>1704</v>
      </c>
      <c r="J49" s="30">
        <v>1697</v>
      </c>
      <c r="K49" s="30">
        <v>1731</v>
      </c>
      <c r="L49" s="31">
        <v>1737</v>
      </c>
    </row>
    <row r="50" spans="2:12" ht="12" customHeight="1">
      <c r="B50" s="18"/>
      <c r="C50" s="14"/>
      <c r="D50" s="34"/>
      <c r="E50" s="29"/>
      <c r="F50" s="30"/>
      <c r="G50" s="30"/>
      <c r="H50" s="30"/>
      <c r="I50" s="30"/>
      <c r="J50" s="30"/>
      <c r="K50" s="30"/>
      <c r="L50" s="31"/>
    </row>
    <row r="51" spans="2:12" ht="12" customHeight="1">
      <c r="B51" s="18"/>
      <c r="C51" s="14"/>
      <c r="D51" s="34" t="s">
        <v>1866</v>
      </c>
      <c r="E51" s="29">
        <v>2538</v>
      </c>
      <c r="F51" s="30">
        <v>2528</v>
      </c>
      <c r="G51" s="30">
        <v>2560</v>
      </c>
      <c r="H51" s="30">
        <v>2222</v>
      </c>
      <c r="I51" s="30">
        <v>2289</v>
      </c>
      <c r="J51" s="30">
        <v>2267</v>
      </c>
      <c r="K51" s="30">
        <v>2253</v>
      </c>
      <c r="L51" s="31">
        <v>2269</v>
      </c>
    </row>
    <row r="52" spans="2:12" ht="12" customHeight="1">
      <c r="B52" s="18"/>
      <c r="C52" s="14"/>
      <c r="D52" s="35" t="s">
        <v>1867</v>
      </c>
      <c r="E52" s="29">
        <v>1923</v>
      </c>
      <c r="F52" s="30">
        <v>1919</v>
      </c>
      <c r="G52" s="30">
        <v>1876</v>
      </c>
      <c r="H52" s="30">
        <v>1868</v>
      </c>
      <c r="I52" s="30">
        <v>1889</v>
      </c>
      <c r="J52" s="30">
        <v>1915</v>
      </c>
      <c r="K52" s="30">
        <v>1886</v>
      </c>
      <c r="L52" s="31">
        <v>1882</v>
      </c>
    </row>
    <row r="53" spans="2:12" ht="12" customHeight="1">
      <c r="B53" s="18"/>
      <c r="C53" s="14"/>
      <c r="D53" s="34" t="s">
        <v>1868</v>
      </c>
      <c r="E53" s="29">
        <v>2158</v>
      </c>
      <c r="F53" s="30">
        <v>2144</v>
      </c>
      <c r="G53" s="30">
        <v>2133</v>
      </c>
      <c r="H53" s="30">
        <v>1913</v>
      </c>
      <c r="I53" s="30">
        <v>1939</v>
      </c>
      <c r="J53" s="30">
        <v>1927</v>
      </c>
      <c r="K53" s="30">
        <v>1923</v>
      </c>
      <c r="L53" s="31">
        <v>1886</v>
      </c>
    </row>
    <row r="54" spans="2:12" ht="12" customHeight="1">
      <c r="B54" s="18"/>
      <c r="C54" s="14"/>
      <c r="D54" s="34" t="s">
        <v>1869</v>
      </c>
      <c r="E54" s="29">
        <v>6340</v>
      </c>
      <c r="F54" s="30">
        <v>6799</v>
      </c>
      <c r="G54" s="30">
        <v>6468</v>
      </c>
      <c r="H54" s="30">
        <v>4718</v>
      </c>
      <c r="I54" s="30">
        <v>4651</v>
      </c>
      <c r="J54" s="30">
        <v>4567</v>
      </c>
      <c r="K54" s="30">
        <v>4452</v>
      </c>
      <c r="L54" s="31">
        <v>5869</v>
      </c>
    </row>
    <row r="55" spans="2:12" ht="12" customHeight="1">
      <c r="B55" s="18"/>
      <c r="C55" s="14"/>
      <c r="D55" s="34" t="s">
        <v>1859</v>
      </c>
      <c r="E55" s="29">
        <v>4851</v>
      </c>
      <c r="F55" s="30">
        <v>4715</v>
      </c>
      <c r="G55" s="30">
        <v>3888</v>
      </c>
      <c r="H55" s="30">
        <v>3186</v>
      </c>
      <c r="I55" s="30">
        <v>3261</v>
      </c>
      <c r="J55" s="30">
        <v>3321</v>
      </c>
      <c r="K55" s="30">
        <v>3204</v>
      </c>
      <c r="L55" s="31">
        <v>3394</v>
      </c>
    </row>
    <row r="56" spans="2:12" ht="12" customHeight="1">
      <c r="B56" s="18"/>
      <c r="C56" s="14"/>
      <c r="D56" s="34" t="s">
        <v>1870</v>
      </c>
      <c r="E56" s="29">
        <v>7227</v>
      </c>
      <c r="F56" s="30">
        <v>7287</v>
      </c>
      <c r="G56" s="30">
        <v>7096</v>
      </c>
      <c r="H56" s="30">
        <v>5164</v>
      </c>
      <c r="I56" s="30">
        <v>5211</v>
      </c>
      <c r="J56" s="30">
        <v>5274</v>
      </c>
      <c r="K56" s="30">
        <v>5157</v>
      </c>
      <c r="L56" s="31">
        <v>5166</v>
      </c>
    </row>
    <row r="57" spans="2:12" ht="12" customHeight="1">
      <c r="B57" s="18"/>
      <c r="C57" s="14"/>
      <c r="D57" s="34"/>
      <c r="E57" s="29"/>
      <c r="F57" s="30"/>
      <c r="G57" s="30"/>
      <c r="H57" s="30"/>
      <c r="I57" s="30"/>
      <c r="J57" s="30"/>
      <c r="K57" s="30"/>
      <c r="L57" s="31"/>
    </row>
    <row r="58" spans="2:12" ht="12" customHeight="1">
      <c r="B58" s="864" t="s">
        <v>1871</v>
      </c>
      <c r="C58" s="865"/>
      <c r="D58" s="858"/>
      <c r="E58" s="29">
        <f>SUM(E60:E75)</f>
        <v>96735</v>
      </c>
      <c r="F58" s="30">
        <f>SUM(F60:F75)</f>
        <v>93719</v>
      </c>
      <c r="G58" s="30">
        <v>89747</v>
      </c>
      <c r="H58" s="30">
        <f>SUM(H60:H75)</f>
        <v>72142</v>
      </c>
      <c r="I58" s="30">
        <f>SUM(I60:I75)</f>
        <v>73256</v>
      </c>
      <c r="J58" s="30">
        <f>SUM(J60:J75)</f>
        <v>71534</v>
      </c>
      <c r="K58" s="30">
        <f>SUM(K60:K75)</f>
        <v>67369</v>
      </c>
      <c r="L58" s="31">
        <f>SUM(L60:L75)</f>
        <v>63105</v>
      </c>
    </row>
    <row r="59" spans="2:12" ht="12" customHeight="1">
      <c r="B59" s="18"/>
      <c r="C59" s="14"/>
      <c r="D59" s="34"/>
      <c r="E59" s="29"/>
      <c r="F59" s="30"/>
      <c r="G59" s="30"/>
      <c r="H59" s="30"/>
      <c r="I59" s="30"/>
      <c r="J59" s="30"/>
      <c r="K59" s="30"/>
      <c r="L59" s="31"/>
    </row>
    <row r="60" spans="2:12" ht="12" customHeight="1">
      <c r="B60" s="18"/>
      <c r="C60" s="14"/>
      <c r="D60" s="34" t="s">
        <v>1872</v>
      </c>
      <c r="E60" s="29">
        <v>57166</v>
      </c>
      <c r="F60" s="30">
        <v>54291</v>
      </c>
      <c r="G60" s="30">
        <v>49526</v>
      </c>
      <c r="H60" s="30">
        <v>31958</v>
      </c>
      <c r="I60" s="30">
        <v>31866</v>
      </c>
      <c r="J60" s="30">
        <v>30280</v>
      </c>
      <c r="K60" s="30">
        <v>25019</v>
      </c>
      <c r="L60" s="31">
        <v>22174</v>
      </c>
    </row>
    <row r="61" spans="2:12" ht="12" customHeight="1">
      <c r="B61" s="18"/>
      <c r="C61" s="14"/>
      <c r="D61" s="34" t="s">
        <v>1873</v>
      </c>
      <c r="E61" s="29">
        <v>3449</v>
      </c>
      <c r="F61" s="30">
        <v>3385</v>
      </c>
      <c r="G61" s="30">
        <v>3416</v>
      </c>
      <c r="H61" s="30">
        <v>6111</v>
      </c>
      <c r="I61" s="30">
        <v>6247</v>
      </c>
      <c r="J61" s="30">
        <v>6125</v>
      </c>
      <c r="K61" s="30">
        <v>5448</v>
      </c>
      <c r="L61" s="31">
        <v>4852</v>
      </c>
    </row>
    <row r="62" spans="2:12" ht="12" customHeight="1">
      <c r="B62" s="18"/>
      <c r="C62" s="14"/>
      <c r="D62" s="34" t="s">
        <v>1874</v>
      </c>
      <c r="E62" s="29">
        <v>2829</v>
      </c>
      <c r="F62" s="30">
        <v>2843</v>
      </c>
      <c r="G62" s="30">
        <v>2922</v>
      </c>
      <c r="H62" s="30">
        <v>2721</v>
      </c>
      <c r="I62" s="30">
        <v>2766</v>
      </c>
      <c r="J62" s="30">
        <v>2738</v>
      </c>
      <c r="K62" s="30">
        <v>2625</v>
      </c>
      <c r="L62" s="31">
        <v>2623</v>
      </c>
    </row>
    <row r="63" spans="2:12" ht="12" customHeight="1">
      <c r="B63" s="18"/>
      <c r="C63" s="14"/>
      <c r="D63" s="34" t="s">
        <v>1875</v>
      </c>
      <c r="E63" s="29">
        <v>3680</v>
      </c>
      <c r="F63" s="30">
        <v>3731</v>
      </c>
      <c r="G63" s="30">
        <v>3678</v>
      </c>
      <c r="H63" s="30">
        <v>3233</v>
      </c>
      <c r="I63" s="30">
        <v>3279</v>
      </c>
      <c r="J63" s="30">
        <v>3298</v>
      </c>
      <c r="K63" s="30">
        <v>3181</v>
      </c>
      <c r="L63" s="31">
        <v>3168</v>
      </c>
    </row>
    <row r="64" spans="2:12" ht="12" customHeight="1">
      <c r="B64" s="18"/>
      <c r="C64" s="14"/>
      <c r="D64" s="34" t="s">
        <v>1876</v>
      </c>
      <c r="E64" s="29">
        <v>3381</v>
      </c>
      <c r="F64" s="30">
        <v>3388</v>
      </c>
      <c r="G64" s="30">
        <v>3354</v>
      </c>
      <c r="H64" s="30">
        <v>3747</v>
      </c>
      <c r="I64" s="30">
        <v>3810</v>
      </c>
      <c r="J64" s="30">
        <v>3682</v>
      </c>
      <c r="K64" s="30">
        <v>3364</v>
      </c>
      <c r="L64" s="31">
        <v>3298</v>
      </c>
    </row>
    <row r="65" spans="2:12" ht="12" customHeight="1">
      <c r="B65" s="18"/>
      <c r="C65" s="14"/>
      <c r="D65" s="34"/>
      <c r="E65" s="29"/>
      <c r="F65" s="30"/>
      <c r="G65" s="30"/>
      <c r="H65" s="30"/>
      <c r="I65" s="30"/>
      <c r="J65" s="30"/>
      <c r="K65" s="30"/>
      <c r="L65" s="31"/>
    </row>
    <row r="66" spans="2:12" ht="12" customHeight="1">
      <c r="B66" s="18"/>
      <c r="C66" s="14"/>
      <c r="D66" s="34" t="s">
        <v>1877</v>
      </c>
      <c r="E66" s="29">
        <v>2618</v>
      </c>
      <c r="F66" s="30">
        <v>2614</v>
      </c>
      <c r="G66" s="30">
        <v>2592</v>
      </c>
      <c r="H66" s="30">
        <v>2334</v>
      </c>
      <c r="I66" s="30">
        <v>2415</v>
      </c>
      <c r="J66" s="30">
        <v>2454</v>
      </c>
      <c r="K66" s="30">
        <v>2391</v>
      </c>
      <c r="L66" s="31">
        <v>2354</v>
      </c>
    </row>
    <row r="67" spans="2:12" ht="12" customHeight="1">
      <c r="B67" s="18"/>
      <c r="C67" s="14"/>
      <c r="D67" s="34" t="s">
        <v>1878</v>
      </c>
      <c r="E67" s="29">
        <v>4406</v>
      </c>
      <c r="F67" s="30">
        <v>4421</v>
      </c>
      <c r="G67" s="30">
        <v>4397</v>
      </c>
      <c r="H67" s="30">
        <v>3760</v>
      </c>
      <c r="I67" s="30">
        <v>3957</v>
      </c>
      <c r="J67" s="30">
        <v>3883</v>
      </c>
      <c r="K67" s="30">
        <v>3751</v>
      </c>
      <c r="L67" s="31">
        <v>3602</v>
      </c>
    </row>
    <row r="68" spans="2:12" ht="12" customHeight="1">
      <c r="B68" s="18"/>
      <c r="C68" s="14"/>
      <c r="D68" s="34" t="s">
        <v>1879</v>
      </c>
      <c r="E68" s="29">
        <v>2782</v>
      </c>
      <c r="F68" s="30">
        <v>2837</v>
      </c>
      <c r="G68" s="30">
        <v>2852</v>
      </c>
      <c r="H68" s="30">
        <v>2401</v>
      </c>
      <c r="I68" s="30">
        <v>2493</v>
      </c>
      <c r="J68" s="30">
        <v>2529</v>
      </c>
      <c r="K68" s="30">
        <v>2466</v>
      </c>
      <c r="L68" s="31">
        <v>2342</v>
      </c>
    </row>
    <row r="69" spans="2:12" ht="12" customHeight="1">
      <c r="B69" s="18"/>
      <c r="C69" s="14"/>
      <c r="D69" s="34" t="s">
        <v>1880</v>
      </c>
      <c r="E69" s="29">
        <v>4443</v>
      </c>
      <c r="F69" s="30">
        <v>4500</v>
      </c>
      <c r="G69" s="30">
        <v>4455</v>
      </c>
      <c r="H69" s="30">
        <v>3958</v>
      </c>
      <c r="I69" s="30">
        <v>4117</v>
      </c>
      <c r="J69" s="30">
        <v>4098</v>
      </c>
      <c r="K69" s="30">
        <v>3990</v>
      </c>
      <c r="L69" s="31">
        <v>3958</v>
      </c>
    </row>
    <row r="70" spans="2:12" ht="12" customHeight="1">
      <c r="B70" s="18"/>
      <c r="C70" s="14"/>
      <c r="D70" s="34" t="s">
        <v>1881</v>
      </c>
      <c r="E70" s="29">
        <v>2955</v>
      </c>
      <c r="F70" s="30">
        <v>2859</v>
      </c>
      <c r="G70" s="30">
        <v>2740</v>
      </c>
      <c r="H70" s="30">
        <v>2421</v>
      </c>
      <c r="I70" s="30">
        <v>2450</v>
      </c>
      <c r="J70" s="30">
        <v>2468</v>
      </c>
      <c r="K70" s="30">
        <v>2388</v>
      </c>
      <c r="L70" s="31">
        <v>2353</v>
      </c>
    </row>
    <row r="71" spans="2:12" ht="12" customHeight="1">
      <c r="B71" s="18"/>
      <c r="C71" s="14"/>
      <c r="D71" s="34"/>
      <c r="E71" s="29"/>
      <c r="F71" s="30"/>
      <c r="G71" s="30"/>
      <c r="H71" s="30"/>
      <c r="I71" s="30"/>
      <c r="J71" s="30"/>
      <c r="K71" s="30"/>
      <c r="L71" s="31"/>
    </row>
    <row r="72" spans="2:12" ht="12" customHeight="1">
      <c r="B72" s="18"/>
      <c r="C72" s="14"/>
      <c r="D72" s="34" t="s">
        <v>1882</v>
      </c>
      <c r="E72" s="29">
        <v>9026</v>
      </c>
      <c r="F72" s="30">
        <v>8850</v>
      </c>
      <c r="G72" s="30">
        <v>8441</v>
      </c>
      <c r="H72" s="30">
        <v>6626</v>
      </c>
      <c r="I72" s="30">
        <v>6811</v>
      </c>
      <c r="J72" s="30">
        <v>6938</v>
      </c>
      <c r="K72" s="30">
        <v>6822</v>
      </c>
      <c r="L72" s="31">
        <v>6669</v>
      </c>
    </row>
    <row r="73" spans="2:12" ht="12" customHeight="1">
      <c r="B73" s="18"/>
      <c r="C73" s="14"/>
      <c r="D73" s="34" t="s">
        <v>1883</v>
      </c>
      <c r="E73" s="29">
        <v>0</v>
      </c>
      <c r="F73" s="30">
        <v>0</v>
      </c>
      <c r="G73" s="30">
        <v>1374</v>
      </c>
      <c r="H73" s="30">
        <v>1160</v>
      </c>
      <c r="I73" s="30">
        <v>1296</v>
      </c>
      <c r="J73" s="30">
        <v>1245</v>
      </c>
      <c r="K73" s="30">
        <v>1342</v>
      </c>
      <c r="L73" s="31">
        <v>1424</v>
      </c>
    </row>
    <row r="74" spans="2:12" ht="12" customHeight="1">
      <c r="B74" s="18"/>
      <c r="C74" s="14"/>
      <c r="D74" s="34" t="s">
        <v>1884</v>
      </c>
      <c r="E74" s="29">
        <v>0</v>
      </c>
      <c r="F74" s="30">
        <v>0</v>
      </c>
      <c r="G74" s="30">
        <v>35992</v>
      </c>
      <c r="H74" s="30">
        <v>1712</v>
      </c>
      <c r="I74" s="30">
        <v>1749</v>
      </c>
      <c r="J74" s="30">
        <v>1796</v>
      </c>
      <c r="K74" s="30">
        <v>1737</v>
      </c>
      <c r="L74" s="31">
        <v>1710</v>
      </c>
    </row>
    <row r="75" spans="2:12" ht="12" customHeight="1">
      <c r="B75" s="18"/>
      <c r="C75" s="14"/>
      <c r="D75" s="34" t="s">
        <v>1885</v>
      </c>
      <c r="E75" s="29">
        <v>0</v>
      </c>
      <c r="F75" s="30">
        <v>0</v>
      </c>
      <c r="G75" s="30">
        <v>0</v>
      </c>
      <c r="H75" s="30">
        <v>0</v>
      </c>
      <c r="I75" s="30">
        <v>0</v>
      </c>
      <c r="J75" s="30">
        <v>0</v>
      </c>
      <c r="K75" s="30">
        <v>2845</v>
      </c>
      <c r="L75" s="31">
        <v>2578</v>
      </c>
    </row>
    <row r="76" spans="2:12" ht="12" customHeight="1">
      <c r="B76" s="18"/>
      <c r="C76" s="14"/>
      <c r="D76" s="34"/>
      <c r="E76" s="29"/>
      <c r="F76" s="30"/>
      <c r="G76" s="30"/>
      <c r="H76" s="30"/>
      <c r="I76" s="30"/>
      <c r="J76" s="30"/>
      <c r="K76" s="30"/>
      <c r="L76" s="31"/>
    </row>
    <row r="77" spans="2:12" ht="12" customHeight="1">
      <c r="B77" s="864" t="s">
        <v>1886</v>
      </c>
      <c r="C77" s="865"/>
      <c r="D77" s="858"/>
      <c r="E77" s="29">
        <f>SUM(E79:E81)</f>
        <v>38603</v>
      </c>
      <c r="F77" s="30">
        <f>SUM(F79:F81)</f>
        <v>37085</v>
      </c>
      <c r="G77" s="30">
        <v>35992</v>
      </c>
      <c r="H77" s="30">
        <f>SUM(H79:H81)</f>
        <v>28812</v>
      </c>
      <c r="I77" s="30">
        <f>SUM(I79:I81)</f>
        <v>28254</v>
      </c>
      <c r="J77" s="30">
        <f>SUM(J79:J81)</f>
        <v>27360</v>
      </c>
      <c r="K77" s="30">
        <f>SUM(K79:K81)</f>
        <v>25379</v>
      </c>
      <c r="L77" s="31">
        <f>SUM(L79:L81)</f>
        <v>23308</v>
      </c>
    </row>
    <row r="78" spans="2:12" ht="12" customHeight="1">
      <c r="B78" s="18"/>
      <c r="C78" s="14"/>
      <c r="D78" s="34"/>
      <c r="E78" s="29"/>
      <c r="F78" s="30"/>
      <c r="G78" s="30"/>
      <c r="H78" s="30"/>
      <c r="I78" s="30"/>
      <c r="J78" s="30"/>
      <c r="K78" s="30"/>
      <c r="L78" s="31"/>
    </row>
    <row r="79" spans="2:12" ht="12" customHeight="1">
      <c r="B79" s="18"/>
      <c r="C79" s="14"/>
      <c r="D79" s="34" t="s">
        <v>1887</v>
      </c>
      <c r="E79" s="29">
        <v>32643</v>
      </c>
      <c r="F79" s="30">
        <v>31140</v>
      </c>
      <c r="G79" s="30">
        <v>25234</v>
      </c>
      <c r="H79" s="30">
        <v>20083</v>
      </c>
      <c r="I79" s="30">
        <v>20045</v>
      </c>
      <c r="J79" s="30">
        <v>19666</v>
      </c>
      <c r="K79" s="30">
        <v>18226</v>
      </c>
      <c r="L79" s="31">
        <v>16555</v>
      </c>
    </row>
    <row r="80" spans="2:12" ht="12" customHeight="1">
      <c r="B80" s="18"/>
      <c r="C80" s="14"/>
      <c r="D80" s="34" t="s">
        <v>1888</v>
      </c>
      <c r="E80" s="29">
        <v>5960</v>
      </c>
      <c r="F80" s="30">
        <v>5945</v>
      </c>
      <c r="G80" s="30">
        <v>5754</v>
      </c>
      <c r="H80" s="30">
        <v>4709</v>
      </c>
      <c r="I80" s="30">
        <v>4298</v>
      </c>
      <c r="J80" s="30">
        <v>3936</v>
      </c>
      <c r="K80" s="30">
        <v>3681</v>
      </c>
      <c r="L80" s="31">
        <v>3557</v>
      </c>
    </row>
    <row r="81" spans="2:12" ht="12.75" customHeight="1">
      <c r="B81" s="18"/>
      <c r="C81" s="14"/>
      <c r="D81" s="34" t="s">
        <v>1889</v>
      </c>
      <c r="E81" s="29">
        <v>0</v>
      </c>
      <c r="F81" s="30">
        <v>0</v>
      </c>
      <c r="G81" s="30">
        <v>5004</v>
      </c>
      <c r="H81" s="30">
        <v>4020</v>
      </c>
      <c r="I81" s="30">
        <v>3911</v>
      </c>
      <c r="J81" s="30">
        <v>3758</v>
      </c>
      <c r="K81" s="30">
        <v>3472</v>
      </c>
      <c r="L81" s="31">
        <v>3196</v>
      </c>
    </row>
    <row r="82" spans="2:12" ht="12" customHeight="1">
      <c r="B82" s="18"/>
      <c r="C82" s="14"/>
      <c r="D82" s="34"/>
      <c r="E82" s="29"/>
      <c r="F82" s="30"/>
      <c r="G82" s="30"/>
      <c r="H82" s="30"/>
      <c r="I82" s="30"/>
      <c r="J82" s="30"/>
      <c r="K82" s="30"/>
      <c r="L82" s="31"/>
    </row>
    <row r="83" spans="2:12" ht="12" customHeight="1">
      <c r="B83" s="864" t="s">
        <v>1890</v>
      </c>
      <c r="C83" s="865"/>
      <c r="D83" s="858"/>
      <c r="E83" s="29">
        <f>SUM(E85:E92)</f>
        <v>41414</v>
      </c>
      <c r="F83" s="30">
        <f>SUM(F85:F92)</f>
        <v>42589</v>
      </c>
      <c r="G83" s="30">
        <v>42621</v>
      </c>
      <c r="H83" s="30">
        <v>35951</v>
      </c>
      <c r="I83" s="30">
        <f>SUM(I85:I92)</f>
        <v>35502</v>
      </c>
      <c r="J83" s="30">
        <f>SUM(J85:J92)</f>
        <v>34776</v>
      </c>
      <c r="K83" s="30">
        <f>SUM(K85:K92)</f>
        <v>32570</v>
      </c>
      <c r="L83" s="31">
        <f>SUM(L85:L92)</f>
        <v>30471</v>
      </c>
    </row>
    <row r="84" spans="2:12" ht="12" customHeight="1">
      <c r="B84" s="18"/>
      <c r="C84" s="14"/>
      <c r="D84" s="34"/>
      <c r="E84" s="29"/>
      <c r="F84" s="30"/>
      <c r="G84" s="30"/>
      <c r="H84" s="30"/>
      <c r="I84" s="30"/>
      <c r="J84" s="30"/>
      <c r="K84" s="30"/>
      <c r="L84" s="31"/>
    </row>
    <row r="85" spans="2:13" ht="12" customHeight="1">
      <c r="B85" s="18"/>
      <c r="C85" s="14"/>
      <c r="D85" s="34" t="s">
        <v>1891</v>
      </c>
      <c r="E85" s="29">
        <v>15030</v>
      </c>
      <c r="F85" s="30">
        <v>14980</v>
      </c>
      <c r="G85" s="30">
        <v>14748</v>
      </c>
      <c r="H85" s="30">
        <v>12192</v>
      </c>
      <c r="I85" s="30">
        <v>12046</v>
      </c>
      <c r="J85" s="30">
        <v>11694</v>
      </c>
      <c r="K85" s="30">
        <v>10692</v>
      </c>
      <c r="L85" s="31">
        <v>9602</v>
      </c>
      <c r="M85" s="12" t="s">
        <v>1892</v>
      </c>
    </row>
    <row r="86" spans="2:13" ht="12" customHeight="1">
      <c r="B86" s="18"/>
      <c r="C86" s="14"/>
      <c r="D86" s="34" t="s">
        <v>1893</v>
      </c>
      <c r="E86" s="29">
        <v>4787</v>
      </c>
      <c r="F86" s="30">
        <v>5043</v>
      </c>
      <c r="G86" s="30">
        <v>5051</v>
      </c>
      <c r="H86" s="30">
        <v>4268</v>
      </c>
      <c r="I86" s="30">
        <v>4228</v>
      </c>
      <c r="J86" s="30">
        <v>4075</v>
      </c>
      <c r="K86" s="30">
        <v>3814</v>
      </c>
      <c r="L86" s="31">
        <v>3535</v>
      </c>
      <c r="M86" s="12" t="s">
        <v>1892</v>
      </c>
    </row>
    <row r="87" spans="2:12" ht="12" customHeight="1">
      <c r="B87" s="18"/>
      <c r="C87" s="14"/>
      <c r="D87" s="34" t="s">
        <v>1894</v>
      </c>
      <c r="E87" s="29">
        <v>5731</v>
      </c>
      <c r="F87" s="30">
        <v>5946</v>
      </c>
      <c r="G87" s="30">
        <v>5917</v>
      </c>
      <c r="H87" s="30">
        <v>5115</v>
      </c>
      <c r="I87" s="30">
        <v>5017</v>
      </c>
      <c r="J87" s="30">
        <v>4957</v>
      </c>
      <c r="K87" s="30">
        <v>4756</v>
      </c>
      <c r="L87" s="31">
        <v>4626</v>
      </c>
    </row>
    <row r="88" spans="2:12" ht="12" customHeight="1">
      <c r="B88" s="18"/>
      <c r="C88" s="14"/>
      <c r="D88" s="34"/>
      <c r="E88" s="29"/>
      <c r="F88" s="30"/>
      <c r="G88" s="30"/>
      <c r="H88" s="30"/>
      <c r="I88" s="30"/>
      <c r="J88" s="30"/>
      <c r="K88" s="30"/>
      <c r="L88" s="31"/>
    </row>
    <row r="89" spans="2:12" ht="12" customHeight="1">
      <c r="B89" s="18"/>
      <c r="C89" s="14"/>
      <c r="D89" s="34" t="s">
        <v>1895</v>
      </c>
      <c r="E89" s="29">
        <v>4453</v>
      </c>
      <c r="F89" s="30">
        <v>4717</v>
      </c>
      <c r="G89" s="30">
        <v>4757</v>
      </c>
      <c r="H89" s="30">
        <v>4098</v>
      </c>
      <c r="I89" s="30">
        <v>3984</v>
      </c>
      <c r="J89" s="30">
        <v>3863</v>
      </c>
      <c r="K89" s="30">
        <v>3652</v>
      </c>
      <c r="L89" s="31">
        <v>3339</v>
      </c>
    </row>
    <row r="90" spans="2:12" ht="12" customHeight="1">
      <c r="B90" s="18"/>
      <c r="C90" s="14"/>
      <c r="D90" s="34" t="s">
        <v>1896</v>
      </c>
      <c r="E90" s="29">
        <v>2218</v>
      </c>
      <c r="F90" s="30">
        <v>2326</v>
      </c>
      <c r="G90" s="30">
        <v>2349</v>
      </c>
      <c r="H90" s="30">
        <v>1971</v>
      </c>
      <c r="I90" s="30">
        <v>1949</v>
      </c>
      <c r="J90" s="30">
        <v>1957</v>
      </c>
      <c r="K90" s="30">
        <v>1910</v>
      </c>
      <c r="L90" s="31">
        <v>1789</v>
      </c>
    </row>
    <row r="91" spans="2:12" ht="12" customHeight="1">
      <c r="B91" s="18"/>
      <c r="C91" s="14"/>
      <c r="D91" s="34" t="s">
        <v>1897</v>
      </c>
      <c r="E91" s="29">
        <v>6283</v>
      </c>
      <c r="F91" s="30">
        <v>6562</v>
      </c>
      <c r="G91" s="30">
        <v>6772</v>
      </c>
      <c r="H91" s="30">
        <v>5694</v>
      </c>
      <c r="I91" s="30">
        <v>5675</v>
      </c>
      <c r="J91" s="30">
        <v>5622</v>
      </c>
      <c r="K91" s="30">
        <v>5314</v>
      </c>
      <c r="L91" s="31">
        <v>5294</v>
      </c>
    </row>
    <row r="92" spans="2:12" ht="12" customHeight="1">
      <c r="B92" s="18"/>
      <c r="C92" s="14"/>
      <c r="D92" s="34" t="s">
        <v>1898</v>
      </c>
      <c r="E92" s="29">
        <v>2912</v>
      </c>
      <c r="F92" s="30">
        <v>3015</v>
      </c>
      <c r="G92" s="30">
        <v>3027</v>
      </c>
      <c r="H92" s="30">
        <v>2613</v>
      </c>
      <c r="I92" s="30">
        <v>2603</v>
      </c>
      <c r="J92" s="30">
        <v>2608</v>
      </c>
      <c r="K92" s="30">
        <v>2432</v>
      </c>
      <c r="L92" s="31">
        <v>2286</v>
      </c>
    </row>
    <row r="93" spans="2:12" ht="12" customHeight="1">
      <c r="B93" s="18"/>
      <c r="C93" s="14"/>
      <c r="D93" s="34"/>
      <c r="E93" s="29"/>
      <c r="F93" s="30"/>
      <c r="G93" s="30"/>
      <c r="H93" s="30"/>
      <c r="I93" s="30"/>
      <c r="J93" s="30"/>
      <c r="K93" s="30"/>
      <c r="L93" s="31"/>
    </row>
    <row r="94" spans="2:12" ht="12" customHeight="1">
      <c r="B94" s="864" t="s">
        <v>1899</v>
      </c>
      <c r="C94" s="865"/>
      <c r="D94" s="858"/>
      <c r="E94" s="29">
        <f>SUM(E96:E101)</f>
        <v>36941</v>
      </c>
      <c r="F94" s="30">
        <f>SUM(F96:F101)</f>
        <v>37134</v>
      </c>
      <c r="G94" s="30">
        <v>37443</v>
      </c>
      <c r="H94" s="30">
        <f>SUM(H96:H101)</f>
        <v>30890</v>
      </c>
      <c r="I94" s="30">
        <f>SUM(I96:I101)</f>
        <v>30028</v>
      </c>
      <c r="J94" s="30">
        <f>SUM(J96:J101)</f>
        <v>29260</v>
      </c>
      <c r="K94" s="30">
        <f>SUM(K96:K101)</f>
        <v>27839</v>
      </c>
      <c r="L94" s="31">
        <f>SUM(L96:L101)</f>
        <v>26030</v>
      </c>
    </row>
    <row r="95" spans="2:12" ht="12" customHeight="1">
      <c r="B95" s="18"/>
      <c r="C95" s="14"/>
      <c r="D95" s="34"/>
      <c r="E95" s="29"/>
      <c r="F95" s="30"/>
      <c r="G95" s="30"/>
      <c r="H95" s="30"/>
      <c r="I95" s="30"/>
      <c r="J95" s="30"/>
      <c r="K95" s="30"/>
      <c r="L95" s="31"/>
    </row>
    <row r="96" spans="2:12" ht="12" customHeight="1">
      <c r="B96" s="18"/>
      <c r="C96" s="14"/>
      <c r="D96" s="34" t="s">
        <v>1900</v>
      </c>
      <c r="E96" s="29">
        <v>16784</v>
      </c>
      <c r="F96" s="30">
        <v>16222</v>
      </c>
      <c r="G96" s="30">
        <v>16586</v>
      </c>
      <c r="H96" s="30">
        <v>12674</v>
      </c>
      <c r="I96" s="30">
        <v>12644</v>
      </c>
      <c r="J96" s="30">
        <v>11691</v>
      </c>
      <c r="K96" s="30">
        <v>10869</v>
      </c>
      <c r="L96" s="31">
        <v>9479</v>
      </c>
    </row>
    <row r="97" spans="2:12" ht="12" customHeight="1">
      <c r="B97" s="18"/>
      <c r="C97" s="14"/>
      <c r="D97" s="34" t="s">
        <v>1901</v>
      </c>
      <c r="E97" s="29">
        <v>4857</v>
      </c>
      <c r="F97" s="30">
        <v>5029</v>
      </c>
      <c r="G97" s="30">
        <v>5071</v>
      </c>
      <c r="H97" s="30">
        <v>4428</v>
      </c>
      <c r="I97" s="30">
        <v>4413</v>
      </c>
      <c r="J97" s="30">
        <v>4238</v>
      </c>
      <c r="K97" s="30">
        <v>3999</v>
      </c>
      <c r="L97" s="31">
        <v>3815</v>
      </c>
    </row>
    <row r="98" spans="2:12" ht="12" customHeight="1">
      <c r="B98" s="18"/>
      <c r="C98" s="14"/>
      <c r="D98" s="34" t="s">
        <v>1902</v>
      </c>
      <c r="E98" s="29">
        <v>3675</v>
      </c>
      <c r="F98" s="30">
        <v>3927</v>
      </c>
      <c r="G98" s="30">
        <v>3952</v>
      </c>
      <c r="H98" s="30">
        <v>3362</v>
      </c>
      <c r="I98" s="30">
        <v>3079</v>
      </c>
      <c r="J98" s="30">
        <v>3141</v>
      </c>
      <c r="K98" s="30">
        <v>3003</v>
      </c>
      <c r="L98" s="31">
        <v>2902</v>
      </c>
    </row>
    <row r="99" spans="2:12" ht="12" customHeight="1">
      <c r="B99" s="18"/>
      <c r="C99" s="14"/>
      <c r="D99" s="35" t="s">
        <v>1903</v>
      </c>
      <c r="E99" s="29">
        <v>3105</v>
      </c>
      <c r="F99" s="30">
        <v>3368</v>
      </c>
      <c r="G99" s="30">
        <v>3362</v>
      </c>
      <c r="H99" s="30">
        <v>2868</v>
      </c>
      <c r="I99" s="30">
        <v>2870</v>
      </c>
      <c r="J99" s="30">
        <v>3013</v>
      </c>
      <c r="K99" s="30">
        <v>2979</v>
      </c>
      <c r="L99" s="31">
        <v>2944</v>
      </c>
    </row>
    <row r="100" spans="2:12" ht="12" customHeight="1">
      <c r="B100" s="18"/>
      <c r="C100" s="14"/>
      <c r="D100" s="34" t="s">
        <v>1904</v>
      </c>
      <c r="E100" s="29">
        <v>3045</v>
      </c>
      <c r="F100" s="30">
        <v>3209</v>
      </c>
      <c r="G100" s="30">
        <v>3254</v>
      </c>
      <c r="H100" s="30">
        <v>2758</v>
      </c>
      <c r="I100" s="30">
        <v>2718</v>
      </c>
      <c r="J100" s="30">
        <v>2787</v>
      </c>
      <c r="K100" s="30">
        <v>2751</v>
      </c>
      <c r="L100" s="31">
        <v>2548</v>
      </c>
    </row>
    <row r="101" spans="2:12" ht="12" customHeight="1">
      <c r="B101" s="18"/>
      <c r="C101" s="14"/>
      <c r="D101" s="34" t="s">
        <v>1905</v>
      </c>
      <c r="E101" s="29">
        <v>5475</v>
      </c>
      <c r="F101" s="30">
        <v>5379</v>
      </c>
      <c r="G101" s="30">
        <v>5218</v>
      </c>
      <c r="H101" s="30">
        <v>4800</v>
      </c>
      <c r="I101" s="30">
        <v>4304</v>
      </c>
      <c r="J101" s="30">
        <v>4390</v>
      </c>
      <c r="K101" s="30">
        <v>4238</v>
      </c>
      <c r="L101" s="31">
        <v>4342</v>
      </c>
    </row>
    <row r="102" spans="2:12" ht="12" customHeight="1">
      <c r="B102" s="18"/>
      <c r="C102" s="14"/>
      <c r="D102" s="34"/>
      <c r="E102" s="29"/>
      <c r="F102" s="30"/>
      <c r="G102" s="30"/>
      <c r="H102" s="30"/>
      <c r="I102" s="30"/>
      <c r="J102" s="30"/>
      <c r="K102" s="30"/>
      <c r="L102" s="31"/>
    </row>
    <row r="103" spans="2:12" ht="12" customHeight="1">
      <c r="B103" s="864" t="s">
        <v>1906</v>
      </c>
      <c r="C103" s="865"/>
      <c r="D103" s="858"/>
      <c r="E103" s="29">
        <f aca="true" t="shared" si="1" ref="E103:L103">SUM(E105:E113)</f>
        <v>40858</v>
      </c>
      <c r="F103" s="30">
        <f t="shared" si="1"/>
        <v>42513</v>
      </c>
      <c r="G103" s="30">
        <f t="shared" si="1"/>
        <v>42777</v>
      </c>
      <c r="H103" s="30">
        <f t="shared" si="1"/>
        <v>35751</v>
      </c>
      <c r="I103" s="30">
        <f t="shared" si="1"/>
        <v>35627</v>
      </c>
      <c r="J103" s="30">
        <f t="shared" si="1"/>
        <v>34761</v>
      </c>
      <c r="K103" s="30">
        <f t="shared" si="1"/>
        <v>33093</v>
      </c>
      <c r="L103" s="31">
        <f t="shared" si="1"/>
        <v>30731</v>
      </c>
    </row>
    <row r="104" spans="2:12" ht="12" customHeight="1">
      <c r="B104" s="18"/>
      <c r="C104" s="14"/>
      <c r="D104" s="34"/>
      <c r="E104" s="29"/>
      <c r="F104" s="30"/>
      <c r="G104" s="30"/>
      <c r="H104" s="30"/>
      <c r="I104" s="30"/>
      <c r="J104" s="30"/>
      <c r="K104" s="30"/>
      <c r="L104" s="31"/>
    </row>
    <row r="105" spans="2:12" ht="12" customHeight="1">
      <c r="B105" s="18"/>
      <c r="C105" s="14"/>
      <c r="D105" s="34" t="s">
        <v>1907</v>
      </c>
      <c r="E105" s="29">
        <v>10634</v>
      </c>
      <c r="F105" s="30">
        <v>10682</v>
      </c>
      <c r="G105" s="30">
        <v>10991</v>
      </c>
      <c r="H105" s="30">
        <v>8987</v>
      </c>
      <c r="I105" s="30">
        <v>9081</v>
      </c>
      <c r="J105" s="30">
        <v>8861</v>
      </c>
      <c r="K105" s="30">
        <v>8747</v>
      </c>
      <c r="L105" s="31">
        <v>7909</v>
      </c>
    </row>
    <row r="106" spans="2:12" ht="12" customHeight="1">
      <c r="B106" s="18"/>
      <c r="C106" s="14"/>
      <c r="D106" s="34" t="s">
        <v>1908</v>
      </c>
      <c r="E106" s="29">
        <v>5755</v>
      </c>
      <c r="F106" s="30">
        <v>5943</v>
      </c>
      <c r="G106" s="30">
        <v>5918</v>
      </c>
      <c r="H106" s="30">
        <v>5098</v>
      </c>
      <c r="I106" s="30">
        <v>5006</v>
      </c>
      <c r="J106" s="30">
        <v>4812</v>
      </c>
      <c r="K106" s="30">
        <v>4420</v>
      </c>
      <c r="L106" s="31">
        <v>4082</v>
      </c>
    </row>
    <row r="107" spans="2:12" ht="12" customHeight="1">
      <c r="B107" s="18"/>
      <c r="C107" s="14"/>
      <c r="D107" s="34" t="s">
        <v>1909</v>
      </c>
      <c r="E107" s="29">
        <v>2533</v>
      </c>
      <c r="F107" s="30">
        <v>2559</v>
      </c>
      <c r="G107" s="30">
        <v>2563</v>
      </c>
      <c r="H107" s="30">
        <v>2177</v>
      </c>
      <c r="I107" s="30">
        <v>2215</v>
      </c>
      <c r="J107" s="30">
        <v>2245</v>
      </c>
      <c r="K107" s="30">
        <v>2233</v>
      </c>
      <c r="L107" s="31">
        <v>2106</v>
      </c>
    </row>
    <row r="108" spans="2:12" ht="12" customHeight="1">
      <c r="B108" s="18"/>
      <c r="C108" s="14"/>
      <c r="D108" s="34" t="s">
        <v>1910</v>
      </c>
      <c r="E108" s="29">
        <v>3923</v>
      </c>
      <c r="F108" s="30">
        <v>4047</v>
      </c>
      <c r="G108" s="30">
        <v>4115</v>
      </c>
      <c r="H108" s="30">
        <v>3464</v>
      </c>
      <c r="I108" s="30">
        <v>3419</v>
      </c>
      <c r="J108" s="30">
        <v>3294</v>
      </c>
      <c r="K108" s="30">
        <v>3121</v>
      </c>
      <c r="L108" s="31">
        <v>2856</v>
      </c>
    </row>
    <row r="109" spans="2:12" ht="12" customHeight="1">
      <c r="B109" s="18"/>
      <c r="C109" s="14"/>
      <c r="D109" s="34"/>
      <c r="E109" s="29"/>
      <c r="F109" s="30"/>
      <c r="G109" s="30"/>
      <c r="H109" s="30"/>
      <c r="I109" s="30"/>
      <c r="J109" s="30"/>
      <c r="K109" s="30"/>
      <c r="L109" s="31"/>
    </row>
    <row r="110" spans="2:12" ht="12" customHeight="1">
      <c r="B110" s="18"/>
      <c r="C110" s="14"/>
      <c r="D110" s="34" t="s">
        <v>1911</v>
      </c>
      <c r="E110" s="29">
        <v>3899</v>
      </c>
      <c r="F110" s="30">
        <v>4118</v>
      </c>
      <c r="G110" s="30">
        <v>4152</v>
      </c>
      <c r="H110" s="30">
        <v>3518</v>
      </c>
      <c r="I110" s="30">
        <v>3421</v>
      </c>
      <c r="J110" s="30">
        <v>3355</v>
      </c>
      <c r="K110" s="30">
        <v>3088</v>
      </c>
      <c r="L110" s="31">
        <v>2946</v>
      </c>
    </row>
    <row r="111" spans="2:12" ht="12" customHeight="1">
      <c r="B111" s="18"/>
      <c r="C111" s="14"/>
      <c r="D111" s="34" t="s">
        <v>1912</v>
      </c>
      <c r="E111" s="29">
        <v>5839</v>
      </c>
      <c r="F111" s="30">
        <v>6019</v>
      </c>
      <c r="G111" s="30">
        <v>5995</v>
      </c>
      <c r="H111" s="30">
        <v>5102</v>
      </c>
      <c r="I111" s="30">
        <v>5059</v>
      </c>
      <c r="J111" s="30">
        <v>4961</v>
      </c>
      <c r="K111" s="30">
        <v>4611</v>
      </c>
      <c r="L111" s="31">
        <v>2912</v>
      </c>
    </row>
    <row r="112" spans="2:12" ht="12" customHeight="1">
      <c r="B112" s="18"/>
      <c r="C112" s="14"/>
      <c r="D112" s="34" t="s">
        <v>1913</v>
      </c>
      <c r="E112" s="29">
        <v>3989</v>
      </c>
      <c r="F112" s="30">
        <v>4812</v>
      </c>
      <c r="G112" s="30">
        <v>4830</v>
      </c>
      <c r="H112" s="30">
        <v>3952</v>
      </c>
      <c r="I112" s="30">
        <v>3818</v>
      </c>
      <c r="J112" s="30">
        <v>3739</v>
      </c>
      <c r="K112" s="30">
        <v>3490</v>
      </c>
      <c r="L112" s="31">
        <v>3293</v>
      </c>
    </row>
    <row r="113" spans="2:12" ht="12" customHeight="1">
      <c r="B113" s="18"/>
      <c r="C113" s="14"/>
      <c r="D113" s="34" t="s">
        <v>1914</v>
      </c>
      <c r="E113" s="29">
        <v>4286</v>
      </c>
      <c r="F113" s="30">
        <v>4333</v>
      </c>
      <c r="G113" s="30">
        <v>4213</v>
      </c>
      <c r="H113" s="30">
        <v>3453</v>
      </c>
      <c r="I113" s="30">
        <v>3608</v>
      </c>
      <c r="J113" s="30">
        <v>3494</v>
      </c>
      <c r="K113" s="30">
        <v>3383</v>
      </c>
      <c r="L113" s="31">
        <v>4627</v>
      </c>
    </row>
    <row r="114" spans="2:12" ht="12" customHeight="1">
      <c r="B114" s="18"/>
      <c r="C114" s="14"/>
      <c r="D114" s="34"/>
      <c r="E114" s="29"/>
      <c r="F114" s="30"/>
      <c r="G114" s="30"/>
      <c r="H114" s="30"/>
      <c r="I114" s="30"/>
      <c r="J114" s="30"/>
      <c r="K114" s="30"/>
      <c r="L114" s="31"/>
    </row>
    <row r="115" spans="2:12" ht="12" customHeight="1">
      <c r="B115" s="864" t="s">
        <v>1915</v>
      </c>
      <c r="C115" s="865"/>
      <c r="D115" s="858"/>
      <c r="E115" s="29">
        <f aca="true" t="shared" si="2" ref="E115:L115">SUM(E117:E122)</f>
        <v>36535</v>
      </c>
      <c r="F115" s="30">
        <f t="shared" si="2"/>
        <v>37429</v>
      </c>
      <c r="G115" s="30">
        <f t="shared" si="2"/>
        <v>38025</v>
      </c>
      <c r="H115" s="30">
        <f t="shared" si="2"/>
        <v>32182</v>
      </c>
      <c r="I115" s="30">
        <f t="shared" si="2"/>
        <v>32847</v>
      </c>
      <c r="J115" s="30">
        <f t="shared" si="2"/>
        <v>31359</v>
      </c>
      <c r="K115" s="30">
        <f t="shared" si="2"/>
        <v>29188</v>
      </c>
      <c r="L115" s="31">
        <f t="shared" si="2"/>
        <v>26797</v>
      </c>
    </row>
    <row r="116" spans="2:12" ht="12" customHeight="1">
      <c r="B116" s="18"/>
      <c r="C116" s="14"/>
      <c r="D116" s="34"/>
      <c r="E116" s="29"/>
      <c r="F116" s="30"/>
      <c r="G116" s="30"/>
      <c r="H116" s="30"/>
      <c r="I116" s="30"/>
      <c r="J116" s="30"/>
      <c r="K116" s="30"/>
      <c r="L116" s="31"/>
    </row>
    <row r="117" spans="2:12" ht="12" customHeight="1">
      <c r="B117" s="18"/>
      <c r="C117" s="14"/>
      <c r="D117" s="34" t="s">
        <v>1916</v>
      </c>
      <c r="E117" s="29">
        <v>13443</v>
      </c>
      <c r="F117" s="30">
        <v>13440</v>
      </c>
      <c r="G117" s="30">
        <v>13934</v>
      </c>
      <c r="H117" s="30">
        <v>11617</v>
      </c>
      <c r="I117" s="30">
        <v>11940</v>
      </c>
      <c r="J117" s="30">
        <v>10677</v>
      </c>
      <c r="K117" s="30">
        <v>9541</v>
      </c>
      <c r="L117" s="31">
        <v>7905</v>
      </c>
    </row>
    <row r="118" spans="2:12" ht="12" customHeight="1">
      <c r="B118" s="18"/>
      <c r="C118" s="14"/>
      <c r="D118" s="34" t="s">
        <v>1917</v>
      </c>
      <c r="E118" s="29">
        <v>5260</v>
      </c>
      <c r="F118" s="30">
        <v>5648</v>
      </c>
      <c r="G118" s="30">
        <v>5762</v>
      </c>
      <c r="H118" s="30">
        <v>4915</v>
      </c>
      <c r="I118" s="30">
        <v>5083</v>
      </c>
      <c r="J118" s="30">
        <v>4930</v>
      </c>
      <c r="K118" s="30">
        <v>4659</v>
      </c>
      <c r="L118" s="31">
        <v>4576</v>
      </c>
    </row>
    <row r="119" spans="2:12" ht="12" customHeight="1">
      <c r="B119" s="18"/>
      <c r="C119" s="14"/>
      <c r="D119" s="34" t="s">
        <v>1893</v>
      </c>
      <c r="E119" s="29">
        <v>6414</v>
      </c>
      <c r="F119" s="30">
        <v>6492</v>
      </c>
      <c r="G119" s="30">
        <v>6466</v>
      </c>
      <c r="H119" s="30">
        <v>5368</v>
      </c>
      <c r="I119" s="30">
        <v>5463</v>
      </c>
      <c r="J119" s="30">
        <v>5357</v>
      </c>
      <c r="K119" s="30">
        <v>5188</v>
      </c>
      <c r="L119" s="31">
        <v>4924</v>
      </c>
    </row>
    <row r="120" spans="2:12" ht="12" customHeight="1">
      <c r="B120" s="18"/>
      <c r="C120" s="14"/>
      <c r="D120" s="34" t="s">
        <v>1918</v>
      </c>
      <c r="E120" s="29">
        <v>3629</v>
      </c>
      <c r="F120" s="30">
        <v>3776</v>
      </c>
      <c r="G120" s="30">
        <v>3785</v>
      </c>
      <c r="H120" s="30">
        <v>3248</v>
      </c>
      <c r="I120" s="30">
        <v>3258</v>
      </c>
      <c r="J120" s="30">
        <v>3276</v>
      </c>
      <c r="K120" s="30">
        <v>3081</v>
      </c>
      <c r="L120" s="31">
        <v>2951</v>
      </c>
    </row>
    <row r="121" spans="2:12" ht="12" customHeight="1">
      <c r="B121" s="18"/>
      <c r="C121" s="14"/>
      <c r="D121" s="34" t="s">
        <v>1919</v>
      </c>
      <c r="E121" s="29">
        <v>2900</v>
      </c>
      <c r="F121" s="30">
        <v>2972</v>
      </c>
      <c r="G121" s="30">
        <v>3078</v>
      </c>
      <c r="H121" s="30">
        <v>2592</v>
      </c>
      <c r="I121" s="30">
        <v>2580</v>
      </c>
      <c r="J121" s="30">
        <v>2666</v>
      </c>
      <c r="K121" s="30">
        <v>2621</v>
      </c>
      <c r="L121" s="31">
        <v>2525</v>
      </c>
    </row>
    <row r="122" spans="2:12" ht="12" customHeight="1">
      <c r="B122" s="18"/>
      <c r="C122" s="14"/>
      <c r="D122" s="34" t="s">
        <v>1920</v>
      </c>
      <c r="E122" s="29">
        <v>4889</v>
      </c>
      <c r="F122" s="30">
        <v>5101</v>
      </c>
      <c r="G122" s="30">
        <v>5000</v>
      </c>
      <c r="H122" s="30">
        <v>4442</v>
      </c>
      <c r="I122" s="30">
        <v>4523</v>
      </c>
      <c r="J122" s="30">
        <v>4453</v>
      </c>
      <c r="K122" s="30">
        <v>4098</v>
      </c>
      <c r="L122" s="31">
        <v>3916</v>
      </c>
    </row>
    <row r="123" spans="2:12" ht="12" customHeight="1">
      <c r="B123" s="18"/>
      <c r="C123" s="14"/>
      <c r="D123" s="34"/>
      <c r="E123" s="29"/>
      <c r="F123" s="30"/>
      <c r="G123" s="30"/>
      <c r="H123" s="30"/>
      <c r="I123" s="30"/>
      <c r="J123" s="30"/>
      <c r="K123" s="30"/>
      <c r="L123" s="31"/>
    </row>
    <row r="124" spans="2:12" s="36" customFormat="1" ht="12" customHeight="1">
      <c r="B124" s="859" t="s">
        <v>1921</v>
      </c>
      <c r="C124" s="860"/>
      <c r="D124" s="861"/>
      <c r="E124" s="38">
        <f aca="true" t="shared" si="3" ref="E124:L124">SUM(E126:E130)</f>
        <v>21410</v>
      </c>
      <c r="F124" s="39">
        <f t="shared" si="3"/>
        <v>22548</v>
      </c>
      <c r="G124" s="39">
        <f t="shared" si="3"/>
        <v>22779</v>
      </c>
      <c r="H124" s="39">
        <f t="shared" si="3"/>
        <v>20094</v>
      </c>
      <c r="I124" s="39">
        <f t="shared" si="3"/>
        <v>19699</v>
      </c>
      <c r="J124" s="39">
        <f t="shared" si="3"/>
        <v>19562</v>
      </c>
      <c r="K124" s="39">
        <f t="shared" si="3"/>
        <v>18658</v>
      </c>
      <c r="L124" s="40">
        <f t="shared" si="3"/>
        <v>17633</v>
      </c>
    </row>
    <row r="125" spans="2:12" ht="12" customHeight="1">
      <c r="B125" s="18"/>
      <c r="C125" s="14"/>
      <c r="D125" s="34"/>
      <c r="E125" s="30"/>
      <c r="F125" s="30"/>
      <c r="G125" s="30"/>
      <c r="H125" s="30"/>
      <c r="I125" s="30"/>
      <c r="J125" s="30"/>
      <c r="K125" s="30"/>
      <c r="L125" s="31"/>
    </row>
    <row r="126" spans="2:12" ht="12" customHeight="1">
      <c r="B126" s="18"/>
      <c r="C126" s="14"/>
      <c r="D126" s="34" t="s">
        <v>1922</v>
      </c>
      <c r="E126" s="30">
        <v>7229</v>
      </c>
      <c r="F126" s="30">
        <v>7519</v>
      </c>
      <c r="G126" s="30">
        <v>7581</v>
      </c>
      <c r="H126" s="30">
        <v>6583</v>
      </c>
      <c r="I126" s="30">
        <v>6407</v>
      </c>
      <c r="J126" s="30">
        <v>6247</v>
      </c>
      <c r="K126" s="30">
        <v>6080</v>
      </c>
      <c r="L126" s="31">
        <v>5569</v>
      </c>
    </row>
    <row r="127" spans="2:12" ht="12" customHeight="1">
      <c r="B127" s="18"/>
      <c r="C127" s="14"/>
      <c r="D127" s="41" t="s">
        <v>1923</v>
      </c>
      <c r="E127" s="30">
        <v>3639</v>
      </c>
      <c r="F127" s="30">
        <v>3848</v>
      </c>
      <c r="G127" s="30">
        <v>3881</v>
      </c>
      <c r="H127" s="30">
        <v>3408</v>
      </c>
      <c r="I127" s="30">
        <v>3254</v>
      </c>
      <c r="J127" s="30">
        <v>3233</v>
      </c>
      <c r="K127" s="30">
        <v>3096</v>
      </c>
      <c r="L127" s="31">
        <v>3061</v>
      </c>
    </row>
    <row r="128" spans="2:12" ht="12" customHeight="1">
      <c r="B128" s="18"/>
      <c r="C128" s="14"/>
      <c r="D128" s="32" t="s">
        <v>1924</v>
      </c>
      <c r="E128" s="30">
        <v>4219</v>
      </c>
      <c r="F128" s="30">
        <v>4460</v>
      </c>
      <c r="G128" s="30">
        <v>4520</v>
      </c>
      <c r="H128" s="30">
        <v>3949</v>
      </c>
      <c r="I128" s="30">
        <v>3970</v>
      </c>
      <c r="J128" s="30">
        <v>3927</v>
      </c>
      <c r="K128" s="30">
        <v>3713</v>
      </c>
      <c r="L128" s="31">
        <v>3523</v>
      </c>
    </row>
    <row r="129" spans="2:12" ht="12" customHeight="1">
      <c r="B129" s="18"/>
      <c r="C129" s="14"/>
      <c r="D129" s="34" t="s">
        <v>1925</v>
      </c>
      <c r="E129" s="30">
        <v>4472</v>
      </c>
      <c r="F129" s="30">
        <v>4782</v>
      </c>
      <c r="G129" s="30">
        <v>4814</v>
      </c>
      <c r="H129" s="30">
        <v>4241</v>
      </c>
      <c r="I129" s="30">
        <v>4180</v>
      </c>
      <c r="J129" s="30">
        <v>4219</v>
      </c>
      <c r="K129" s="30">
        <v>3915</v>
      </c>
      <c r="L129" s="31">
        <v>3757</v>
      </c>
    </row>
    <row r="130" spans="2:12" ht="12" customHeight="1">
      <c r="B130" s="18"/>
      <c r="C130" s="14"/>
      <c r="D130" s="34" t="s">
        <v>1926</v>
      </c>
      <c r="E130" s="30">
        <v>1851</v>
      </c>
      <c r="F130" s="30">
        <v>1939</v>
      </c>
      <c r="G130" s="30">
        <v>1983</v>
      </c>
      <c r="H130" s="30">
        <v>1913</v>
      </c>
      <c r="I130" s="30">
        <v>1888</v>
      </c>
      <c r="J130" s="30">
        <v>1936</v>
      </c>
      <c r="K130" s="30">
        <v>1854</v>
      </c>
      <c r="L130" s="31">
        <v>1723</v>
      </c>
    </row>
    <row r="131" spans="2:12" ht="12" customHeight="1">
      <c r="B131" s="18"/>
      <c r="C131" s="14"/>
      <c r="D131" s="34"/>
      <c r="E131" s="30"/>
      <c r="F131" s="30"/>
      <c r="G131" s="30"/>
      <c r="H131" s="30"/>
      <c r="I131" s="30"/>
      <c r="J131" s="30"/>
      <c r="K131" s="30"/>
      <c r="L131" s="31"/>
    </row>
    <row r="132" spans="2:12" s="36" customFormat="1" ht="12" customHeight="1">
      <c r="B132" s="859" t="s">
        <v>1927</v>
      </c>
      <c r="C132" s="860"/>
      <c r="D132" s="861"/>
      <c r="E132" s="39">
        <f aca="true" t="shared" si="4" ref="E132:L132">SUM(E134,E143,E147,E149,E153,E160)</f>
        <v>81786</v>
      </c>
      <c r="F132" s="39">
        <f t="shared" si="4"/>
        <v>85038</v>
      </c>
      <c r="G132" s="39">
        <f t="shared" si="4"/>
        <v>84917</v>
      </c>
      <c r="H132" s="39">
        <f t="shared" si="4"/>
        <v>70553</v>
      </c>
      <c r="I132" s="39">
        <f t="shared" si="4"/>
        <v>70922</v>
      </c>
      <c r="J132" s="39">
        <f t="shared" si="4"/>
        <v>68952</v>
      </c>
      <c r="K132" s="39">
        <f t="shared" si="4"/>
        <v>66140</v>
      </c>
      <c r="L132" s="40">
        <f t="shared" si="4"/>
        <v>62051</v>
      </c>
    </row>
    <row r="133" spans="2:12" ht="11.25" customHeight="1">
      <c r="B133" s="18"/>
      <c r="C133" s="14"/>
      <c r="D133" s="34"/>
      <c r="E133" s="30"/>
      <c r="F133" s="30"/>
      <c r="G133" s="30"/>
      <c r="H133" s="30"/>
      <c r="I133" s="30"/>
      <c r="J133" s="30"/>
      <c r="K133" s="30"/>
      <c r="L133" s="31"/>
    </row>
    <row r="134" spans="2:12" ht="12" customHeight="1">
      <c r="B134" s="18"/>
      <c r="C134" s="857" t="s">
        <v>1928</v>
      </c>
      <c r="D134" s="858"/>
      <c r="E134" s="30">
        <f aca="true" t="shared" si="5" ref="E134:K134">SUM(E135:E141)</f>
        <v>33946</v>
      </c>
      <c r="F134" s="30">
        <f t="shared" si="5"/>
        <v>34730</v>
      </c>
      <c r="G134" s="30">
        <f t="shared" si="5"/>
        <v>34183</v>
      </c>
      <c r="H134" s="30">
        <f t="shared" si="5"/>
        <v>27651</v>
      </c>
      <c r="I134" s="30">
        <f t="shared" si="5"/>
        <v>27362</v>
      </c>
      <c r="J134" s="30">
        <f t="shared" si="5"/>
        <v>26480</v>
      </c>
      <c r="K134" s="30">
        <f t="shared" si="5"/>
        <v>25151</v>
      </c>
      <c r="L134" s="31">
        <v>23501</v>
      </c>
    </row>
    <row r="135" spans="2:12" ht="12" customHeight="1">
      <c r="B135" s="18"/>
      <c r="C135" s="14"/>
      <c r="D135" s="34" t="s">
        <v>1929</v>
      </c>
      <c r="E135" s="30">
        <v>10645</v>
      </c>
      <c r="F135" s="30">
        <v>10539</v>
      </c>
      <c r="G135" s="30">
        <v>10264</v>
      </c>
      <c r="H135" s="30">
        <v>7793</v>
      </c>
      <c r="I135" s="30">
        <v>7800</v>
      </c>
      <c r="J135" s="30">
        <v>7377</v>
      </c>
      <c r="K135" s="30">
        <v>6880</v>
      </c>
      <c r="L135" s="31">
        <v>6350</v>
      </c>
    </row>
    <row r="136" spans="2:12" ht="12" customHeight="1">
      <c r="B136" s="18"/>
      <c r="C136" s="14"/>
      <c r="D136" s="34" t="s">
        <v>1930</v>
      </c>
      <c r="E136" s="30">
        <v>4692</v>
      </c>
      <c r="F136" s="30">
        <v>4964</v>
      </c>
      <c r="G136" s="30">
        <v>4880</v>
      </c>
      <c r="H136" s="30">
        <v>4148</v>
      </c>
      <c r="I136" s="30">
        <v>3988</v>
      </c>
      <c r="J136" s="30">
        <v>3926</v>
      </c>
      <c r="K136" s="30">
        <v>3739</v>
      </c>
      <c r="L136" s="31">
        <v>3399</v>
      </c>
    </row>
    <row r="137" spans="2:12" ht="12" customHeight="1">
      <c r="B137" s="18"/>
      <c r="C137" s="14"/>
      <c r="D137" s="34" t="s">
        <v>1931</v>
      </c>
      <c r="E137" s="30">
        <v>5210</v>
      </c>
      <c r="F137" s="30">
        <v>5483</v>
      </c>
      <c r="G137" s="30">
        <v>5452</v>
      </c>
      <c r="H137" s="30">
        <v>4702</v>
      </c>
      <c r="I137" s="30">
        <v>4664</v>
      </c>
      <c r="J137" s="30">
        <v>4635</v>
      </c>
      <c r="K137" s="30">
        <v>4524</v>
      </c>
      <c r="L137" s="31">
        <v>4166</v>
      </c>
    </row>
    <row r="138" spans="2:12" ht="12" customHeight="1">
      <c r="B138" s="18"/>
      <c r="C138" s="14"/>
      <c r="D138" s="34" t="s">
        <v>1932</v>
      </c>
      <c r="E138" s="30">
        <v>3840</v>
      </c>
      <c r="F138" s="30">
        <v>3761</v>
      </c>
      <c r="G138" s="30">
        <v>3833</v>
      </c>
      <c r="H138" s="30">
        <v>2890</v>
      </c>
      <c r="I138" s="30">
        <v>2896</v>
      </c>
      <c r="J138" s="30">
        <v>2787</v>
      </c>
      <c r="K138" s="30">
        <v>2653</v>
      </c>
      <c r="L138" s="31">
        <v>2503</v>
      </c>
    </row>
    <row r="139" spans="2:12" ht="12" customHeight="1">
      <c r="B139" s="18"/>
      <c r="C139" s="14"/>
      <c r="D139" s="34" t="s">
        <v>1933</v>
      </c>
      <c r="E139" s="30">
        <v>2548</v>
      </c>
      <c r="F139" s="30">
        <v>2660</v>
      </c>
      <c r="G139" s="30">
        <v>2611</v>
      </c>
      <c r="H139" s="30">
        <v>2171</v>
      </c>
      <c r="I139" s="30">
        <v>2175</v>
      </c>
      <c r="J139" s="30">
        <v>2075</v>
      </c>
      <c r="K139" s="30">
        <v>1917</v>
      </c>
      <c r="L139" s="31">
        <v>1973</v>
      </c>
    </row>
    <row r="140" spans="2:12" ht="12" customHeight="1">
      <c r="B140" s="18"/>
      <c r="C140" s="14"/>
      <c r="D140" s="34" t="s">
        <v>1934</v>
      </c>
      <c r="E140" s="30">
        <v>6293</v>
      </c>
      <c r="F140" s="30">
        <v>6589</v>
      </c>
      <c r="G140" s="30">
        <v>6378</v>
      </c>
      <c r="H140" s="30">
        <v>5262</v>
      </c>
      <c r="I140" s="30">
        <v>5225</v>
      </c>
      <c r="J140" s="30">
        <v>5077</v>
      </c>
      <c r="K140" s="30">
        <v>4859</v>
      </c>
      <c r="L140" s="31">
        <v>4554</v>
      </c>
    </row>
    <row r="141" spans="2:12" ht="12" customHeight="1">
      <c r="B141" s="18"/>
      <c r="C141" s="14"/>
      <c r="D141" s="34" t="s">
        <v>1935</v>
      </c>
      <c r="E141" s="30">
        <v>718</v>
      </c>
      <c r="F141" s="30">
        <v>734</v>
      </c>
      <c r="G141" s="30">
        <v>765</v>
      </c>
      <c r="H141" s="30">
        <v>685</v>
      </c>
      <c r="I141" s="30">
        <v>614</v>
      </c>
      <c r="J141" s="30">
        <v>603</v>
      </c>
      <c r="K141" s="30">
        <v>579</v>
      </c>
      <c r="L141" s="31">
        <v>556</v>
      </c>
    </row>
    <row r="142" spans="2:12" ht="12" customHeight="1">
      <c r="B142" s="18"/>
      <c r="C142" s="14"/>
      <c r="D142" s="34"/>
      <c r="E142" s="30"/>
      <c r="F142" s="30"/>
      <c r="G142" s="30"/>
      <c r="H142" s="30"/>
      <c r="I142" s="30"/>
      <c r="J142" s="30"/>
      <c r="K142" s="30"/>
      <c r="L142" s="31"/>
    </row>
    <row r="143" spans="2:12" ht="12" customHeight="1">
      <c r="B143" s="18"/>
      <c r="C143" s="857" t="s">
        <v>1936</v>
      </c>
      <c r="D143" s="858"/>
      <c r="E143" s="30">
        <f aca="true" t="shared" si="6" ref="E143:L143">SUM(E144:E145)</f>
        <v>10360</v>
      </c>
      <c r="F143" s="30">
        <f t="shared" si="6"/>
        <v>10952</v>
      </c>
      <c r="G143" s="30">
        <f t="shared" si="6"/>
        <v>10976</v>
      </c>
      <c r="H143" s="30">
        <f t="shared" si="6"/>
        <v>9175</v>
      </c>
      <c r="I143" s="30">
        <f t="shared" si="6"/>
        <v>9053</v>
      </c>
      <c r="J143" s="30">
        <f t="shared" si="6"/>
        <v>9010</v>
      </c>
      <c r="K143" s="30">
        <f t="shared" si="6"/>
        <v>8787</v>
      </c>
      <c r="L143" s="31">
        <f t="shared" si="6"/>
        <v>8147</v>
      </c>
    </row>
    <row r="144" spans="2:12" ht="12" customHeight="1">
      <c r="B144" s="18"/>
      <c r="C144" s="14"/>
      <c r="D144" s="34" t="s">
        <v>1937</v>
      </c>
      <c r="E144" s="30">
        <v>3996</v>
      </c>
      <c r="F144" s="30">
        <v>4293</v>
      </c>
      <c r="G144" s="30">
        <v>4316</v>
      </c>
      <c r="H144" s="30">
        <v>3472</v>
      </c>
      <c r="I144" s="30">
        <v>3451</v>
      </c>
      <c r="J144" s="30">
        <v>3517</v>
      </c>
      <c r="K144" s="30">
        <v>3418</v>
      </c>
      <c r="L144" s="31">
        <v>3166</v>
      </c>
    </row>
    <row r="145" spans="2:12" ht="12" customHeight="1">
      <c r="B145" s="18"/>
      <c r="C145" s="14"/>
      <c r="D145" s="34" t="s">
        <v>1938</v>
      </c>
      <c r="E145" s="30">
        <v>6364</v>
      </c>
      <c r="F145" s="30">
        <v>6659</v>
      </c>
      <c r="G145" s="30">
        <v>6660</v>
      </c>
      <c r="H145" s="30">
        <v>5703</v>
      </c>
      <c r="I145" s="30">
        <v>5602</v>
      </c>
      <c r="J145" s="30">
        <v>5493</v>
      </c>
      <c r="K145" s="30">
        <v>5369</v>
      </c>
      <c r="L145" s="31">
        <v>4981</v>
      </c>
    </row>
    <row r="146" spans="2:12" ht="12" customHeight="1">
      <c r="B146" s="18"/>
      <c r="C146" s="14"/>
      <c r="D146" s="34"/>
      <c r="E146" s="30"/>
      <c r="F146" s="30"/>
      <c r="G146" s="30"/>
      <c r="H146" s="30"/>
      <c r="I146" s="30"/>
      <c r="J146" s="30"/>
      <c r="K146" s="30"/>
      <c r="L146" s="31"/>
    </row>
    <row r="147" spans="2:12" ht="12" customHeight="1">
      <c r="B147" s="18"/>
      <c r="C147" s="857" t="s">
        <v>1939</v>
      </c>
      <c r="D147" s="858"/>
      <c r="E147" s="30">
        <v>4889</v>
      </c>
      <c r="F147" s="30">
        <v>5006</v>
      </c>
      <c r="G147" s="30">
        <v>5011</v>
      </c>
      <c r="H147" s="30">
        <v>3928</v>
      </c>
      <c r="I147" s="30">
        <v>4612</v>
      </c>
      <c r="J147" s="30">
        <v>3861</v>
      </c>
      <c r="K147" s="30">
        <v>3743</v>
      </c>
      <c r="L147" s="31">
        <v>3711</v>
      </c>
    </row>
    <row r="148" spans="2:12" ht="12" customHeight="1">
      <c r="B148" s="18"/>
      <c r="C148" s="14"/>
      <c r="D148" s="34"/>
      <c r="E148" s="30"/>
      <c r="F148" s="30"/>
      <c r="G148" s="30"/>
      <c r="H148" s="30"/>
      <c r="I148" s="30"/>
      <c r="J148" s="30"/>
      <c r="K148" s="30"/>
      <c r="L148" s="31"/>
    </row>
    <row r="149" spans="2:12" ht="12" customHeight="1">
      <c r="B149" s="18"/>
      <c r="C149" s="857" t="s">
        <v>1940</v>
      </c>
      <c r="D149" s="858"/>
      <c r="E149" s="30">
        <f aca="true" t="shared" si="7" ref="E149:L149">SUM(E150:E151)</f>
        <v>13335</v>
      </c>
      <c r="F149" s="30">
        <f t="shared" si="7"/>
        <v>14098</v>
      </c>
      <c r="G149" s="30">
        <f t="shared" si="7"/>
        <v>14245</v>
      </c>
      <c r="H149" s="30">
        <f t="shared" si="7"/>
        <v>12367</v>
      </c>
      <c r="I149" s="30">
        <f t="shared" si="7"/>
        <v>12375</v>
      </c>
      <c r="J149" s="30">
        <f t="shared" si="7"/>
        <v>12037</v>
      </c>
      <c r="K149" s="30">
        <f t="shared" si="7"/>
        <v>11413</v>
      </c>
      <c r="L149" s="31">
        <f t="shared" si="7"/>
        <v>10532</v>
      </c>
    </row>
    <row r="150" spans="2:12" ht="12" customHeight="1">
      <c r="B150" s="18"/>
      <c r="C150" s="14"/>
      <c r="D150" s="34" t="s">
        <v>1941</v>
      </c>
      <c r="E150" s="30">
        <v>7489</v>
      </c>
      <c r="F150" s="30">
        <v>7881</v>
      </c>
      <c r="G150" s="30">
        <v>7958</v>
      </c>
      <c r="H150" s="30">
        <v>6815</v>
      </c>
      <c r="I150" s="30">
        <v>6810</v>
      </c>
      <c r="J150" s="30">
        <v>6620</v>
      </c>
      <c r="K150" s="30">
        <v>6277</v>
      </c>
      <c r="L150" s="31">
        <v>5751</v>
      </c>
    </row>
    <row r="151" spans="2:12" ht="12" customHeight="1">
      <c r="B151" s="18"/>
      <c r="C151" s="14"/>
      <c r="D151" s="34" t="s">
        <v>1920</v>
      </c>
      <c r="E151" s="30">
        <v>5846</v>
      </c>
      <c r="F151" s="30">
        <v>6217</v>
      </c>
      <c r="G151" s="30">
        <v>6287</v>
      </c>
      <c r="H151" s="30">
        <v>5552</v>
      </c>
      <c r="I151" s="30">
        <v>5565</v>
      </c>
      <c r="J151" s="30">
        <v>5417</v>
      </c>
      <c r="K151" s="30">
        <v>5136</v>
      </c>
      <c r="L151" s="31">
        <v>4781</v>
      </c>
    </row>
    <row r="152" spans="2:12" ht="12" customHeight="1">
      <c r="B152" s="18"/>
      <c r="C152" s="14"/>
      <c r="D152" s="34"/>
      <c r="E152" s="30"/>
      <c r="F152" s="30"/>
      <c r="G152" s="30"/>
      <c r="H152" s="30"/>
      <c r="I152" s="30"/>
      <c r="J152" s="30"/>
      <c r="K152" s="30"/>
      <c r="L152" s="31"/>
    </row>
    <row r="153" spans="2:12" ht="12" customHeight="1">
      <c r="B153" s="18"/>
      <c r="C153" s="862" t="s">
        <v>1942</v>
      </c>
      <c r="D153" s="858"/>
      <c r="E153" s="30">
        <f aca="true" t="shared" si="8" ref="E153:L153">SUM(E154:E158)</f>
        <v>16688</v>
      </c>
      <c r="F153" s="30">
        <f t="shared" si="8"/>
        <v>17368</v>
      </c>
      <c r="G153" s="30">
        <f t="shared" si="8"/>
        <v>17540</v>
      </c>
      <c r="H153" s="30">
        <f t="shared" si="8"/>
        <v>14878</v>
      </c>
      <c r="I153" s="30">
        <f t="shared" si="8"/>
        <v>14945</v>
      </c>
      <c r="J153" s="30">
        <f t="shared" si="8"/>
        <v>15037</v>
      </c>
      <c r="K153" s="30">
        <f t="shared" si="8"/>
        <v>14623</v>
      </c>
      <c r="L153" s="31">
        <f t="shared" si="8"/>
        <v>13884</v>
      </c>
    </row>
    <row r="154" spans="2:12" ht="12" customHeight="1">
      <c r="B154" s="18"/>
      <c r="C154" s="14"/>
      <c r="D154" s="32" t="s">
        <v>1943</v>
      </c>
      <c r="E154" s="30">
        <v>7593</v>
      </c>
      <c r="F154" s="30">
        <v>7764</v>
      </c>
      <c r="G154" s="30">
        <v>7906</v>
      </c>
      <c r="H154" s="30">
        <v>6391</v>
      </c>
      <c r="I154" s="30">
        <v>6559</v>
      </c>
      <c r="J154" s="30">
        <v>6561</v>
      </c>
      <c r="K154" s="30">
        <v>6321</v>
      </c>
      <c r="L154" s="31">
        <v>5772</v>
      </c>
    </row>
    <row r="155" spans="2:12" ht="12" customHeight="1">
      <c r="B155" s="18"/>
      <c r="C155" s="14"/>
      <c r="D155" s="32" t="s">
        <v>1944</v>
      </c>
      <c r="E155" s="30">
        <v>2183</v>
      </c>
      <c r="F155" s="30">
        <v>2327</v>
      </c>
      <c r="G155" s="30">
        <v>2400</v>
      </c>
      <c r="H155" s="30">
        <v>2052</v>
      </c>
      <c r="I155" s="30">
        <v>2043</v>
      </c>
      <c r="J155" s="30">
        <v>2039</v>
      </c>
      <c r="K155" s="30">
        <v>2006</v>
      </c>
      <c r="L155" s="31">
        <v>1967</v>
      </c>
    </row>
    <row r="156" spans="2:12" ht="12" customHeight="1">
      <c r="B156" s="18"/>
      <c r="C156" s="14"/>
      <c r="D156" s="43" t="s">
        <v>1945</v>
      </c>
      <c r="E156" s="30">
        <v>1739</v>
      </c>
      <c r="F156" s="30">
        <v>1815</v>
      </c>
      <c r="G156" s="30">
        <v>1788</v>
      </c>
      <c r="H156" s="30">
        <v>1743</v>
      </c>
      <c r="I156" s="30">
        <v>1703</v>
      </c>
      <c r="J156" s="30">
        <v>1761</v>
      </c>
      <c r="K156" s="30">
        <v>1742</v>
      </c>
      <c r="L156" s="31">
        <v>1724</v>
      </c>
    </row>
    <row r="157" spans="2:12" ht="12" customHeight="1">
      <c r="B157" s="18"/>
      <c r="C157" s="14"/>
      <c r="D157" s="32" t="s">
        <v>1946</v>
      </c>
      <c r="E157" s="30">
        <v>2179</v>
      </c>
      <c r="F157" s="30">
        <v>2247</v>
      </c>
      <c r="G157" s="30">
        <v>2256</v>
      </c>
      <c r="H157" s="30">
        <v>2013</v>
      </c>
      <c r="I157" s="30">
        <v>1969</v>
      </c>
      <c r="J157" s="30">
        <v>2023</v>
      </c>
      <c r="K157" s="30">
        <v>2015</v>
      </c>
      <c r="L157" s="31">
        <v>1965</v>
      </c>
    </row>
    <row r="158" spans="2:12" ht="12" customHeight="1">
      <c r="B158" s="18"/>
      <c r="C158" s="14"/>
      <c r="D158" s="32" t="s">
        <v>1947</v>
      </c>
      <c r="E158" s="30">
        <v>2994</v>
      </c>
      <c r="F158" s="30">
        <v>3215</v>
      </c>
      <c r="G158" s="30">
        <v>3190</v>
      </c>
      <c r="H158" s="30">
        <v>2679</v>
      </c>
      <c r="I158" s="30">
        <v>2671</v>
      </c>
      <c r="J158" s="30">
        <v>2653</v>
      </c>
      <c r="K158" s="30">
        <v>2539</v>
      </c>
      <c r="L158" s="31">
        <v>2456</v>
      </c>
    </row>
    <row r="159" spans="2:12" ht="12" customHeight="1">
      <c r="B159" s="18"/>
      <c r="C159" s="14"/>
      <c r="D159" s="32"/>
      <c r="E159" s="30"/>
      <c r="F159" s="30"/>
      <c r="G159" s="30"/>
      <c r="H159" s="30"/>
      <c r="I159" s="30"/>
      <c r="J159" s="30"/>
      <c r="K159" s="30"/>
      <c r="L159" s="31"/>
    </row>
    <row r="160" spans="2:12" ht="12" customHeight="1">
      <c r="B160" s="18"/>
      <c r="C160" s="857" t="s">
        <v>1948</v>
      </c>
      <c r="D160" s="858"/>
      <c r="E160" s="30">
        <v>2568</v>
      </c>
      <c r="F160" s="30">
        <v>2884</v>
      </c>
      <c r="G160" s="30">
        <v>2962</v>
      </c>
      <c r="H160" s="30">
        <v>2554</v>
      </c>
      <c r="I160" s="30">
        <v>2575</v>
      </c>
      <c r="J160" s="30">
        <v>2527</v>
      </c>
      <c r="K160" s="30">
        <v>2423</v>
      </c>
      <c r="L160" s="31">
        <v>2276</v>
      </c>
    </row>
    <row r="161" spans="2:12" ht="12" customHeight="1">
      <c r="B161" s="18"/>
      <c r="C161" s="14"/>
      <c r="D161" s="34"/>
      <c r="E161" s="30"/>
      <c r="F161" s="30"/>
      <c r="G161" s="30"/>
      <c r="H161" s="30"/>
      <c r="I161" s="30"/>
      <c r="J161" s="30"/>
      <c r="K161" s="30"/>
      <c r="L161" s="31"/>
    </row>
    <row r="162" spans="2:12" s="36" customFormat="1" ht="12" customHeight="1">
      <c r="B162" s="859" t="s">
        <v>1949</v>
      </c>
      <c r="C162" s="860"/>
      <c r="D162" s="861"/>
      <c r="E162" s="39">
        <f aca="true" t="shared" si="9" ref="E162:L162">SUM(E164,E166,E171,E175,E181)</f>
        <v>75373</v>
      </c>
      <c r="F162" s="39">
        <f t="shared" si="9"/>
        <v>77993</v>
      </c>
      <c r="G162" s="39">
        <f t="shared" si="9"/>
        <v>77936</v>
      </c>
      <c r="H162" s="39">
        <f t="shared" si="9"/>
        <v>67003</v>
      </c>
      <c r="I162" s="39">
        <f t="shared" si="9"/>
        <v>66766</v>
      </c>
      <c r="J162" s="39">
        <f t="shared" si="9"/>
        <v>65926</v>
      </c>
      <c r="K162" s="39">
        <f t="shared" si="9"/>
        <v>63427</v>
      </c>
      <c r="L162" s="40">
        <f t="shared" si="9"/>
        <v>59431</v>
      </c>
    </row>
    <row r="163" spans="2:12" ht="12" customHeight="1">
      <c r="B163" s="18"/>
      <c r="C163" s="14"/>
      <c r="D163" s="34"/>
      <c r="E163" s="30"/>
      <c r="F163" s="30"/>
      <c r="G163" s="30"/>
      <c r="H163" s="30"/>
      <c r="I163" s="30"/>
      <c r="J163" s="30"/>
      <c r="K163" s="30"/>
      <c r="L163" s="31"/>
    </row>
    <row r="164" spans="2:12" ht="12" customHeight="1">
      <c r="B164" s="18"/>
      <c r="C164" s="862" t="s">
        <v>1950</v>
      </c>
      <c r="D164" s="858"/>
      <c r="E164" s="30">
        <v>7800</v>
      </c>
      <c r="F164" s="30">
        <v>7934</v>
      </c>
      <c r="G164" s="30">
        <v>7910</v>
      </c>
      <c r="H164" s="30">
        <v>6138</v>
      </c>
      <c r="I164" s="30">
        <v>6111</v>
      </c>
      <c r="J164" s="30">
        <v>6087</v>
      </c>
      <c r="K164" s="30">
        <v>5765</v>
      </c>
      <c r="L164" s="31">
        <v>5516</v>
      </c>
    </row>
    <row r="165" spans="2:12" ht="12" customHeight="1">
      <c r="B165" s="18"/>
      <c r="C165" s="14"/>
      <c r="D165" s="32"/>
      <c r="E165" s="30"/>
      <c r="F165" s="30"/>
      <c r="G165" s="30"/>
      <c r="H165" s="30"/>
      <c r="I165" s="30"/>
      <c r="J165" s="30"/>
      <c r="K165" s="30"/>
      <c r="L165" s="31"/>
    </row>
    <row r="166" spans="2:12" ht="12" customHeight="1">
      <c r="B166" s="18"/>
      <c r="C166" s="857" t="s">
        <v>1951</v>
      </c>
      <c r="D166" s="858"/>
      <c r="E166" s="30">
        <v>16615</v>
      </c>
      <c r="F166" s="30">
        <f aca="true" t="shared" si="10" ref="F166:L166">SUM(F167:F169)</f>
        <v>17254</v>
      </c>
      <c r="G166" s="30">
        <f t="shared" si="10"/>
        <v>17467</v>
      </c>
      <c r="H166" s="30">
        <f t="shared" si="10"/>
        <v>15149</v>
      </c>
      <c r="I166" s="30">
        <f t="shared" si="10"/>
        <v>14920</v>
      </c>
      <c r="J166" s="30">
        <f t="shared" si="10"/>
        <v>15199</v>
      </c>
      <c r="K166" s="30">
        <f t="shared" si="10"/>
        <v>14960</v>
      </c>
      <c r="L166" s="31">
        <f t="shared" si="10"/>
        <v>14231</v>
      </c>
    </row>
    <row r="167" spans="2:12" ht="12" customHeight="1">
      <c r="B167" s="18"/>
      <c r="C167" s="14"/>
      <c r="D167" s="34" t="s">
        <v>1952</v>
      </c>
      <c r="E167" s="30">
        <v>7025</v>
      </c>
      <c r="F167" s="30">
        <v>7320</v>
      </c>
      <c r="G167" s="30">
        <v>7419</v>
      </c>
      <c r="H167" s="30">
        <v>6403</v>
      </c>
      <c r="I167" s="30">
        <v>6316</v>
      </c>
      <c r="J167" s="30">
        <v>6420</v>
      </c>
      <c r="K167" s="30">
        <v>6320</v>
      </c>
      <c r="L167" s="31">
        <v>5942</v>
      </c>
    </row>
    <row r="168" spans="2:12" ht="12" customHeight="1">
      <c r="B168" s="18"/>
      <c r="C168" s="14"/>
      <c r="D168" s="34" t="s">
        <v>1953</v>
      </c>
      <c r="E168" s="30">
        <v>3762</v>
      </c>
      <c r="F168" s="30">
        <v>4006</v>
      </c>
      <c r="G168" s="30">
        <v>4126</v>
      </c>
      <c r="H168" s="30">
        <v>3476</v>
      </c>
      <c r="I168" s="30">
        <v>3551</v>
      </c>
      <c r="J168" s="30">
        <v>3570</v>
      </c>
      <c r="K168" s="30">
        <v>3438</v>
      </c>
      <c r="L168" s="31">
        <v>3317</v>
      </c>
    </row>
    <row r="169" spans="2:12" ht="12" customHeight="1">
      <c r="B169" s="18"/>
      <c r="C169" s="14"/>
      <c r="D169" s="34" t="s">
        <v>1954</v>
      </c>
      <c r="E169" s="30">
        <v>5828</v>
      </c>
      <c r="F169" s="30">
        <v>5928</v>
      </c>
      <c r="G169" s="30">
        <v>5922</v>
      </c>
      <c r="H169" s="30">
        <v>5270</v>
      </c>
      <c r="I169" s="30">
        <v>5053</v>
      </c>
      <c r="J169" s="30">
        <v>5209</v>
      </c>
      <c r="K169" s="30">
        <v>5202</v>
      </c>
      <c r="L169" s="31">
        <v>4972</v>
      </c>
    </row>
    <row r="170" spans="2:12" ht="12" customHeight="1">
      <c r="B170" s="18"/>
      <c r="C170" s="14"/>
      <c r="D170" s="34"/>
      <c r="E170" s="30"/>
      <c r="F170" s="30"/>
      <c r="G170" s="30"/>
      <c r="H170" s="30"/>
      <c r="I170" s="30"/>
      <c r="J170" s="30"/>
      <c r="K170" s="30"/>
      <c r="L170" s="31"/>
    </row>
    <row r="171" spans="2:12" ht="12" customHeight="1">
      <c r="B171" s="18"/>
      <c r="C171" s="857" t="s">
        <v>1955</v>
      </c>
      <c r="D171" s="858"/>
      <c r="E171" s="30">
        <f aca="true" t="shared" si="11" ref="E171:L171">SUM(E172:E173)</f>
        <v>8931</v>
      </c>
      <c r="F171" s="30">
        <f t="shared" si="11"/>
        <v>9225</v>
      </c>
      <c r="G171" s="30">
        <f t="shared" si="11"/>
        <v>9207</v>
      </c>
      <c r="H171" s="30">
        <f t="shared" si="11"/>
        <v>7849</v>
      </c>
      <c r="I171" s="30">
        <f t="shared" si="11"/>
        <v>8042</v>
      </c>
      <c r="J171" s="30">
        <f t="shared" si="11"/>
        <v>7792</v>
      </c>
      <c r="K171" s="30">
        <f t="shared" si="11"/>
        <v>7578</v>
      </c>
      <c r="L171" s="31">
        <f t="shared" si="11"/>
        <v>7103</v>
      </c>
    </row>
    <row r="172" spans="2:12" ht="12" customHeight="1">
      <c r="B172" s="18"/>
      <c r="C172" s="14"/>
      <c r="D172" s="34" t="s">
        <v>1956</v>
      </c>
      <c r="E172" s="30">
        <v>5217</v>
      </c>
      <c r="F172" s="30">
        <v>5397</v>
      </c>
      <c r="G172" s="30">
        <v>5345</v>
      </c>
      <c r="H172" s="30">
        <v>4548</v>
      </c>
      <c r="I172" s="30">
        <v>4549</v>
      </c>
      <c r="J172" s="30">
        <v>4490</v>
      </c>
      <c r="K172" s="30">
        <v>4345</v>
      </c>
      <c r="L172" s="31">
        <v>4041</v>
      </c>
    </row>
    <row r="173" spans="2:12" ht="12" customHeight="1">
      <c r="B173" s="18"/>
      <c r="C173" s="14"/>
      <c r="D173" s="34" t="s">
        <v>1957</v>
      </c>
      <c r="E173" s="30">
        <v>3714</v>
      </c>
      <c r="F173" s="30">
        <v>3828</v>
      </c>
      <c r="G173" s="30">
        <v>3862</v>
      </c>
      <c r="H173" s="30">
        <v>3301</v>
      </c>
      <c r="I173" s="30">
        <v>3493</v>
      </c>
      <c r="J173" s="30">
        <v>3302</v>
      </c>
      <c r="K173" s="30">
        <v>3233</v>
      </c>
      <c r="L173" s="31">
        <v>3062</v>
      </c>
    </row>
    <row r="174" spans="2:12" ht="12" customHeight="1">
      <c r="B174" s="18"/>
      <c r="C174" s="14"/>
      <c r="D174" s="34"/>
      <c r="E174" s="30"/>
      <c r="F174" s="30"/>
      <c r="G174" s="30"/>
      <c r="H174" s="30"/>
      <c r="I174" s="30"/>
      <c r="J174" s="30"/>
      <c r="K174" s="30"/>
      <c r="L174" s="31"/>
    </row>
    <row r="175" spans="2:12" ht="12" customHeight="1">
      <c r="B175" s="18"/>
      <c r="C175" s="857" t="s">
        <v>1958</v>
      </c>
      <c r="D175" s="858"/>
      <c r="E175" s="30">
        <f aca="true" t="shared" si="12" ref="E175:L175">SUM(E176:E179)</f>
        <v>15260</v>
      </c>
      <c r="F175" s="30">
        <f t="shared" si="12"/>
        <v>15527</v>
      </c>
      <c r="G175" s="30">
        <f t="shared" si="12"/>
        <v>15490</v>
      </c>
      <c r="H175" s="30">
        <f t="shared" si="12"/>
        <v>13601</v>
      </c>
      <c r="I175" s="30">
        <f t="shared" si="12"/>
        <v>13367</v>
      </c>
      <c r="J175" s="30">
        <f t="shared" si="12"/>
        <v>13307</v>
      </c>
      <c r="K175" s="30">
        <f t="shared" si="12"/>
        <v>12993</v>
      </c>
      <c r="L175" s="31">
        <f t="shared" si="12"/>
        <v>11787</v>
      </c>
    </row>
    <row r="176" spans="2:12" ht="12" customHeight="1">
      <c r="B176" s="18"/>
      <c r="C176" s="14"/>
      <c r="D176" s="34" t="s">
        <v>1959</v>
      </c>
      <c r="E176" s="30">
        <v>7959</v>
      </c>
      <c r="F176" s="30">
        <v>8058</v>
      </c>
      <c r="G176" s="30">
        <v>7988</v>
      </c>
      <c r="H176" s="30">
        <v>6964</v>
      </c>
      <c r="I176" s="30">
        <v>6587</v>
      </c>
      <c r="J176" s="30">
        <v>6612</v>
      </c>
      <c r="K176" s="30">
        <v>6319</v>
      </c>
      <c r="L176" s="31">
        <v>5849</v>
      </c>
    </row>
    <row r="177" spans="2:12" ht="12" customHeight="1">
      <c r="B177" s="18"/>
      <c r="C177" s="14"/>
      <c r="D177" s="34" t="s">
        <v>1960</v>
      </c>
      <c r="E177" s="30">
        <v>1358</v>
      </c>
      <c r="F177" s="30">
        <v>1457</v>
      </c>
      <c r="G177" s="30">
        <v>1541</v>
      </c>
      <c r="H177" s="30">
        <v>1342</v>
      </c>
      <c r="I177" s="30">
        <v>1503</v>
      </c>
      <c r="J177" s="30">
        <v>1425</v>
      </c>
      <c r="K177" s="30">
        <v>1425</v>
      </c>
      <c r="L177" s="31">
        <v>1307</v>
      </c>
    </row>
    <row r="178" spans="2:12" ht="12" customHeight="1">
      <c r="B178" s="18"/>
      <c r="C178" s="14"/>
      <c r="D178" s="34" t="s">
        <v>1961</v>
      </c>
      <c r="E178" s="30">
        <v>4420</v>
      </c>
      <c r="F178" s="30">
        <v>4524</v>
      </c>
      <c r="G178" s="30">
        <v>4471</v>
      </c>
      <c r="H178" s="30">
        <v>3985</v>
      </c>
      <c r="I178" s="30">
        <v>4032</v>
      </c>
      <c r="J178" s="30">
        <v>4085</v>
      </c>
      <c r="K178" s="30">
        <v>4060</v>
      </c>
      <c r="L178" s="31">
        <v>3512</v>
      </c>
    </row>
    <row r="179" spans="2:12" ht="12" customHeight="1">
      <c r="B179" s="18"/>
      <c r="C179" s="14"/>
      <c r="D179" s="34" t="s">
        <v>1962</v>
      </c>
      <c r="E179" s="30">
        <v>1523</v>
      </c>
      <c r="F179" s="30">
        <v>1488</v>
      </c>
      <c r="G179" s="30">
        <v>1490</v>
      </c>
      <c r="H179" s="30">
        <v>1310</v>
      </c>
      <c r="I179" s="30">
        <v>1245</v>
      </c>
      <c r="J179" s="30">
        <v>1185</v>
      </c>
      <c r="K179" s="30">
        <v>1189</v>
      </c>
      <c r="L179" s="31">
        <v>1119</v>
      </c>
    </row>
    <row r="180" spans="2:12" ht="12" customHeight="1">
      <c r="B180" s="18"/>
      <c r="C180" s="14"/>
      <c r="D180" s="34"/>
      <c r="E180" s="30"/>
      <c r="F180" s="30"/>
      <c r="G180" s="30"/>
      <c r="H180" s="30"/>
      <c r="I180" s="30"/>
      <c r="J180" s="30"/>
      <c r="K180" s="30"/>
      <c r="L180" s="31"/>
    </row>
    <row r="181" spans="2:12" ht="12" customHeight="1">
      <c r="B181" s="18"/>
      <c r="C181" s="857" t="s">
        <v>1963</v>
      </c>
      <c r="D181" s="858"/>
      <c r="E181" s="30">
        <f aca="true" t="shared" si="13" ref="E181:L181">SUM(E182:E185)</f>
        <v>26767</v>
      </c>
      <c r="F181" s="30">
        <f t="shared" si="13"/>
        <v>28053</v>
      </c>
      <c r="G181" s="30">
        <f t="shared" si="13"/>
        <v>27862</v>
      </c>
      <c r="H181" s="30">
        <f t="shared" si="13"/>
        <v>24266</v>
      </c>
      <c r="I181" s="30">
        <f t="shared" si="13"/>
        <v>24326</v>
      </c>
      <c r="J181" s="30">
        <f t="shared" si="13"/>
        <v>23541</v>
      </c>
      <c r="K181" s="30">
        <f t="shared" si="13"/>
        <v>22131</v>
      </c>
      <c r="L181" s="31">
        <f t="shared" si="13"/>
        <v>20794</v>
      </c>
    </row>
    <row r="182" spans="2:12" ht="12" customHeight="1">
      <c r="B182" s="18"/>
      <c r="C182" s="14"/>
      <c r="D182" s="34" t="s">
        <v>1964</v>
      </c>
      <c r="E182" s="30">
        <v>14304</v>
      </c>
      <c r="F182" s="30">
        <v>14855</v>
      </c>
      <c r="G182" s="30">
        <v>14829</v>
      </c>
      <c r="H182" s="30">
        <v>12657</v>
      </c>
      <c r="I182" s="30">
        <v>13024</v>
      </c>
      <c r="J182" s="30">
        <v>12544</v>
      </c>
      <c r="K182" s="30">
        <v>11813</v>
      </c>
      <c r="L182" s="31">
        <v>11000</v>
      </c>
    </row>
    <row r="183" spans="2:12" ht="12" customHeight="1">
      <c r="B183" s="18"/>
      <c r="C183" s="14"/>
      <c r="D183" s="34" t="s">
        <v>1965</v>
      </c>
      <c r="E183" s="30">
        <v>4207</v>
      </c>
      <c r="F183" s="30">
        <v>4415</v>
      </c>
      <c r="G183" s="30">
        <v>4406</v>
      </c>
      <c r="H183" s="30">
        <v>3867</v>
      </c>
      <c r="I183" s="30">
        <v>3737</v>
      </c>
      <c r="J183" s="30">
        <v>3725</v>
      </c>
      <c r="K183" s="30">
        <v>3555</v>
      </c>
      <c r="L183" s="31">
        <v>3386</v>
      </c>
    </row>
    <row r="184" spans="2:12" ht="12" customHeight="1">
      <c r="B184" s="18"/>
      <c r="C184" s="14"/>
      <c r="D184" s="34" t="s">
        <v>1966</v>
      </c>
      <c r="E184" s="30">
        <v>4642</v>
      </c>
      <c r="F184" s="30">
        <v>4883</v>
      </c>
      <c r="G184" s="30">
        <v>4807</v>
      </c>
      <c r="H184" s="30">
        <v>4318</v>
      </c>
      <c r="I184" s="30">
        <v>4221</v>
      </c>
      <c r="J184" s="30">
        <v>4078</v>
      </c>
      <c r="K184" s="30">
        <v>3792</v>
      </c>
      <c r="L184" s="31">
        <v>3596</v>
      </c>
    </row>
    <row r="185" spans="2:12" ht="12" customHeight="1">
      <c r="B185" s="18"/>
      <c r="C185" s="14"/>
      <c r="D185" s="34" t="s">
        <v>1967</v>
      </c>
      <c r="E185" s="30">
        <v>3614</v>
      </c>
      <c r="F185" s="30">
        <v>3900</v>
      </c>
      <c r="G185" s="30">
        <v>3820</v>
      </c>
      <c r="H185" s="30">
        <v>3424</v>
      </c>
      <c r="I185" s="30">
        <v>3344</v>
      </c>
      <c r="J185" s="30">
        <v>3194</v>
      </c>
      <c r="K185" s="30">
        <v>2971</v>
      </c>
      <c r="L185" s="31">
        <v>2812</v>
      </c>
    </row>
    <row r="186" spans="2:12" ht="12" customHeight="1">
      <c r="B186" s="18"/>
      <c r="C186" s="14"/>
      <c r="D186" s="34"/>
      <c r="E186" s="30"/>
      <c r="F186" s="30"/>
      <c r="G186" s="30"/>
      <c r="H186" s="30"/>
      <c r="I186" s="30"/>
      <c r="J186" s="30"/>
      <c r="K186" s="30"/>
      <c r="L186" s="31"/>
    </row>
    <row r="187" spans="2:12" s="36" customFormat="1" ht="12" customHeight="1">
      <c r="B187" s="859" t="s">
        <v>1968</v>
      </c>
      <c r="C187" s="860"/>
      <c r="D187" s="861"/>
      <c r="E187" s="39">
        <f>SUM(E189,E198,E203)</f>
        <v>87635</v>
      </c>
      <c r="F187" s="39">
        <f>SUM(F189,F198,F203)</f>
        <v>91931</v>
      </c>
      <c r="G187" s="39">
        <v>86279</v>
      </c>
      <c r="H187" s="39">
        <f>SUM(H189,H198,H203)</f>
        <v>68943</v>
      </c>
      <c r="I187" s="39">
        <f>SUM(I189,I198,I203)</f>
        <v>68702</v>
      </c>
      <c r="J187" s="39">
        <f>SUM(J189,J198,J203)</f>
        <v>65019</v>
      </c>
      <c r="K187" s="39">
        <f>SUM(K189,K198,K203)</f>
        <v>61515</v>
      </c>
      <c r="L187" s="40">
        <f>SUM(L189,L198,L203)</f>
        <v>57421</v>
      </c>
    </row>
    <row r="188" spans="2:12" ht="12" customHeight="1">
      <c r="B188" s="18"/>
      <c r="C188" s="14"/>
      <c r="D188" s="34"/>
      <c r="E188" s="30"/>
      <c r="F188" s="30"/>
      <c r="G188" s="30"/>
      <c r="H188" s="30"/>
      <c r="I188" s="30"/>
      <c r="J188" s="30"/>
      <c r="K188" s="30"/>
      <c r="L188" s="31"/>
    </row>
    <row r="189" spans="2:12" s="14" customFormat="1" ht="12" customHeight="1">
      <c r="B189" s="18"/>
      <c r="C189" s="862" t="s">
        <v>1969</v>
      </c>
      <c r="D189" s="858"/>
      <c r="E189" s="30">
        <f>SUM(E190:E196)</f>
        <v>39027</v>
      </c>
      <c r="F189" s="30">
        <f>SUM(F190:F196)</f>
        <v>42767</v>
      </c>
      <c r="G189" s="30">
        <f>SUM(G190:G196)</f>
        <v>37948</v>
      </c>
      <c r="H189" s="30">
        <v>30257</v>
      </c>
      <c r="I189" s="30">
        <f>SUM(I190:I196)</f>
        <v>30533</v>
      </c>
      <c r="J189" s="30">
        <f>SUM(J190:J196)</f>
        <v>28626</v>
      </c>
      <c r="K189" s="30">
        <f>SUM(K190:K196)</f>
        <v>27211</v>
      </c>
      <c r="L189" s="31">
        <f>SUM(L190:L196)</f>
        <v>25059</v>
      </c>
    </row>
    <row r="190" spans="2:12" s="14" customFormat="1" ht="12" customHeight="1">
      <c r="B190" s="18"/>
      <c r="D190" s="32" t="s">
        <v>1970</v>
      </c>
      <c r="E190" s="30">
        <v>17043</v>
      </c>
      <c r="F190" s="30">
        <v>19943</v>
      </c>
      <c r="G190" s="30">
        <v>15487</v>
      </c>
      <c r="H190" s="30">
        <v>10855</v>
      </c>
      <c r="I190" s="30">
        <v>10852</v>
      </c>
      <c r="J190" s="30">
        <v>10075</v>
      </c>
      <c r="K190" s="30">
        <v>9377</v>
      </c>
      <c r="L190" s="31">
        <v>8341</v>
      </c>
    </row>
    <row r="191" spans="2:12" s="14" customFormat="1" ht="12" customHeight="1">
      <c r="B191" s="18"/>
      <c r="D191" s="32" t="s">
        <v>1971</v>
      </c>
      <c r="E191" s="30">
        <v>5645</v>
      </c>
      <c r="F191" s="30">
        <v>5755</v>
      </c>
      <c r="G191" s="30">
        <v>5577</v>
      </c>
      <c r="H191" s="30">
        <v>4722</v>
      </c>
      <c r="I191" s="30">
        <v>4849</v>
      </c>
      <c r="J191" s="30">
        <v>4517</v>
      </c>
      <c r="K191" s="30">
        <v>4442</v>
      </c>
      <c r="L191" s="31">
        <v>4072</v>
      </c>
    </row>
    <row r="192" spans="2:12" s="14" customFormat="1" ht="12" customHeight="1">
      <c r="B192" s="18"/>
      <c r="D192" s="32" t="s">
        <v>1972</v>
      </c>
      <c r="E192" s="30">
        <v>3104</v>
      </c>
      <c r="F192" s="30">
        <v>3212</v>
      </c>
      <c r="G192" s="30">
        <v>3157</v>
      </c>
      <c r="H192" s="30">
        <v>2946</v>
      </c>
      <c r="I192" s="30">
        <v>3041</v>
      </c>
      <c r="J192" s="30">
        <v>2953</v>
      </c>
      <c r="K192" s="30">
        <v>2792</v>
      </c>
      <c r="L192" s="31">
        <v>2599</v>
      </c>
    </row>
    <row r="193" spans="2:12" s="14" customFormat="1" ht="12" customHeight="1">
      <c r="B193" s="18"/>
      <c r="D193" s="32"/>
      <c r="E193" s="30"/>
      <c r="F193" s="30"/>
      <c r="G193" s="30"/>
      <c r="H193" s="30"/>
      <c r="I193" s="30"/>
      <c r="J193" s="30"/>
      <c r="K193" s="30"/>
      <c r="L193" s="31"/>
    </row>
    <row r="194" spans="2:12" s="14" customFormat="1" ht="12" customHeight="1">
      <c r="B194" s="18"/>
      <c r="D194" s="32" t="s">
        <v>1973</v>
      </c>
      <c r="E194" s="30">
        <v>4206</v>
      </c>
      <c r="F194" s="30">
        <v>4507</v>
      </c>
      <c r="G194" s="30">
        <v>4406</v>
      </c>
      <c r="H194" s="30">
        <v>3764</v>
      </c>
      <c r="I194" s="30">
        <v>3687</v>
      </c>
      <c r="J194" s="30">
        <v>3484</v>
      </c>
      <c r="K194" s="30">
        <v>3340</v>
      </c>
      <c r="L194" s="31">
        <v>3097</v>
      </c>
    </row>
    <row r="195" spans="2:12" s="14" customFormat="1" ht="12" customHeight="1">
      <c r="B195" s="18"/>
      <c r="D195" s="32" t="s">
        <v>1974</v>
      </c>
      <c r="E195" s="30">
        <v>4685</v>
      </c>
      <c r="F195" s="30">
        <v>4794</v>
      </c>
      <c r="G195" s="30">
        <v>4775</v>
      </c>
      <c r="H195" s="30">
        <v>4042</v>
      </c>
      <c r="I195" s="30">
        <v>4069</v>
      </c>
      <c r="J195" s="30">
        <v>3787</v>
      </c>
      <c r="K195" s="30">
        <v>3557</v>
      </c>
      <c r="L195" s="31">
        <v>3405</v>
      </c>
    </row>
    <row r="196" spans="2:12" s="14" customFormat="1" ht="12" customHeight="1">
      <c r="B196" s="18"/>
      <c r="D196" s="32" t="s">
        <v>1975</v>
      </c>
      <c r="E196" s="30">
        <v>4344</v>
      </c>
      <c r="F196" s="30">
        <v>4556</v>
      </c>
      <c r="G196" s="30">
        <v>4546</v>
      </c>
      <c r="H196" s="30">
        <v>3928</v>
      </c>
      <c r="I196" s="30">
        <v>4035</v>
      </c>
      <c r="J196" s="30">
        <v>3810</v>
      </c>
      <c r="K196" s="30">
        <v>3703</v>
      </c>
      <c r="L196" s="31">
        <v>3545</v>
      </c>
    </row>
    <row r="197" spans="2:12" s="14" customFormat="1" ht="12" customHeight="1">
      <c r="B197" s="18"/>
      <c r="D197" s="32"/>
      <c r="E197" s="30"/>
      <c r="F197" s="30"/>
      <c r="G197" s="30"/>
      <c r="H197" s="30"/>
      <c r="I197" s="30"/>
      <c r="J197" s="30"/>
      <c r="K197" s="30"/>
      <c r="L197" s="31"/>
    </row>
    <row r="198" spans="2:12" ht="12" customHeight="1">
      <c r="B198" s="18"/>
      <c r="C198" s="857" t="s">
        <v>1976</v>
      </c>
      <c r="D198" s="858"/>
      <c r="E198" s="30">
        <f>SUM(E199:E201)</f>
        <v>15331</v>
      </c>
      <c r="F198" s="30">
        <f>SUM(F199:F201)</f>
        <v>16018</v>
      </c>
      <c r="G198" s="30">
        <v>15876</v>
      </c>
      <c r="H198" s="30">
        <f>SUM(H199:H201)</f>
        <v>11994</v>
      </c>
      <c r="I198" s="30">
        <f>SUM(I199:I201)</f>
        <v>12177</v>
      </c>
      <c r="J198" s="30">
        <f>SUM(J199:J201)</f>
        <v>12073</v>
      </c>
      <c r="K198" s="30">
        <f>SUM(K199:K201)</f>
        <v>11526</v>
      </c>
      <c r="L198" s="31">
        <f>SUM(L199:L201)</f>
        <v>10845</v>
      </c>
    </row>
    <row r="199" spans="2:12" ht="12" customHeight="1">
      <c r="B199" s="18"/>
      <c r="C199" s="14"/>
      <c r="D199" s="34" t="s">
        <v>1977</v>
      </c>
      <c r="E199" s="30">
        <v>4480</v>
      </c>
      <c r="F199" s="30">
        <v>4655</v>
      </c>
      <c r="G199" s="30">
        <v>4569</v>
      </c>
      <c r="H199" s="30">
        <v>3603</v>
      </c>
      <c r="I199" s="30">
        <v>3606</v>
      </c>
      <c r="J199" s="30">
        <v>3729</v>
      </c>
      <c r="K199" s="30">
        <v>3416</v>
      </c>
      <c r="L199" s="31">
        <v>3155</v>
      </c>
    </row>
    <row r="200" spans="2:12" ht="12" customHeight="1">
      <c r="B200" s="18"/>
      <c r="C200" s="14"/>
      <c r="D200" s="34" t="s">
        <v>1978</v>
      </c>
      <c r="E200" s="30">
        <v>3927</v>
      </c>
      <c r="F200" s="30">
        <v>4013</v>
      </c>
      <c r="G200" s="30">
        <v>3843</v>
      </c>
      <c r="H200" s="30">
        <v>3018</v>
      </c>
      <c r="I200" s="30">
        <v>3019</v>
      </c>
      <c r="J200" s="30">
        <v>2940</v>
      </c>
      <c r="K200" s="30">
        <v>2815</v>
      </c>
      <c r="L200" s="31">
        <v>2667</v>
      </c>
    </row>
    <row r="201" spans="2:12" ht="12" customHeight="1">
      <c r="B201" s="18"/>
      <c r="C201" s="14"/>
      <c r="D201" s="34" t="s">
        <v>1979</v>
      </c>
      <c r="E201" s="30">
        <v>6924</v>
      </c>
      <c r="F201" s="30">
        <v>7350</v>
      </c>
      <c r="G201" s="30">
        <v>7215</v>
      </c>
      <c r="H201" s="30">
        <v>5373</v>
      </c>
      <c r="I201" s="30">
        <v>5552</v>
      </c>
      <c r="J201" s="30">
        <v>5404</v>
      </c>
      <c r="K201" s="30">
        <v>5295</v>
      </c>
      <c r="L201" s="31">
        <v>5023</v>
      </c>
    </row>
    <row r="202" spans="2:12" ht="12" customHeight="1">
      <c r="B202" s="18"/>
      <c r="C202" s="14"/>
      <c r="D202" s="34"/>
      <c r="E202" s="30"/>
      <c r="F202" s="30"/>
      <c r="G202" s="30"/>
      <c r="H202" s="30"/>
      <c r="I202" s="30"/>
      <c r="J202" s="30"/>
      <c r="K202" s="30"/>
      <c r="L202" s="31"/>
    </row>
    <row r="203" spans="2:12" ht="12" customHeight="1">
      <c r="B203" s="18"/>
      <c r="C203" s="857" t="s">
        <v>1980</v>
      </c>
      <c r="D203" s="858"/>
      <c r="E203" s="30">
        <f>SUM(E204:E208)</f>
        <v>33277</v>
      </c>
      <c r="F203" s="30">
        <f>SUM(F204:F208)</f>
        <v>33146</v>
      </c>
      <c r="G203" s="30">
        <f>SUM(G204:G208)</f>
        <v>32704</v>
      </c>
      <c r="H203" s="30">
        <v>26692</v>
      </c>
      <c r="I203" s="30">
        <f>SUM(I204:I208)</f>
        <v>25992</v>
      </c>
      <c r="J203" s="30">
        <f>SUM(J204:J208)</f>
        <v>24320</v>
      </c>
      <c r="K203" s="30">
        <f>SUM(K204:K208)</f>
        <v>22778</v>
      </c>
      <c r="L203" s="31">
        <f>SUM(L204:L208)</f>
        <v>21517</v>
      </c>
    </row>
    <row r="204" spans="2:12" ht="12" customHeight="1">
      <c r="B204" s="18"/>
      <c r="C204" s="14"/>
      <c r="D204" s="34" t="s">
        <v>1981</v>
      </c>
      <c r="E204" s="30">
        <v>9748</v>
      </c>
      <c r="F204" s="30">
        <v>9305</v>
      </c>
      <c r="G204" s="30">
        <v>8983</v>
      </c>
      <c r="H204" s="30">
        <v>6908</v>
      </c>
      <c r="I204" s="30">
        <v>6810</v>
      </c>
      <c r="J204" s="30">
        <v>6106</v>
      </c>
      <c r="K204" s="30">
        <v>5642</v>
      </c>
      <c r="L204" s="31">
        <v>5363</v>
      </c>
    </row>
    <row r="205" spans="2:12" ht="12" customHeight="1">
      <c r="B205" s="18"/>
      <c r="C205" s="14"/>
      <c r="D205" s="34" t="s">
        <v>1982</v>
      </c>
      <c r="E205" s="30">
        <v>8076</v>
      </c>
      <c r="F205" s="30">
        <v>7851</v>
      </c>
      <c r="G205" s="30">
        <v>7675</v>
      </c>
      <c r="H205" s="30">
        <v>5597</v>
      </c>
      <c r="I205" s="30">
        <v>5369</v>
      </c>
      <c r="J205" s="30">
        <v>5143</v>
      </c>
      <c r="K205" s="30">
        <v>4798</v>
      </c>
      <c r="L205" s="31">
        <v>4404</v>
      </c>
    </row>
    <row r="206" spans="2:12" ht="12" customHeight="1">
      <c r="B206" s="18"/>
      <c r="C206" s="14"/>
      <c r="D206" s="34" t="s">
        <v>1983</v>
      </c>
      <c r="E206" s="30">
        <v>5955</v>
      </c>
      <c r="F206" s="30">
        <v>6210</v>
      </c>
      <c r="G206" s="30">
        <v>6174</v>
      </c>
      <c r="H206" s="30">
        <v>5471</v>
      </c>
      <c r="I206" s="30">
        <v>5328</v>
      </c>
      <c r="J206" s="30">
        <v>4900</v>
      </c>
      <c r="K206" s="30">
        <v>4671</v>
      </c>
      <c r="L206" s="31">
        <v>4567</v>
      </c>
    </row>
    <row r="207" spans="2:12" ht="12" customHeight="1">
      <c r="B207" s="18"/>
      <c r="C207" s="14"/>
      <c r="D207" s="34" t="s">
        <v>1984</v>
      </c>
      <c r="E207" s="30">
        <v>3919</v>
      </c>
      <c r="F207" s="30">
        <v>4016</v>
      </c>
      <c r="G207" s="30">
        <v>4164</v>
      </c>
      <c r="H207" s="30">
        <v>3752</v>
      </c>
      <c r="I207" s="30">
        <v>3643</v>
      </c>
      <c r="J207" s="30">
        <v>3500</v>
      </c>
      <c r="K207" s="30">
        <v>3247</v>
      </c>
      <c r="L207" s="31">
        <v>2920</v>
      </c>
    </row>
    <row r="208" spans="2:12" ht="12" customHeight="1">
      <c r="B208" s="18"/>
      <c r="C208" s="14"/>
      <c r="D208" s="34" t="s">
        <v>1985</v>
      </c>
      <c r="E208" s="30">
        <v>5579</v>
      </c>
      <c r="F208" s="30">
        <v>5764</v>
      </c>
      <c r="G208" s="30">
        <v>5708</v>
      </c>
      <c r="H208" s="30">
        <v>4964</v>
      </c>
      <c r="I208" s="30">
        <v>4842</v>
      </c>
      <c r="J208" s="30">
        <v>4671</v>
      </c>
      <c r="K208" s="30">
        <v>4420</v>
      </c>
      <c r="L208" s="31">
        <v>4263</v>
      </c>
    </row>
    <row r="209" spans="2:12" ht="12" customHeight="1">
      <c r="B209" s="18"/>
      <c r="C209" s="14"/>
      <c r="D209" s="34"/>
      <c r="E209" s="30"/>
      <c r="F209" s="30"/>
      <c r="G209" s="30"/>
      <c r="H209" s="30"/>
      <c r="I209" s="30"/>
      <c r="J209" s="30"/>
      <c r="K209" s="30"/>
      <c r="L209" s="31"/>
    </row>
    <row r="210" spans="2:12" s="36" customFormat="1" ht="12" customHeight="1">
      <c r="B210" s="859" t="s">
        <v>1986</v>
      </c>
      <c r="C210" s="860"/>
      <c r="D210" s="861"/>
      <c r="E210" s="38">
        <f aca="true" t="shared" si="14" ref="E210:L210">SUM(E212,E216,E218,E220,E225,E230:E233,E235)</f>
        <v>89994</v>
      </c>
      <c r="F210" s="39">
        <f t="shared" si="14"/>
        <v>89662</v>
      </c>
      <c r="G210" s="39">
        <f t="shared" si="14"/>
        <v>88756</v>
      </c>
      <c r="H210" s="39">
        <f t="shared" si="14"/>
        <v>72262</v>
      </c>
      <c r="I210" s="39">
        <f t="shared" si="14"/>
        <v>70994</v>
      </c>
      <c r="J210" s="39">
        <f t="shared" si="14"/>
        <v>69071</v>
      </c>
      <c r="K210" s="39">
        <f t="shared" si="14"/>
        <v>67695</v>
      </c>
      <c r="L210" s="40">
        <f t="shared" si="14"/>
        <v>65109</v>
      </c>
    </row>
    <row r="211" spans="2:12" ht="12" customHeight="1">
      <c r="B211" s="18"/>
      <c r="C211" s="14"/>
      <c r="D211" s="34"/>
      <c r="E211" s="30"/>
      <c r="F211" s="30"/>
      <c r="G211" s="30"/>
      <c r="H211" s="30"/>
      <c r="I211" s="30"/>
      <c r="J211" s="30"/>
      <c r="K211" s="30"/>
      <c r="L211" s="31"/>
    </row>
    <row r="212" spans="2:12" ht="12" customHeight="1">
      <c r="B212" s="18"/>
      <c r="C212" s="857" t="s">
        <v>1987</v>
      </c>
      <c r="D212" s="858"/>
      <c r="E212" s="30">
        <f aca="true" t="shared" si="15" ref="E212:L212">SUM(E213:E214)</f>
        <v>11891</v>
      </c>
      <c r="F212" s="30">
        <f t="shared" si="15"/>
        <v>11438</v>
      </c>
      <c r="G212" s="30">
        <f t="shared" si="15"/>
        <v>11713</v>
      </c>
      <c r="H212" s="30">
        <f t="shared" si="15"/>
        <v>8512</v>
      </c>
      <c r="I212" s="30">
        <f t="shared" si="15"/>
        <v>8309</v>
      </c>
      <c r="J212" s="30">
        <f t="shared" si="15"/>
        <v>7945</v>
      </c>
      <c r="K212" s="30">
        <f t="shared" si="15"/>
        <v>7820</v>
      </c>
      <c r="L212" s="31">
        <f t="shared" si="15"/>
        <v>7730</v>
      </c>
    </row>
    <row r="213" spans="2:12" ht="12" customHeight="1">
      <c r="B213" s="18"/>
      <c r="C213" s="14"/>
      <c r="D213" s="34" t="s">
        <v>1988</v>
      </c>
      <c r="E213" s="30">
        <v>9529</v>
      </c>
      <c r="F213" s="30">
        <v>9322</v>
      </c>
      <c r="G213" s="30">
        <v>9434</v>
      </c>
      <c r="H213" s="30">
        <v>6907</v>
      </c>
      <c r="I213" s="30">
        <v>6761</v>
      </c>
      <c r="J213" s="30">
        <v>6442</v>
      </c>
      <c r="K213" s="30">
        <v>6282</v>
      </c>
      <c r="L213" s="31">
        <v>6297</v>
      </c>
    </row>
    <row r="214" spans="2:12" ht="12" customHeight="1">
      <c r="B214" s="18"/>
      <c r="C214" s="14"/>
      <c r="D214" s="34" t="s">
        <v>1989</v>
      </c>
      <c r="E214" s="30">
        <v>2362</v>
      </c>
      <c r="F214" s="30">
        <v>2116</v>
      </c>
      <c r="G214" s="30">
        <v>2279</v>
      </c>
      <c r="H214" s="30">
        <v>1605</v>
      </c>
      <c r="I214" s="30">
        <v>1548</v>
      </c>
      <c r="J214" s="30">
        <v>1503</v>
      </c>
      <c r="K214" s="30">
        <v>1538</v>
      </c>
      <c r="L214" s="31">
        <v>1433</v>
      </c>
    </row>
    <row r="215" spans="2:12" ht="12" customHeight="1">
      <c r="B215" s="18"/>
      <c r="C215" s="14"/>
      <c r="D215" s="34"/>
      <c r="E215" s="30"/>
      <c r="F215" s="30"/>
      <c r="G215" s="30"/>
      <c r="H215" s="30"/>
      <c r="I215" s="30"/>
      <c r="J215" s="30"/>
      <c r="K215" s="30"/>
      <c r="L215" s="31"/>
    </row>
    <row r="216" spans="2:12" ht="12" customHeight="1">
      <c r="B216" s="18"/>
      <c r="C216" s="862" t="s">
        <v>1990</v>
      </c>
      <c r="D216" s="858"/>
      <c r="E216" s="30">
        <v>9044</v>
      </c>
      <c r="F216" s="30">
        <v>9015</v>
      </c>
      <c r="G216" s="30">
        <v>9022</v>
      </c>
      <c r="H216" s="30">
        <v>7797</v>
      </c>
      <c r="I216" s="30">
        <v>7535</v>
      </c>
      <c r="J216" s="30">
        <v>7486</v>
      </c>
      <c r="K216" s="30">
        <v>7830</v>
      </c>
      <c r="L216" s="31">
        <v>8156</v>
      </c>
    </row>
    <row r="217" spans="2:12" ht="12" customHeight="1">
      <c r="B217" s="18"/>
      <c r="C217" s="14"/>
      <c r="D217" s="32"/>
      <c r="E217" s="30"/>
      <c r="F217" s="30"/>
      <c r="G217" s="30"/>
      <c r="H217" s="30"/>
      <c r="I217" s="30"/>
      <c r="J217" s="30"/>
      <c r="K217" s="30"/>
      <c r="L217" s="31"/>
    </row>
    <row r="218" spans="2:12" ht="12" customHeight="1">
      <c r="B218" s="18"/>
      <c r="C218" s="857" t="s">
        <v>1991</v>
      </c>
      <c r="D218" s="858"/>
      <c r="E218" s="30">
        <v>4109</v>
      </c>
      <c r="F218" s="30">
        <v>4173</v>
      </c>
      <c r="G218" s="30">
        <v>4198</v>
      </c>
      <c r="H218" s="30">
        <v>2918</v>
      </c>
      <c r="I218" s="30">
        <v>2940</v>
      </c>
      <c r="J218" s="30">
        <v>2832</v>
      </c>
      <c r="K218" s="30">
        <v>2768</v>
      </c>
      <c r="L218" s="31">
        <v>2695</v>
      </c>
    </row>
    <row r="219" spans="2:12" ht="13.5" customHeight="1">
      <c r="B219" s="18"/>
      <c r="C219" s="14"/>
      <c r="D219" s="34"/>
      <c r="E219" s="30"/>
      <c r="F219" s="30"/>
      <c r="G219" s="30"/>
      <c r="H219" s="30"/>
      <c r="I219" s="30"/>
      <c r="J219" s="30"/>
      <c r="K219" s="30"/>
      <c r="L219" s="31"/>
    </row>
    <row r="220" spans="2:12" ht="12" customHeight="1">
      <c r="B220" s="18"/>
      <c r="C220" s="857" t="s">
        <v>1992</v>
      </c>
      <c r="D220" s="858"/>
      <c r="E220" s="30">
        <f aca="true" t="shared" si="16" ref="E220:K220">SUM(E221:E223)</f>
        <v>11155</v>
      </c>
      <c r="F220" s="30">
        <f t="shared" si="16"/>
        <v>11454</v>
      </c>
      <c r="G220" s="30">
        <f t="shared" si="16"/>
        <v>11246</v>
      </c>
      <c r="H220" s="30">
        <f t="shared" si="16"/>
        <v>9285</v>
      </c>
      <c r="I220" s="30">
        <f t="shared" si="16"/>
        <v>9181</v>
      </c>
      <c r="J220" s="30">
        <f t="shared" si="16"/>
        <v>9144</v>
      </c>
      <c r="K220" s="30">
        <f t="shared" si="16"/>
        <v>9096</v>
      </c>
      <c r="L220" s="31">
        <v>8601</v>
      </c>
    </row>
    <row r="221" spans="2:12" ht="12" customHeight="1">
      <c r="B221" s="18"/>
      <c r="C221" s="14"/>
      <c r="D221" s="34" t="s">
        <v>1993</v>
      </c>
      <c r="E221" s="30">
        <v>3544</v>
      </c>
      <c r="F221" s="30">
        <v>3836</v>
      </c>
      <c r="G221" s="30">
        <v>3738</v>
      </c>
      <c r="H221" s="30">
        <v>2981</v>
      </c>
      <c r="I221" s="30">
        <v>2949</v>
      </c>
      <c r="J221" s="30">
        <v>3027</v>
      </c>
      <c r="K221" s="30">
        <v>2967</v>
      </c>
      <c r="L221" s="31">
        <v>2818</v>
      </c>
    </row>
    <row r="222" spans="2:12" ht="12" customHeight="1">
      <c r="B222" s="18"/>
      <c r="C222" s="14"/>
      <c r="D222" s="34" t="s">
        <v>1994</v>
      </c>
      <c r="E222" s="30">
        <v>2655</v>
      </c>
      <c r="F222" s="30">
        <v>2647</v>
      </c>
      <c r="G222" s="30">
        <v>2599</v>
      </c>
      <c r="H222" s="30">
        <v>2225</v>
      </c>
      <c r="I222" s="30">
        <v>2237</v>
      </c>
      <c r="J222" s="30">
        <v>2154</v>
      </c>
      <c r="K222" s="30">
        <v>2270</v>
      </c>
      <c r="L222" s="31">
        <v>2226</v>
      </c>
    </row>
    <row r="223" spans="2:12" ht="12" customHeight="1">
      <c r="B223" s="18"/>
      <c r="C223" s="14"/>
      <c r="D223" s="34" t="s">
        <v>1912</v>
      </c>
      <c r="E223" s="30">
        <v>4956</v>
      </c>
      <c r="F223" s="30">
        <v>4971</v>
      </c>
      <c r="G223" s="30">
        <v>4909</v>
      </c>
      <c r="H223" s="30">
        <v>4079</v>
      </c>
      <c r="I223" s="30">
        <v>3995</v>
      </c>
      <c r="J223" s="30">
        <v>3963</v>
      </c>
      <c r="K223" s="30">
        <v>3859</v>
      </c>
      <c r="L223" s="31">
        <v>3557</v>
      </c>
    </row>
    <row r="224" spans="2:12" ht="12" customHeight="1">
      <c r="B224" s="18"/>
      <c r="C224" s="14"/>
      <c r="D224" s="34"/>
      <c r="E224" s="30"/>
      <c r="F224" s="30"/>
      <c r="G224" s="30"/>
      <c r="H224" s="30"/>
      <c r="I224" s="30"/>
      <c r="J224" s="30"/>
      <c r="K224" s="30"/>
      <c r="L224" s="31"/>
    </row>
    <row r="225" spans="2:12" ht="12" customHeight="1">
      <c r="B225" s="18"/>
      <c r="C225" s="862" t="s">
        <v>1995</v>
      </c>
      <c r="D225" s="858"/>
      <c r="E225" s="30">
        <f aca="true" t="shared" si="17" ref="E225:K225">SUM(E226:E228)</f>
        <v>8810</v>
      </c>
      <c r="F225" s="30">
        <f t="shared" si="17"/>
        <v>9056</v>
      </c>
      <c r="G225" s="30">
        <f t="shared" si="17"/>
        <v>9043</v>
      </c>
      <c r="H225" s="30">
        <f t="shared" si="17"/>
        <v>7608</v>
      </c>
      <c r="I225" s="30">
        <f t="shared" si="17"/>
        <v>7624</v>
      </c>
      <c r="J225" s="30">
        <f t="shared" si="17"/>
        <v>7571</v>
      </c>
      <c r="K225" s="30">
        <f t="shared" si="17"/>
        <v>7163</v>
      </c>
      <c r="L225" s="31">
        <v>6678</v>
      </c>
    </row>
    <row r="226" spans="2:12" ht="12" customHeight="1">
      <c r="B226" s="18"/>
      <c r="C226" s="14"/>
      <c r="D226" s="32" t="s">
        <v>1996</v>
      </c>
      <c r="E226" s="30">
        <v>3670</v>
      </c>
      <c r="F226" s="30">
        <v>3782</v>
      </c>
      <c r="G226" s="30">
        <v>3781</v>
      </c>
      <c r="H226" s="30">
        <v>3284</v>
      </c>
      <c r="I226" s="30">
        <v>3321</v>
      </c>
      <c r="J226" s="30">
        <v>3285</v>
      </c>
      <c r="K226" s="30">
        <v>3125</v>
      </c>
      <c r="L226" s="31">
        <v>2860</v>
      </c>
    </row>
    <row r="227" spans="2:12" ht="12" customHeight="1">
      <c r="B227" s="18"/>
      <c r="C227" s="14"/>
      <c r="D227" s="32" t="s">
        <v>1997</v>
      </c>
      <c r="E227" s="30">
        <v>2455</v>
      </c>
      <c r="F227" s="30">
        <v>2460</v>
      </c>
      <c r="G227" s="30">
        <v>2525</v>
      </c>
      <c r="H227" s="30">
        <v>2023</v>
      </c>
      <c r="I227" s="30">
        <v>2000</v>
      </c>
      <c r="J227" s="30">
        <v>2016</v>
      </c>
      <c r="K227" s="30">
        <v>1844</v>
      </c>
      <c r="L227" s="31">
        <v>1601</v>
      </c>
    </row>
    <row r="228" spans="2:12" ht="12" customHeight="1">
      <c r="B228" s="18"/>
      <c r="C228" s="14"/>
      <c r="D228" s="32" t="s">
        <v>1920</v>
      </c>
      <c r="E228" s="30">
        <v>2685</v>
      </c>
      <c r="F228" s="30">
        <v>2814</v>
      </c>
      <c r="G228" s="30">
        <v>2737</v>
      </c>
      <c r="H228" s="30">
        <v>2301</v>
      </c>
      <c r="I228" s="30">
        <v>2303</v>
      </c>
      <c r="J228" s="30">
        <v>2270</v>
      </c>
      <c r="K228" s="30">
        <v>2194</v>
      </c>
      <c r="L228" s="31">
        <v>2217</v>
      </c>
    </row>
    <row r="229" spans="2:12" ht="12" customHeight="1">
      <c r="B229" s="18"/>
      <c r="C229" s="14"/>
      <c r="D229" s="32"/>
      <c r="E229" s="30"/>
      <c r="F229" s="30"/>
      <c r="G229" s="30"/>
      <c r="H229" s="30"/>
      <c r="I229" s="30"/>
      <c r="J229" s="30"/>
      <c r="K229" s="30"/>
      <c r="L229" s="31"/>
    </row>
    <row r="230" spans="2:12" ht="12" customHeight="1">
      <c r="B230" s="18"/>
      <c r="C230" s="42"/>
      <c r="D230" s="34" t="s">
        <v>1998</v>
      </c>
      <c r="E230" s="30">
        <v>6722</v>
      </c>
      <c r="F230" s="30">
        <v>6719</v>
      </c>
      <c r="G230" s="30">
        <v>6516</v>
      </c>
      <c r="H230" s="30">
        <v>5364</v>
      </c>
      <c r="I230" s="30">
        <v>4806</v>
      </c>
      <c r="J230" s="30">
        <v>4473</v>
      </c>
      <c r="K230" s="30">
        <v>4187</v>
      </c>
      <c r="L230" s="31">
        <v>3978</v>
      </c>
    </row>
    <row r="231" spans="2:12" ht="12" customHeight="1">
      <c r="B231" s="18"/>
      <c r="C231" s="14"/>
      <c r="D231" s="34" t="s">
        <v>1999</v>
      </c>
      <c r="E231" s="30">
        <v>5535</v>
      </c>
      <c r="F231" s="30">
        <v>5429</v>
      </c>
      <c r="G231" s="30">
        <v>5241</v>
      </c>
      <c r="H231" s="30">
        <v>4601</v>
      </c>
      <c r="I231" s="30">
        <v>4628</v>
      </c>
      <c r="J231" s="30">
        <v>4385</v>
      </c>
      <c r="K231" s="30">
        <v>4125</v>
      </c>
      <c r="L231" s="31">
        <v>3946</v>
      </c>
    </row>
    <row r="232" spans="2:12" ht="12" customHeight="1">
      <c r="B232" s="18"/>
      <c r="C232" s="14"/>
      <c r="D232" s="34" t="s">
        <v>2000</v>
      </c>
      <c r="E232" s="30">
        <v>4861</v>
      </c>
      <c r="F232" s="30">
        <v>4872</v>
      </c>
      <c r="G232" s="30">
        <v>4731</v>
      </c>
      <c r="H232" s="30">
        <v>3664</v>
      </c>
      <c r="I232" s="30">
        <v>3888</v>
      </c>
      <c r="J232" s="30">
        <v>3641</v>
      </c>
      <c r="K232" s="30">
        <v>3574</v>
      </c>
      <c r="L232" s="31">
        <v>3126</v>
      </c>
    </row>
    <row r="233" spans="2:12" ht="12" customHeight="1">
      <c r="B233" s="18"/>
      <c r="C233" s="14"/>
      <c r="D233" s="34" t="s">
        <v>2001</v>
      </c>
      <c r="E233" s="30">
        <v>10284</v>
      </c>
      <c r="F233" s="30">
        <v>10299</v>
      </c>
      <c r="G233" s="30">
        <v>9947</v>
      </c>
      <c r="H233" s="30">
        <v>8646</v>
      </c>
      <c r="I233" s="30">
        <v>8427</v>
      </c>
      <c r="J233" s="30">
        <v>8490</v>
      </c>
      <c r="K233" s="30">
        <v>8214</v>
      </c>
      <c r="L233" s="31">
        <v>7815</v>
      </c>
    </row>
    <row r="234" spans="2:12" ht="12" customHeight="1">
      <c r="B234" s="18"/>
      <c r="C234" s="14"/>
      <c r="D234" s="34"/>
      <c r="E234" s="30"/>
      <c r="F234" s="30"/>
      <c r="G234" s="30"/>
      <c r="H234" s="30"/>
      <c r="I234" s="30"/>
      <c r="J234" s="30"/>
      <c r="K234" s="30"/>
      <c r="L234" s="31"/>
    </row>
    <row r="235" spans="2:12" ht="12" customHeight="1">
      <c r="B235" s="18"/>
      <c r="C235" s="862" t="s">
        <v>2002</v>
      </c>
      <c r="D235" s="858"/>
      <c r="E235" s="30">
        <f>SUM(E236:E237)</f>
        <v>17583</v>
      </c>
      <c r="F235" s="30">
        <v>17207</v>
      </c>
      <c r="G235" s="30">
        <f aca="true" t="shared" si="18" ref="G235:L235">SUM(G236:G237)</f>
        <v>17099</v>
      </c>
      <c r="H235" s="30">
        <f t="shared" si="18"/>
        <v>13867</v>
      </c>
      <c r="I235" s="30">
        <f t="shared" si="18"/>
        <v>13656</v>
      </c>
      <c r="J235" s="30">
        <f t="shared" si="18"/>
        <v>13104</v>
      </c>
      <c r="K235" s="30">
        <f t="shared" si="18"/>
        <v>12918</v>
      </c>
      <c r="L235" s="31">
        <f t="shared" si="18"/>
        <v>12384</v>
      </c>
    </row>
    <row r="236" spans="2:12" ht="12" customHeight="1">
      <c r="B236" s="18"/>
      <c r="C236" s="14"/>
      <c r="D236" s="32" t="s">
        <v>2003</v>
      </c>
      <c r="E236" s="30">
        <v>6978</v>
      </c>
      <c r="F236" s="30">
        <v>6752</v>
      </c>
      <c r="G236" s="30">
        <v>6613</v>
      </c>
      <c r="H236" s="30">
        <v>5386</v>
      </c>
      <c r="I236" s="30">
        <v>5376</v>
      </c>
      <c r="J236" s="30">
        <v>5203</v>
      </c>
      <c r="K236" s="30">
        <v>5515</v>
      </c>
      <c r="L236" s="31">
        <v>5002</v>
      </c>
    </row>
    <row r="237" spans="2:12" ht="12" customHeight="1">
      <c r="B237" s="18"/>
      <c r="C237" s="14"/>
      <c r="D237" s="32" t="s">
        <v>2004</v>
      </c>
      <c r="E237" s="30">
        <v>10605</v>
      </c>
      <c r="F237" s="30">
        <v>10455</v>
      </c>
      <c r="G237" s="30">
        <v>10486</v>
      </c>
      <c r="H237" s="30">
        <v>8481</v>
      </c>
      <c r="I237" s="30">
        <v>8280</v>
      </c>
      <c r="J237" s="30">
        <v>7901</v>
      </c>
      <c r="K237" s="30">
        <v>7403</v>
      </c>
      <c r="L237" s="31">
        <v>7382</v>
      </c>
    </row>
    <row r="238" spans="2:12" ht="12" customHeight="1">
      <c r="B238" s="18"/>
      <c r="C238" s="14"/>
      <c r="D238" s="32"/>
      <c r="E238" s="30"/>
      <c r="F238" s="30"/>
      <c r="G238" s="30"/>
      <c r="H238" s="30"/>
      <c r="I238" s="30"/>
      <c r="J238" s="30"/>
      <c r="K238" s="30"/>
      <c r="L238" s="31"/>
    </row>
    <row r="239" spans="2:12" s="36" customFormat="1" ht="12" customHeight="1">
      <c r="B239" s="863" t="s">
        <v>2005</v>
      </c>
      <c r="C239" s="860"/>
      <c r="D239" s="861"/>
      <c r="E239" s="39">
        <f aca="true" t="shared" si="19" ref="E239:L239">SUM(E241)</f>
        <v>3272</v>
      </c>
      <c r="F239" s="39">
        <f t="shared" si="19"/>
        <v>3209</v>
      </c>
      <c r="G239" s="39">
        <f t="shared" si="19"/>
        <v>3130</v>
      </c>
      <c r="H239" s="39">
        <f t="shared" si="19"/>
        <v>2837</v>
      </c>
      <c r="I239" s="39">
        <f t="shared" si="19"/>
        <v>2809</v>
      </c>
      <c r="J239" s="39">
        <f t="shared" si="19"/>
        <v>2611</v>
      </c>
      <c r="K239" s="39">
        <f t="shared" si="19"/>
        <v>2460</v>
      </c>
      <c r="L239" s="40">
        <f t="shared" si="19"/>
        <v>2356</v>
      </c>
    </row>
    <row r="240" spans="2:12" ht="12" customHeight="1">
      <c r="B240" s="18"/>
      <c r="C240" s="14"/>
      <c r="D240" s="34"/>
      <c r="E240" s="30"/>
      <c r="F240" s="30"/>
      <c r="G240" s="30"/>
      <c r="H240" s="30"/>
      <c r="I240" s="30"/>
      <c r="J240" s="30"/>
      <c r="K240" s="30"/>
      <c r="L240" s="31"/>
    </row>
    <row r="241" spans="2:12" ht="12" customHeight="1">
      <c r="B241" s="18"/>
      <c r="C241" s="857" t="s">
        <v>2006</v>
      </c>
      <c r="D241" s="858"/>
      <c r="E241" s="30">
        <v>3272</v>
      </c>
      <c r="F241" s="30">
        <v>3209</v>
      </c>
      <c r="G241" s="30">
        <v>3130</v>
      </c>
      <c r="H241" s="30">
        <v>2837</v>
      </c>
      <c r="I241" s="30">
        <v>2809</v>
      </c>
      <c r="J241" s="30">
        <v>2611</v>
      </c>
      <c r="K241" s="30">
        <v>2460</v>
      </c>
      <c r="L241" s="31">
        <v>2356</v>
      </c>
    </row>
    <row r="242" spans="2:12" ht="11.25" customHeight="1">
      <c r="B242" s="18"/>
      <c r="C242" s="14"/>
      <c r="D242" s="34"/>
      <c r="E242" s="30"/>
      <c r="F242" s="30"/>
      <c r="G242" s="30"/>
      <c r="H242" s="30"/>
      <c r="I242" s="30"/>
      <c r="J242" s="30"/>
      <c r="K242" s="30"/>
      <c r="L242" s="31"/>
    </row>
    <row r="243" spans="2:12" s="36" customFormat="1" ht="12" customHeight="1">
      <c r="B243" s="859" t="s">
        <v>2007</v>
      </c>
      <c r="C243" s="860"/>
      <c r="D243" s="861"/>
      <c r="E243" s="39">
        <f aca="true" t="shared" si="20" ref="E243:L243">SUM(E245,E254,E258,E264,E268)</f>
        <v>109594</v>
      </c>
      <c r="F243" s="39">
        <f t="shared" si="20"/>
        <v>112215</v>
      </c>
      <c r="G243" s="39">
        <f t="shared" si="20"/>
        <v>113394</v>
      </c>
      <c r="H243" s="39">
        <f t="shared" si="20"/>
        <v>96807</v>
      </c>
      <c r="I243" s="39">
        <f t="shared" si="20"/>
        <v>97330</v>
      </c>
      <c r="J243" s="39">
        <f t="shared" si="20"/>
        <v>94254</v>
      </c>
      <c r="K243" s="39">
        <f t="shared" si="20"/>
        <v>88400</v>
      </c>
      <c r="L243" s="40">
        <f t="shared" si="20"/>
        <v>82552</v>
      </c>
    </row>
    <row r="244" spans="2:12" ht="12" customHeight="1">
      <c r="B244" s="18"/>
      <c r="C244" s="14"/>
      <c r="D244" s="34"/>
      <c r="E244" s="30"/>
      <c r="F244" s="30"/>
      <c r="G244" s="30"/>
      <c r="H244" s="30"/>
      <c r="I244" s="30"/>
      <c r="J244" s="30"/>
      <c r="K244" s="30"/>
      <c r="L244" s="31"/>
    </row>
    <row r="245" spans="2:12" ht="13.5" customHeight="1">
      <c r="B245" s="18"/>
      <c r="C245" s="857" t="s">
        <v>2008</v>
      </c>
      <c r="D245" s="858"/>
      <c r="E245" s="30">
        <f>SUM(E246:E252)</f>
        <v>35333</v>
      </c>
      <c r="F245" s="30">
        <f>SUM(F246:F252)</f>
        <v>36342</v>
      </c>
      <c r="G245" s="30">
        <v>36508</v>
      </c>
      <c r="H245" s="30">
        <f>SUM(H246:H252)</f>
        <v>30362</v>
      </c>
      <c r="I245" s="30">
        <f>SUM(I246:I252)</f>
        <v>30512</v>
      </c>
      <c r="J245" s="30">
        <f>SUM(J246:J252)</f>
        <v>29137</v>
      </c>
      <c r="K245" s="30">
        <f>SUM(K246:K252)</f>
        <v>27780</v>
      </c>
      <c r="L245" s="31">
        <f>SUM(L246:L252)</f>
        <v>26432</v>
      </c>
    </row>
    <row r="246" spans="2:12" ht="13.5" customHeight="1">
      <c r="B246" s="18"/>
      <c r="C246" s="14"/>
      <c r="D246" s="34" t="s">
        <v>2009</v>
      </c>
      <c r="E246" s="30">
        <v>10484</v>
      </c>
      <c r="F246" s="30">
        <v>10591</v>
      </c>
      <c r="G246" s="30">
        <v>10542</v>
      </c>
      <c r="H246" s="30">
        <v>8512</v>
      </c>
      <c r="I246" s="30">
        <v>8638</v>
      </c>
      <c r="J246" s="30">
        <v>7959</v>
      </c>
      <c r="K246" s="30">
        <v>7390</v>
      </c>
      <c r="L246" s="31">
        <v>6735</v>
      </c>
    </row>
    <row r="247" spans="2:12" ht="13.5" customHeight="1">
      <c r="B247" s="18"/>
      <c r="C247" s="14"/>
      <c r="D247" s="34" t="s">
        <v>2010</v>
      </c>
      <c r="E247" s="30">
        <v>2938</v>
      </c>
      <c r="F247" s="30">
        <v>3101</v>
      </c>
      <c r="G247" s="30">
        <v>3126</v>
      </c>
      <c r="H247" s="30">
        <v>2518</v>
      </c>
      <c r="I247" s="30">
        <v>2522</v>
      </c>
      <c r="J247" s="30">
        <v>2520</v>
      </c>
      <c r="K247" s="30">
        <v>2533</v>
      </c>
      <c r="L247" s="31">
        <v>2429</v>
      </c>
    </row>
    <row r="248" spans="2:12" ht="13.5" customHeight="1">
      <c r="B248" s="18"/>
      <c r="C248" s="14"/>
      <c r="D248" s="34" t="s">
        <v>2011</v>
      </c>
      <c r="E248" s="30">
        <v>6612</v>
      </c>
      <c r="F248" s="30">
        <v>6876</v>
      </c>
      <c r="G248" s="30">
        <v>6956</v>
      </c>
      <c r="H248" s="30">
        <v>6087</v>
      </c>
      <c r="I248" s="30">
        <v>6082</v>
      </c>
      <c r="J248" s="30">
        <v>5750</v>
      </c>
      <c r="K248" s="30">
        <v>5509</v>
      </c>
      <c r="L248" s="31">
        <v>5222</v>
      </c>
    </row>
    <row r="249" spans="2:12" ht="13.5" customHeight="1">
      <c r="B249" s="18"/>
      <c r="C249" s="14"/>
      <c r="D249" s="34"/>
      <c r="E249" s="30"/>
      <c r="F249" s="30"/>
      <c r="G249" s="30"/>
      <c r="H249" s="30"/>
      <c r="I249" s="30"/>
      <c r="J249" s="30"/>
      <c r="K249" s="30"/>
      <c r="L249" s="31"/>
    </row>
    <row r="250" spans="2:12" ht="13.5" customHeight="1">
      <c r="B250" s="18"/>
      <c r="C250" s="14"/>
      <c r="D250" s="34" t="s">
        <v>2012</v>
      </c>
      <c r="E250" s="30">
        <v>3303</v>
      </c>
      <c r="F250" s="30">
        <v>3466</v>
      </c>
      <c r="G250" s="30">
        <v>3523</v>
      </c>
      <c r="H250" s="30">
        <v>3046</v>
      </c>
      <c r="I250" s="30">
        <v>2980</v>
      </c>
      <c r="J250" s="30">
        <v>2934</v>
      </c>
      <c r="K250" s="30">
        <v>2790</v>
      </c>
      <c r="L250" s="31">
        <v>2676</v>
      </c>
    </row>
    <row r="251" spans="2:12" ht="13.5" customHeight="1">
      <c r="B251" s="18"/>
      <c r="C251" s="14"/>
      <c r="D251" s="34" t="s">
        <v>2013</v>
      </c>
      <c r="E251" s="30">
        <v>6087</v>
      </c>
      <c r="F251" s="30">
        <v>6244</v>
      </c>
      <c r="G251" s="30">
        <v>6257</v>
      </c>
      <c r="H251" s="30">
        <v>5173</v>
      </c>
      <c r="I251" s="30">
        <v>5223</v>
      </c>
      <c r="J251" s="30">
        <v>5106</v>
      </c>
      <c r="K251" s="30">
        <v>4867</v>
      </c>
      <c r="L251" s="31">
        <v>4820</v>
      </c>
    </row>
    <row r="252" spans="2:12" ht="13.5" customHeight="1">
      <c r="B252" s="18"/>
      <c r="C252" s="14"/>
      <c r="D252" s="34" t="s">
        <v>2014</v>
      </c>
      <c r="E252" s="30">
        <v>5909</v>
      </c>
      <c r="F252" s="30">
        <v>6064</v>
      </c>
      <c r="G252" s="30">
        <v>6104</v>
      </c>
      <c r="H252" s="30">
        <v>5026</v>
      </c>
      <c r="I252" s="30">
        <v>5067</v>
      </c>
      <c r="J252" s="30">
        <v>4868</v>
      </c>
      <c r="K252" s="30">
        <v>4691</v>
      </c>
      <c r="L252" s="31">
        <v>4550</v>
      </c>
    </row>
    <row r="253" spans="2:12" ht="14.25" customHeight="1">
      <c r="B253" s="18"/>
      <c r="C253" s="14"/>
      <c r="D253" s="34"/>
      <c r="E253" s="30"/>
      <c r="F253" s="30"/>
      <c r="G253" s="30"/>
      <c r="H253" s="30"/>
      <c r="I253" s="30"/>
      <c r="J253" s="30"/>
      <c r="K253" s="30"/>
      <c r="L253" s="31"/>
    </row>
    <row r="254" spans="2:12" ht="12" customHeight="1">
      <c r="B254" s="18"/>
      <c r="C254" s="857" t="s">
        <v>2015</v>
      </c>
      <c r="D254" s="858"/>
      <c r="E254" s="30">
        <f aca="true" t="shared" si="21" ref="E254:L254">SUM(E255:E256)</f>
        <v>13865</v>
      </c>
      <c r="F254" s="30">
        <f t="shared" si="21"/>
        <v>13768</v>
      </c>
      <c r="G254" s="30">
        <f t="shared" si="21"/>
        <v>13539</v>
      </c>
      <c r="H254" s="30">
        <f t="shared" si="21"/>
        <v>10957</v>
      </c>
      <c r="I254" s="30">
        <f t="shared" si="21"/>
        <v>10789</v>
      </c>
      <c r="J254" s="30">
        <f t="shared" si="21"/>
        <v>10292</v>
      </c>
      <c r="K254" s="30">
        <f t="shared" si="21"/>
        <v>9632</v>
      </c>
      <c r="L254" s="31">
        <f t="shared" si="21"/>
        <v>8721</v>
      </c>
    </row>
    <row r="255" spans="2:12" ht="12" customHeight="1">
      <c r="B255" s="18"/>
      <c r="C255" s="14"/>
      <c r="D255" s="34" t="s">
        <v>2016</v>
      </c>
      <c r="E255" s="30">
        <v>9474</v>
      </c>
      <c r="F255" s="30">
        <v>9288</v>
      </c>
      <c r="G255" s="30">
        <v>9027</v>
      </c>
      <c r="H255" s="30">
        <v>7280</v>
      </c>
      <c r="I255" s="30">
        <v>7041</v>
      </c>
      <c r="J255" s="30">
        <v>6616</v>
      </c>
      <c r="K255" s="30">
        <v>6031</v>
      </c>
      <c r="L255" s="31">
        <v>5232</v>
      </c>
    </row>
    <row r="256" spans="2:12" ht="12" customHeight="1">
      <c r="B256" s="18"/>
      <c r="C256" s="14"/>
      <c r="D256" s="34" t="s">
        <v>1905</v>
      </c>
      <c r="E256" s="30">
        <v>4391</v>
      </c>
      <c r="F256" s="30">
        <v>4480</v>
      </c>
      <c r="G256" s="30">
        <v>4512</v>
      </c>
      <c r="H256" s="30">
        <v>3677</v>
      </c>
      <c r="I256" s="30">
        <v>3748</v>
      </c>
      <c r="J256" s="30">
        <v>3676</v>
      </c>
      <c r="K256" s="30">
        <v>3601</v>
      </c>
      <c r="L256" s="31">
        <v>3489</v>
      </c>
    </row>
    <row r="257" spans="2:12" ht="12" customHeight="1">
      <c r="B257" s="18"/>
      <c r="C257" s="14"/>
      <c r="D257" s="34"/>
      <c r="E257" s="30"/>
      <c r="F257" s="30"/>
      <c r="G257" s="30"/>
      <c r="H257" s="30"/>
      <c r="I257" s="30"/>
      <c r="J257" s="30"/>
      <c r="K257" s="30"/>
      <c r="L257" s="31"/>
    </row>
    <row r="258" spans="2:12" ht="12" customHeight="1">
      <c r="B258" s="18"/>
      <c r="C258" s="862" t="s">
        <v>2017</v>
      </c>
      <c r="D258" s="858"/>
      <c r="E258" s="30">
        <f aca="true" t="shared" si="22" ref="E258:L258">SUM(E259:E262)</f>
        <v>20642</v>
      </c>
      <c r="F258" s="30">
        <f t="shared" si="22"/>
        <v>21442</v>
      </c>
      <c r="G258" s="30">
        <f t="shared" si="22"/>
        <v>22653</v>
      </c>
      <c r="H258" s="30">
        <f t="shared" si="22"/>
        <v>19974</v>
      </c>
      <c r="I258" s="30">
        <f t="shared" si="22"/>
        <v>20293</v>
      </c>
      <c r="J258" s="30">
        <f t="shared" si="22"/>
        <v>20199</v>
      </c>
      <c r="K258" s="30">
        <f t="shared" si="22"/>
        <v>18202</v>
      </c>
      <c r="L258" s="31">
        <f t="shared" si="22"/>
        <v>15922</v>
      </c>
    </row>
    <row r="259" spans="2:12" ht="12" customHeight="1">
      <c r="B259" s="18"/>
      <c r="C259" s="14"/>
      <c r="D259" s="32" t="s">
        <v>2018</v>
      </c>
      <c r="E259" s="30">
        <v>10819</v>
      </c>
      <c r="F259" s="30">
        <v>11330</v>
      </c>
      <c r="G259" s="30">
        <v>11975</v>
      </c>
      <c r="H259" s="30">
        <v>10145</v>
      </c>
      <c r="I259" s="30">
        <v>10532</v>
      </c>
      <c r="J259" s="30">
        <v>10287</v>
      </c>
      <c r="K259" s="30">
        <v>8933</v>
      </c>
      <c r="L259" s="31">
        <v>6888</v>
      </c>
    </row>
    <row r="260" spans="2:12" ht="12" customHeight="1">
      <c r="B260" s="18"/>
      <c r="C260" s="14"/>
      <c r="D260" s="32" t="s">
        <v>2019</v>
      </c>
      <c r="E260" s="30">
        <v>3864</v>
      </c>
      <c r="F260" s="30">
        <v>3668</v>
      </c>
      <c r="G260" s="30">
        <v>3773</v>
      </c>
      <c r="H260" s="30">
        <v>3611</v>
      </c>
      <c r="I260" s="30">
        <v>3319</v>
      </c>
      <c r="J260" s="30">
        <v>3570</v>
      </c>
      <c r="K260" s="30">
        <v>3540</v>
      </c>
      <c r="L260" s="31">
        <v>3759</v>
      </c>
    </row>
    <row r="261" spans="2:12" ht="12" customHeight="1">
      <c r="B261" s="18"/>
      <c r="C261" s="14"/>
      <c r="D261" s="32" t="s">
        <v>2020</v>
      </c>
      <c r="E261" s="30">
        <v>1237</v>
      </c>
      <c r="F261" s="30">
        <v>1356</v>
      </c>
      <c r="G261" s="30">
        <v>1367</v>
      </c>
      <c r="H261" s="30">
        <v>1193</v>
      </c>
      <c r="I261" s="30">
        <v>1193</v>
      </c>
      <c r="J261" s="30">
        <v>1216</v>
      </c>
      <c r="K261" s="30">
        <v>1197</v>
      </c>
      <c r="L261" s="31">
        <v>1170</v>
      </c>
    </row>
    <row r="262" spans="2:12" ht="12" customHeight="1">
      <c r="B262" s="18"/>
      <c r="C262" s="14"/>
      <c r="D262" s="32" t="s">
        <v>2021</v>
      </c>
      <c r="E262" s="30">
        <v>4722</v>
      </c>
      <c r="F262" s="30">
        <v>5088</v>
      </c>
      <c r="G262" s="30">
        <v>5538</v>
      </c>
      <c r="H262" s="30">
        <v>5025</v>
      </c>
      <c r="I262" s="30">
        <v>5249</v>
      </c>
      <c r="J262" s="30">
        <v>5126</v>
      </c>
      <c r="K262" s="30">
        <v>4532</v>
      </c>
      <c r="L262" s="31">
        <v>4105</v>
      </c>
    </row>
    <row r="263" spans="2:12" ht="12" customHeight="1">
      <c r="B263" s="18"/>
      <c r="C263" s="14"/>
      <c r="D263" s="32"/>
      <c r="E263" s="30"/>
      <c r="F263" s="30"/>
      <c r="G263" s="30"/>
      <c r="H263" s="30"/>
      <c r="I263" s="30"/>
      <c r="J263" s="30"/>
      <c r="K263" s="30"/>
      <c r="L263" s="31"/>
    </row>
    <row r="264" spans="2:12" ht="12" customHeight="1">
      <c r="B264" s="18"/>
      <c r="C264" s="857" t="s">
        <v>2022</v>
      </c>
      <c r="D264" s="858"/>
      <c r="E264" s="30">
        <f aca="true" t="shared" si="23" ref="E264:L264">SUM(E265:E266)</f>
        <v>9460</v>
      </c>
      <c r="F264" s="30">
        <f t="shared" si="23"/>
        <v>10018</v>
      </c>
      <c r="G264" s="30">
        <f t="shared" si="23"/>
        <v>10129</v>
      </c>
      <c r="H264" s="30">
        <f t="shared" si="23"/>
        <v>9016</v>
      </c>
      <c r="I264" s="30">
        <f t="shared" si="23"/>
        <v>9182</v>
      </c>
      <c r="J264" s="30">
        <f t="shared" si="23"/>
        <v>9045</v>
      </c>
      <c r="K264" s="30">
        <f t="shared" si="23"/>
        <v>8367</v>
      </c>
      <c r="L264" s="31">
        <f t="shared" si="23"/>
        <v>7869</v>
      </c>
    </row>
    <row r="265" spans="2:12" ht="12" customHeight="1">
      <c r="B265" s="18"/>
      <c r="C265" s="14"/>
      <c r="D265" s="34" t="s">
        <v>2023</v>
      </c>
      <c r="E265" s="30">
        <v>6224</v>
      </c>
      <c r="F265" s="30">
        <v>6576</v>
      </c>
      <c r="G265" s="30">
        <v>6626</v>
      </c>
      <c r="H265" s="30">
        <v>6009</v>
      </c>
      <c r="I265" s="30">
        <v>6012</v>
      </c>
      <c r="J265" s="30">
        <v>5868</v>
      </c>
      <c r="K265" s="30">
        <v>5432</v>
      </c>
      <c r="L265" s="31">
        <v>5025</v>
      </c>
    </row>
    <row r="266" spans="2:12" ht="12" customHeight="1">
      <c r="B266" s="18"/>
      <c r="C266" s="14"/>
      <c r="D266" s="34" t="s">
        <v>2024</v>
      </c>
      <c r="E266" s="30">
        <v>3236</v>
      </c>
      <c r="F266" s="30">
        <v>3442</v>
      </c>
      <c r="G266" s="30">
        <v>3503</v>
      </c>
      <c r="H266" s="30">
        <v>3007</v>
      </c>
      <c r="I266" s="30">
        <v>3170</v>
      </c>
      <c r="J266" s="30">
        <v>3177</v>
      </c>
      <c r="K266" s="30">
        <v>2935</v>
      </c>
      <c r="L266" s="31">
        <v>2844</v>
      </c>
    </row>
    <row r="267" spans="2:12" ht="12" customHeight="1">
      <c r="B267" s="18"/>
      <c r="C267" s="14"/>
      <c r="D267" s="34"/>
      <c r="E267" s="30"/>
      <c r="F267" s="30"/>
      <c r="G267" s="30"/>
      <c r="H267" s="30"/>
      <c r="I267" s="30"/>
      <c r="J267" s="30"/>
      <c r="K267" s="30"/>
      <c r="L267" s="31"/>
    </row>
    <row r="268" spans="2:12" ht="12" customHeight="1">
      <c r="B268" s="18"/>
      <c r="C268" s="857" t="s">
        <v>2025</v>
      </c>
      <c r="D268" s="858"/>
      <c r="E268" s="30">
        <f>SUM(E269:E274)</f>
        <v>30294</v>
      </c>
      <c r="F268" s="30">
        <f>SUM(F269:F274)</f>
        <v>30645</v>
      </c>
      <c r="G268" s="30">
        <v>30565</v>
      </c>
      <c r="H268" s="30">
        <f>SUM(H269:H274)</f>
        <v>26498</v>
      </c>
      <c r="I268" s="30">
        <f>SUM(I269:I274)</f>
        <v>26554</v>
      </c>
      <c r="J268" s="30">
        <v>25581</v>
      </c>
      <c r="K268" s="30">
        <f>SUM(K269:K274)</f>
        <v>24419</v>
      </c>
      <c r="L268" s="31">
        <f>SUM(L269:L274)</f>
        <v>23608</v>
      </c>
    </row>
    <row r="269" spans="2:12" ht="12" customHeight="1">
      <c r="B269" s="18"/>
      <c r="C269" s="14"/>
      <c r="D269" s="34" t="s">
        <v>2026</v>
      </c>
      <c r="E269" s="30">
        <v>4565</v>
      </c>
      <c r="F269" s="30">
        <v>4569</v>
      </c>
      <c r="G269" s="30">
        <v>4531</v>
      </c>
      <c r="H269" s="30">
        <v>4082</v>
      </c>
      <c r="I269" s="30">
        <v>4206</v>
      </c>
      <c r="J269" s="30">
        <v>4085</v>
      </c>
      <c r="K269" s="30">
        <v>3946</v>
      </c>
      <c r="L269" s="31">
        <v>3841</v>
      </c>
    </row>
    <row r="270" spans="2:12" ht="12" customHeight="1">
      <c r="B270" s="18"/>
      <c r="C270" s="14"/>
      <c r="D270" s="34" t="s">
        <v>2027</v>
      </c>
      <c r="E270" s="30">
        <v>7440</v>
      </c>
      <c r="F270" s="12">
        <v>7489</v>
      </c>
      <c r="G270" s="30">
        <v>7634</v>
      </c>
      <c r="H270" s="30">
        <v>6328</v>
      </c>
      <c r="I270" s="30">
        <v>6324</v>
      </c>
      <c r="J270" s="30">
        <v>6085</v>
      </c>
      <c r="K270" s="30">
        <v>5685</v>
      </c>
      <c r="L270" s="31">
        <v>5230</v>
      </c>
    </row>
    <row r="271" spans="2:12" ht="12" customHeight="1">
      <c r="B271" s="18"/>
      <c r="C271" s="14"/>
      <c r="D271" s="34" t="s">
        <v>2028</v>
      </c>
      <c r="E271" s="30">
        <v>4220</v>
      </c>
      <c r="F271" s="30">
        <v>4474</v>
      </c>
      <c r="G271" s="30">
        <v>4507</v>
      </c>
      <c r="H271" s="30">
        <v>3754</v>
      </c>
      <c r="I271" s="30">
        <v>3736</v>
      </c>
      <c r="J271" s="30">
        <v>3604</v>
      </c>
      <c r="K271" s="30">
        <v>3453</v>
      </c>
      <c r="L271" s="31">
        <v>3429</v>
      </c>
    </row>
    <row r="272" spans="2:12" ht="12" customHeight="1">
      <c r="B272" s="18"/>
      <c r="C272" s="14"/>
      <c r="D272" s="34" t="s">
        <v>2029</v>
      </c>
      <c r="E272" s="30">
        <v>3002</v>
      </c>
      <c r="F272" s="30">
        <v>3114</v>
      </c>
      <c r="G272" s="30">
        <v>3154</v>
      </c>
      <c r="H272" s="30">
        <v>2786</v>
      </c>
      <c r="I272" s="30">
        <v>2823</v>
      </c>
      <c r="J272" s="30">
        <v>2709</v>
      </c>
      <c r="K272" s="30">
        <v>2591</v>
      </c>
      <c r="L272" s="31">
        <v>2529</v>
      </c>
    </row>
    <row r="273" spans="2:12" ht="12" customHeight="1">
      <c r="B273" s="18"/>
      <c r="C273" s="14"/>
      <c r="D273" s="34" t="s">
        <v>2030</v>
      </c>
      <c r="E273" s="30">
        <v>5838</v>
      </c>
      <c r="F273" s="30">
        <v>5744</v>
      </c>
      <c r="G273" s="30">
        <v>5596</v>
      </c>
      <c r="H273" s="30">
        <v>4945</v>
      </c>
      <c r="I273" s="30">
        <v>4899</v>
      </c>
      <c r="J273" s="30">
        <v>4725</v>
      </c>
      <c r="K273" s="30">
        <v>4525</v>
      </c>
      <c r="L273" s="31">
        <v>4403</v>
      </c>
    </row>
    <row r="274" spans="2:12" ht="12" customHeight="1">
      <c r="B274" s="18"/>
      <c r="C274" s="14"/>
      <c r="D274" s="34" t="s">
        <v>2031</v>
      </c>
      <c r="E274" s="30">
        <v>5229</v>
      </c>
      <c r="F274" s="30">
        <v>5255</v>
      </c>
      <c r="G274" s="30">
        <v>5143</v>
      </c>
      <c r="H274" s="30">
        <v>4603</v>
      </c>
      <c r="I274" s="30">
        <v>4566</v>
      </c>
      <c r="J274" s="30">
        <v>4372</v>
      </c>
      <c r="K274" s="30">
        <v>4219</v>
      </c>
      <c r="L274" s="31">
        <v>4176</v>
      </c>
    </row>
    <row r="275" spans="2:12" ht="12" customHeight="1">
      <c r="B275" s="18"/>
      <c r="C275" s="14"/>
      <c r="D275" s="34"/>
      <c r="E275" s="30"/>
      <c r="F275" s="30"/>
      <c r="G275" s="30"/>
      <c r="H275" s="30"/>
      <c r="I275" s="30"/>
      <c r="J275" s="30"/>
      <c r="K275" s="30"/>
      <c r="L275" s="31"/>
    </row>
    <row r="276" spans="2:12" s="36" customFormat="1" ht="12" customHeight="1">
      <c r="B276" s="859" t="s">
        <v>2032</v>
      </c>
      <c r="C276" s="860"/>
      <c r="D276" s="861"/>
      <c r="E276" s="39">
        <f aca="true" t="shared" si="24" ref="E276:L276">SUM(E278,E287,E292,E294)</f>
        <v>58014</v>
      </c>
      <c r="F276" s="39">
        <f t="shared" si="24"/>
        <v>59230</v>
      </c>
      <c r="G276" s="39">
        <f t="shared" si="24"/>
        <v>59315</v>
      </c>
      <c r="H276" s="39">
        <f t="shared" si="24"/>
        <v>51875</v>
      </c>
      <c r="I276" s="39">
        <f t="shared" si="24"/>
        <v>49089</v>
      </c>
      <c r="J276" s="39">
        <f t="shared" si="24"/>
        <v>47985</v>
      </c>
      <c r="K276" s="39">
        <f t="shared" si="24"/>
        <v>45359</v>
      </c>
      <c r="L276" s="40">
        <f t="shared" si="24"/>
        <v>43444</v>
      </c>
    </row>
    <row r="277" spans="2:12" ht="12" customHeight="1">
      <c r="B277" s="18"/>
      <c r="C277" s="14"/>
      <c r="D277" s="32"/>
      <c r="E277" s="30"/>
      <c r="F277" s="30"/>
      <c r="G277" s="30"/>
      <c r="H277" s="30"/>
      <c r="I277" s="30"/>
      <c r="J277" s="30"/>
      <c r="K277" s="30"/>
      <c r="L277" s="31"/>
    </row>
    <row r="278" spans="2:12" ht="12" customHeight="1">
      <c r="B278" s="18"/>
      <c r="C278" s="857" t="s">
        <v>2033</v>
      </c>
      <c r="D278" s="858"/>
      <c r="E278" s="30">
        <f>SUM(E279:E285)</f>
        <v>26398</v>
      </c>
      <c r="F278" s="30">
        <f>SUM(F279:F285)</f>
        <v>27744</v>
      </c>
      <c r="G278" s="30">
        <v>28089</v>
      </c>
      <c r="H278" s="30">
        <f>SUM(H279:H285)</f>
        <v>24556</v>
      </c>
      <c r="I278" s="30">
        <f>SUM(I279:I285)</f>
        <v>24473</v>
      </c>
      <c r="J278" s="30">
        <f>SUM(J279:J285)</f>
        <v>24366</v>
      </c>
      <c r="K278" s="30">
        <f>SUM(K279:K285)</f>
        <v>23195</v>
      </c>
      <c r="L278" s="31">
        <f>SUM(L279:L285)</f>
        <v>21819</v>
      </c>
    </row>
    <row r="279" spans="2:12" ht="12" customHeight="1">
      <c r="B279" s="18"/>
      <c r="C279" s="14"/>
      <c r="D279" s="34" t="s">
        <v>2034</v>
      </c>
      <c r="E279" s="30">
        <v>5750</v>
      </c>
      <c r="F279" s="30">
        <v>6039</v>
      </c>
      <c r="G279" s="30">
        <v>6181</v>
      </c>
      <c r="H279" s="30">
        <v>5338</v>
      </c>
      <c r="I279" s="30">
        <v>5418</v>
      </c>
      <c r="J279" s="30">
        <v>5367</v>
      </c>
      <c r="K279" s="30">
        <v>5048</v>
      </c>
      <c r="L279" s="31">
        <v>4700</v>
      </c>
    </row>
    <row r="280" spans="2:12" ht="12" customHeight="1">
      <c r="B280" s="18"/>
      <c r="C280" s="14"/>
      <c r="D280" s="34" t="s">
        <v>2035</v>
      </c>
      <c r="E280" s="30">
        <v>5704</v>
      </c>
      <c r="F280" s="30">
        <v>5987</v>
      </c>
      <c r="G280" s="30">
        <v>5991</v>
      </c>
      <c r="H280" s="30">
        <v>5281</v>
      </c>
      <c r="I280" s="30">
        <v>5234</v>
      </c>
      <c r="J280" s="30">
        <v>5179</v>
      </c>
      <c r="K280" s="30">
        <v>4926</v>
      </c>
      <c r="L280" s="31">
        <v>4693</v>
      </c>
    </row>
    <row r="281" spans="2:12" ht="12" customHeight="1">
      <c r="B281" s="18"/>
      <c r="C281" s="14"/>
      <c r="D281" s="34" t="s">
        <v>2036</v>
      </c>
      <c r="E281" s="30">
        <v>5504</v>
      </c>
      <c r="F281" s="30">
        <v>5787</v>
      </c>
      <c r="G281" s="30">
        <v>5847</v>
      </c>
      <c r="H281" s="30">
        <v>5008</v>
      </c>
      <c r="I281" s="30">
        <v>4967</v>
      </c>
      <c r="J281" s="30">
        <v>5000</v>
      </c>
      <c r="K281" s="30">
        <v>4692</v>
      </c>
      <c r="L281" s="31">
        <v>4318</v>
      </c>
    </row>
    <row r="282" spans="2:12" ht="12" customHeight="1">
      <c r="B282" s="18"/>
      <c r="C282" s="14"/>
      <c r="D282" s="34"/>
      <c r="E282" s="30"/>
      <c r="F282" s="30"/>
      <c r="G282" s="30"/>
      <c r="H282" s="30"/>
      <c r="I282" s="30"/>
      <c r="J282" s="30"/>
      <c r="K282" s="30"/>
      <c r="L282" s="31"/>
    </row>
    <row r="283" spans="2:12" ht="12" customHeight="1">
      <c r="B283" s="18"/>
      <c r="C283" s="14"/>
      <c r="D283" s="34" t="s">
        <v>2037</v>
      </c>
      <c r="E283" s="30">
        <v>1640</v>
      </c>
      <c r="F283" s="30">
        <v>1683</v>
      </c>
      <c r="G283" s="30">
        <v>1715</v>
      </c>
      <c r="H283" s="30">
        <v>1494</v>
      </c>
      <c r="I283" s="30">
        <v>1445</v>
      </c>
      <c r="J283" s="30">
        <v>1426</v>
      </c>
      <c r="K283" s="30">
        <v>1342</v>
      </c>
      <c r="L283" s="31">
        <v>1276</v>
      </c>
    </row>
    <row r="284" spans="2:12" ht="12" customHeight="1">
      <c r="B284" s="18"/>
      <c r="C284" s="14"/>
      <c r="D284" s="34" t="s">
        <v>2038</v>
      </c>
      <c r="E284" s="30">
        <v>2988</v>
      </c>
      <c r="F284" s="30">
        <v>3176</v>
      </c>
      <c r="G284" s="30">
        <v>3215</v>
      </c>
      <c r="H284" s="30">
        <v>2994</v>
      </c>
      <c r="I284" s="30">
        <v>2921</v>
      </c>
      <c r="J284" s="30">
        <v>2946</v>
      </c>
      <c r="K284" s="30">
        <v>2838</v>
      </c>
      <c r="L284" s="31">
        <v>2648</v>
      </c>
    </row>
    <row r="285" spans="2:12" ht="12" customHeight="1">
      <c r="B285" s="18"/>
      <c r="C285" s="14"/>
      <c r="D285" s="34" t="s">
        <v>1970</v>
      </c>
      <c r="E285" s="30">
        <v>4812</v>
      </c>
      <c r="F285" s="30">
        <v>5072</v>
      </c>
      <c r="G285" s="30">
        <v>5140</v>
      </c>
      <c r="H285" s="30">
        <v>4441</v>
      </c>
      <c r="I285" s="30">
        <v>4488</v>
      </c>
      <c r="J285" s="30">
        <v>4448</v>
      </c>
      <c r="K285" s="30">
        <v>4349</v>
      </c>
      <c r="L285" s="31">
        <v>4184</v>
      </c>
    </row>
    <row r="286" spans="2:12" ht="12" customHeight="1">
      <c r="B286" s="18"/>
      <c r="C286" s="14"/>
      <c r="D286" s="34"/>
      <c r="E286" s="30"/>
      <c r="F286" s="30"/>
      <c r="G286" s="30"/>
      <c r="H286" s="30"/>
      <c r="I286" s="30"/>
      <c r="J286" s="30"/>
      <c r="K286" s="30"/>
      <c r="L286" s="31"/>
    </row>
    <row r="287" spans="2:12" ht="12" customHeight="1">
      <c r="B287" s="18"/>
      <c r="C287" s="857" t="s">
        <v>2039</v>
      </c>
      <c r="D287" s="858"/>
      <c r="E287" s="30">
        <f aca="true" t="shared" si="25" ref="E287:L287">SUM(E288:E290)</f>
        <v>13250</v>
      </c>
      <c r="F287" s="30">
        <f t="shared" si="25"/>
        <v>13587</v>
      </c>
      <c r="G287" s="30">
        <f t="shared" si="25"/>
        <v>13556</v>
      </c>
      <c r="H287" s="30">
        <f t="shared" si="25"/>
        <v>11827</v>
      </c>
      <c r="I287" s="30">
        <f t="shared" si="25"/>
        <v>12119</v>
      </c>
      <c r="J287" s="30">
        <f t="shared" si="25"/>
        <v>12331</v>
      </c>
      <c r="K287" s="30">
        <f t="shared" si="25"/>
        <v>11257</v>
      </c>
      <c r="L287" s="31">
        <f t="shared" si="25"/>
        <v>11467</v>
      </c>
    </row>
    <row r="288" spans="2:12" ht="12" customHeight="1">
      <c r="B288" s="18"/>
      <c r="C288" s="14"/>
      <c r="D288" s="34" t="s">
        <v>2040</v>
      </c>
      <c r="E288" s="30">
        <v>6802</v>
      </c>
      <c r="F288" s="30">
        <v>6957</v>
      </c>
      <c r="G288" s="30">
        <v>6957</v>
      </c>
      <c r="H288" s="30">
        <v>6097</v>
      </c>
      <c r="I288" s="30">
        <v>6185</v>
      </c>
      <c r="J288" s="30">
        <v>6035</v>
      </c>
      <c r="K288" s="30">
        <v>5783</v>
      </c>
      <c r="L288" s="31">
        <v>5600</v>
      </c>
    </row>
    <row r="289" spans="2:12" ht="12" customHeight="1">
      <c r="B289" s="18"/>
      <c r="C289" s="14"/>
      <c r="D289" s="34" t="s">
        <v>2041</v>
      </c>
      <c r="E289" s="30">
        <v>2336</v>
      </c>
      <c r="F289" s="30">
        <v>2405</v>
      </c>
      <c r="G289" s="30">
        <v>2358</v>
      </c>
      <c r="H289" s="30">
        <v>2128</v>
      </c>
      <c r="I289" s="30">
        <v>2259</v>
      </c>
      <c r="J289" s="30">
        <v>2211</v>
      </c>
      <c r="K289" s="30">
        <v>2102</v>
      </c>
      <c r="L289" s="31">
        <v>2113</v>
      </c>
    </row>
    <row r="290" spans="2:12" ht="10.5" customHeight="1">
      <c r="B290" s="18"/>
      <c r="C290" s="14"/>
      <c r="D290" s="34" t="s">
        <v>2042</v>
      </c>
      <c r="E290" s="30">
        <v>4112</v>
      </c>
      <c r="F290" s="30">
        <v>4225</v>
      </c>
      <c r="G290" s="30">
        <v>4241</v>
      </c>
      <c r="H290" s="30">
        <v>3602</v>
      </c>
      <c r="I290" s="30">
        <v>3675</v>
      </c>
      <c r="J290" s="30">
        <v>4085</v>
      </c>
      <c r="K290" s="30">
        <v>3372</v>
      </c>
      <c r="L290" s="31">
        <v>3754</v>
      </c>
    </row>
    <row r="291" spans="2:12" ht="12" customHeight="1">
      <c r="B291" s="18"/>
      <c r="C291" s="14"/>
      <c r="D291" s="34"/>
      <c r="E291" s="30"/>
      <c r="F291" s="30"/>
      <c r="G291" s="30"/>
      <c r="H291" s="30"/>
      <c r="I291" s="30"/>
      <c r="J291" s="30"/>
      <c r="K291" s="30"/>
      <c r="L291" s="31"/>
    </row>
    <row r="292" spans="2:12" ht="12" customHeight="1">
      <c r="B292" s="18"/>
      <c r="C292" s="857" t="s">
        <v>2043</v>
      </c>
      <c r="D292" s="858"/>
      <c r="E292" s="30">
        <v>3224</v>
      </c>
      <c r="F292" s="30">
        <v>3258</v>
      </c>
      <c r="G292" s="30">
        <v>3362</v>
      </c>
      <c r="H292" s="30">
        <v>3441</v>
      </c>
      <c r="I292" s="30">
        <v>2978</v>
      </c>
      <c r="J292" s="30">
        <v>2800</v>
      </c>
      <c r="K292" s="30">
        <v>2638</v>
      </c>
      <c r="L292" s="31">
        <v>2523</v>
      </c>
    </row>
    <row r="293" spans="2:12" ht="12" customHeight="1">
      <c r="B293" s="18"/>
      <c r="C293" s="14"/>
      <c r="D293" s="34"/>
      <c r="E293" s="30"/>
      <c r="F293" s="30"/>
      <c r="G293" s="30"/>
      <c r="H293" s="30"/>
      <c r="I293" s="30"/>
      <c r="J293" s="30"/>
      <c r="K293" s="30"/>
      <c r="L293" s="31"/>
    </row>
    <row r="294" spans="2:12" ht="13.5" customHeight="1">
      <c r="B294" s="18"/>
      <c r="C294" s="857" t="s">
        <v>2044</v>
      </c>
      <c r="D294" s="858"/>
      <c r="E294" s="30">
        <f aca="true" t="shared" si="26" ref="E294:L294">SUM(E295:E297)</f>
        <v>15142</v>
      </c>
      <c r="F294" s="30">
        <f t="shared" si="26"/>
        <v>14641</v>
      </c>
      <c r="G294" s="30">
        <f t="shared" si="26"/>
        <v>14308</v>
      </c>
      <c r="H294" s="30">
        <f t="shared" si="26"/>
        <v>12051</v>
      </c>
      <c r="I294" s="30">
        <f t="shared" si="26"/>
        <v>9519</v>
      </c>
      <c r="J294" s="30">
        <f t="shared" si="26"/>
        <v>8488</v>
      </c>
      <c r="K294" s="30">
        <f t="shared" si="26"/>
        <v>8269</v>
      </c>
      <c r="L294" s="31">
        <f t="shared" si="26"/>
        <v>7635</v>
      </c>
    </row>
    <row r="295" spans="2:12" ht="13.5" customHeight="1">
      <c r="B295" s="18"/>
      <c r="C295" s="14"/>
      <c r="D295" s="34" t="s">
        <v>2045</v>
      </c>
      <c r="E295" s="30">
        <v>10689</v>
      </c>
      <c r="F295" s="30">
        <v>10314</v>
      </c>
      <c r="G295" s="30">
        <v>10061</v>
      </c>
      <c r="H295" s="30">
        <v>7936</v>
      </c>
      <c r="I295" s="30">
        <v>5798</v>
      </c>
      <c r="J295" s="30">
        <v>5006</v>
      </c>
      <c r="K295" s="30">
        <v>4810</v>
      </c>
      <c r="L295" s="31">
        <v>4389</v>
      </c>
    </row>
    <row r="296" spans="2:12" ht="13.5" customHeight="1">
      <c r="B296" s="18"/>
      <c r="C296" s="14"/>
      <c r="D296" s="34" t="s">
        <v>2046</v>
      </c>
      <c r="E296" s="30">
        <v>1841</v>
      </c>
      <c r="F296" s="30">
        <v>1764</v>
      </c>
      <c r="G296" s="30">
        <v>1767</v>
      </c>
      <c r="H296" s="30">
        <v>1814</v>
      </c>
      <c r="I296" s="30">
        <v>1637</v>
      </c>
      <c r="J296" s="30">
        <v>1503</v>
      </c>
      <c r="K296" s="30">
        <v>1545</v>
      </c>
      <c r="L296" s="31">
        <v>1453</v>
      </c>
    </row>
    <row r="297" spans="2:12" ht="13.5" customHeight="1">
      <c r="B297" s="18"/>
      <c r="C297" s="14"/>
      <c r="D297" s="34" t="s">
        <v>2047</v>
      </c>
      <c r="E297" s="30">
        <v>2612</v>
      </c>
      <c r="F297" s="30">
        <v>2563</v>
      </c>
      <c r="G297" s="30">
        <v>2480</v>
      </c>
      <c r="H297" s="30">
        <v>2301</v>
      </c>
      <c r="I297" s="30">
        <v>2084</v>
      </c>
      <c r="J297" s="30">
        <v>1979</v>
      </c>
      <c r="K297" s="30">
        <v>1914</v>
      </c>
      <c r="L297" s="31">
        <v>1793</v>
      </c>
    </row>
    <row r="298" spans="2:12" ht="13.5" customHeight="1">
      <c r="B298" s="18"/>
      <c r="C298" s="14"/>
      <c r="D298" s="34"/>
      <c r="E298" s="30"/>
      <c r="F298" s="30"/>
      <c r="G298" s="30"/>
      <c r="H298" s="30"/>
      <c r="I298" s="30"/>
      <c r="J298" s="30"/>
      <c r="K298" s="30"/>
      <c r="L298" s="31"/>
    </row>
    <row r="299" spans="2:12" s="36" customFormat="1" ht="13.5" customHeight="1">
      <c r="B299" s="859" t="s">
        <v>2048</v>
      </c>
      <c r="C299" s="860"/>
      <c r="D299" s="861"/>
      <c r="E299" s="39">
        <f aca="true" t="shared" si="27" ref="E299:L299">SUM(E301,E306,E310,E315,E320,E327,E332)</f>
        <v>100939</v>
      </c>
      <c r="F299" s="39">
        <f t="shared" si="27"/>
        <v>94654</v>
      </c>
      <c r="G299" s="39">
        <f t="shared" si="27"/>
        <v>94790</v>
      </c>
      <c r="H299" s="39">
        <f t="shared" si="27"/>
        <v>84889</v>
      </c>
      <c r="I299" s="39">
        <f t="shared" si="27"/>
        <v>85268</v>
      </c>
      <c r="J299" s="39">
        <f t="shared" si="27"/>
        <v>83251</v>
      </c>
      <c r="K299" s="39">
        <f t="shared" si="27"/>
        <v>80080</v>
      </c>
      <c r="L299" s="40">
        <f t="shared" si="27"/>
        <v>77988</v>
      </c>
    </row>
    <row r="300" spans="2:12" ht="12" customHeight="1">
      <c r="B300" s="18"/>
      <c r="C300" s="14"/>
      <c r="D300" s="34"/>
      <c r="E300" s="30"/>
      <c r="F300" s="30"/>
      <c r="G300" s="30"/>
      <c r="H300" s="30"/>
      <c r="I300" s="30"/>
      <c r="J300" s="30"/>
      <c r="K300" s="30"/>
      <c r="L300" s="31"/>
    </row>
    <row r="301" spans="2:12" ht="12" customHeight="1">
      <c r="B301" s="18"/>
      <c r="C301" s="862" t="s">
        <v>2049</v>
      </c>
      <c r="D301" s="858"/>
      <c r="E301" s="30">
        <f aca="true" t="shared" si="28" ref="E301:L301">SUM(E302:E304)</f>
        <v>14470</v>
      </c>
      <c r="F301" s="30">
        <f t="shared" si="28"/>
        <v>11463</v>
      </c>
      <c r="G301" s="30">
        <f t="shared" si="28"/>
        <v>11499</v>
      </c>
      <c r="H301" s="30">
        <f t="shared" si="28"/>
        <v>10425</v>
      </c>
      <c r="I301" s="30">
        <f t="shared" si="28"/>
        <v>10822</v>
      </c>
      <c r="J301" s="30">
        <f t="shared" si="28"/>
        <v>9980</v>
      </c>
      <c r="K301" s="30">
        <f t="shared" si="28"/>
        <v>9612</v>
      </c>
      <c r="L301" s="31">
        <f t="shared" si="28"/>
        <v>10336</v>
      </c>
    </row>
    <row r="302" spans="2:12" ht="12" customHeight="1">
      <c r="B302" s="18"/>
      <c r="C302" s="14"/>
      <c r="D302" s="32" t="s">
        <v>1956</v>
      </c>
      <c r="E302" s="30">
        <v>5685</v>
      </c>
      <c r="F302" s="30">
        <v>5126</v>
      </c>
      <c r="G302" s="30">
        <v>5060</v>
      </c>
      <c r="H302" s="30">
        <v>4597</v>
      </c>
      <c r="I302" s="30">
        <v>5194</v>
      </c>
      <c r="J302" s="30">
        <v>4548</v>
      </c>
      <c r="K302" s="30">
        <v>4369</v>
      </c>
      <c r="L302" s="31">
        <v>4177</v>
      </c>
    </row>
    <row r="303" spans="2:12" ht="12" customHeight="1">
      <c r="B303" s="18"/>
      <c r="C303" s="14"/>
      <c r="D303" s="32" t="s">
        <v>1862</v>
      </c>
      <c r="E303" s="30">
        <v>5619</v>
      </c>
      <c r="F303" s="30">
        <v>3249</v>
      </c>
      <c r="G303" s="30">
        <v>3317</v>
      </c>
      <c r="H303" s="30">
        <v>2946</v>
      </c>
      <c r="I303" s="30">
        <v>2674</v>
      </c>
      <c r="J303" s="30">
        <v>2582</v>
      </c>
      <c r="K303" s="30">
        <v>2466</v>
      </c>
      <c r="L303" s="31">
        <v>3473</v>
      </c>
    </row>
    <row r="304" spans="2:12" ht="12" customHeight="1">
      <c r="B304" s="18"/>
      <c r="C304" s="14"/>
      <c r="D304" s="32" t="s">
        <v>2050</v>
      </c>
      <c r="E304" s="30">
        <v>3166</v>
      </c>
      <c r="F304" s="30">
        <v>3088</v>
      </c>
      <c r="G304" s="30">
        <v>3122</v>
      </c>
      <c r="H304" s="30">
        <v>2882</v>
      </c>
      <c r="I304" s="30">
        <v>2954</v>
      </c>
      <c r="J304" s="30">
        <v>2850</v>
      </c>
      <c r="K304" s="30">
        <v>2777</v>
      </c>
      <c r="L304" s="31">
        <v>2686</v>
      </c>
    </row>
    <row r="305" spans="2:12" ht="12" customHeight="1">
      <c r="B305" s="18"/>
      <c r="C305" s="14"/>
      <c r="D305" s="32"/>
      <c r="E305" s="30"/>
      <c r="F305" s="30"/>
      <c r="G305" s="30"/>
      <c r="H305" s="30"/>
      <c r="I305" s="30"/>
      <c r="J305" s="30"/>
      <c r="K305" s="30"/>
      <c r="L305" s="31"/>
    </row>
    <row r="306" spans="2:12" ht="12" customHeight="1">
      <c r="B306" s="18"/>
      <c r="C306" s="857" t="s">
        <v>2051</v>
      </c>
      <c r="D306" s="858"/>
      <c r="E306" s="30">
        <f aca="true" t="shared" si="29" ref="E306:L306">SUM(E307:E308)</f>
        <v>10626</v>
      </c>
      <c r="F306" s="30">
        <f t="shared" si="29"/>
        <v>10499</v>
      </c>
      <c r="G306" s="30">
        <f t="shared" si="29"/>
        <v>10246</v>
      </c>
      <c r="H306" s="30">
        <f t="shared" si="29"/>
        <v>9182</v>
      </c>
      <c r="I306" s="30">
        <f t="shared" si="29"/>
        <v>9214</v>
      </c>
      <c r="J306" s="30">
        <f t="shared" si="29"/>
        <v>8976</v>
      </c>
      <c r="K306" s="30">
        <f t="shared" si="29"/>
        <v>8464</v>
      </c>
      <c r="L306" s="31">
        <f t="shared" si="29"/>
        <v>8119</v>
      </c>
    </row>
    <row r="307" spans="2:12" ht="12" customHeight="1">
      <c r="B307" s="18"/>
      <c r="C307" s="14"/>
      <c r="D307" s="34" t="s">
        <v>2052</v>
      </c>
      <c r="E307" s="30">
        <v>5333</v>
      </c>
      <c r="F307" s="30">
        <v>5383</v>
      </c>
      <c r="G307" s="30">
        <v>5296</v>
      </c>
      <c r="H307" s="30">
        <v>4853</v>
      </c>
      <c r="I307" s="30">
        <v>4974</v>
      </c>
      <c r="J307" s="30">
        <v>4901</v>
      </c>
      <c r="K307" s="30">
        <v>4681</v>
      </c>
      <c r="L307" s="31">
        <v>4510</v>
      </c>
    </row>
    <row r="308" spans="2:12" ht="12" customHeight="1">
      <c r="B308" s="18"/>
      <c r="C308" s="14"/>
      <c r="D308" s="34" t="s">
        <v>2053</v>
      </c>
      <c r="E308" s="30">
        <v>5293</v>
      </c>
      <c r="F308" s="30">
        <v>5116</v>
      </c>
      <c r="G308" s="30">
        <v>4950</v>
      </c>
      <c r="H308" s="30">
        <v>4329</v>
      </c>
      <c r="I308" s="30">
        <v>4240</v>
      </c>
      <c r="J308" s="30">
        <v>4075</v>
      </c>
      <c r="K308" s="30">
        <v>3783</v>
      </c>
      <c r="L308" s="31">
        <v>3609</v>
      </c>
    </row>
    <row r="309" spans="2:12" ht="12" customHeight="1">
      <c r="B309" s="18"/>
      <c r="C309" s="14"/>
      <c r="D309" s="34"/>
      <c r="E309" s="30"/>
      <c r="F309" s="30"/>
      <c r="G309" s="30"/>
      <c r="H309" s="30"/>
      <c r="I309" s="30"/>
      <c r="J309" s="30"/>
      <c r="K309" s="30"/>
      <c r="L309" s="31"/>
    </row>
    <row r="310" spans="2:12" ht="12" customHeight="1">
      <c r="B310" s="18"/>
      <c r="C310" s="857" t="s">
        <v>2054</v>
      </c>
      <c r="D310" s="858"/>
      <c r="E310" s="30">
        <f aca="true" t="shared" si="30" ref="E310:L310">SUM(E311:E313)</f>
        <v>13760</v>
      </c>
      <c r="F310" s="30">
        <f t="shared" si="30"/>
        <v>13423</v>
      </c>
      <c r="G310" s="30">
        <f t="shared" si="30"/>
        <v>13144</v>
      </c>
      <c r="H310" s="30">
        <f t="shared" si="30"/>
        <v>11525</v>
      </c>
      <c r="I310" s="30">
        <f t="shared" si="30"/>
        <v>11702</v>
      </c>
      <c r="J310" s="30">
        <f t="shared" si="30"/>
        <v>11433</v>
      </c>
      <c r="K310" s="30">
        <f t="shared" si="30"/>
        <v>11142</v>
      </c>
      <c r="L310" s="31">
        <f t="shared" si="30"/>
        <v>10498</v>
      </c>
    </row>
    <row r="311" spans="2:12" ht="12" customHeight="1">
      <c r="B311" s="18"/>
      <c r="C311" s="14"/>
      <c r="D311" s="35" t="s">
        <v>2055</v>
      </c>
      <c r="E311" s="30">
        <v>6030</v>
      </c>
      <c r="F311" s="30">
        <v>5848</v>
      </c>
      <c r="G311" s="30">
        <v>4751</v>
      </c>
      <c r="H311" s="30">
        <v>4213</v>
      </c>
      <c r="I311" s="30">
        <v>4226</v>
      </c>
      <c r="J311" s="30">
        <v>4130</v>
      </c>
      <c r="K311" s="30">
        <v>3963</v>
      </c>
      <c r="L311" s="31">
        <v>3754</v>
      </c>
    </row>
    <row r="312" spans="2:12" ht="12" customHeight="1">
      <c r="B312" s="18"/>
      <c r="C312" s="14"/>
      <c r="D312" s="34" t="s">
        <v>2056</v>
      </c>
      <c r="E312" s="30">
        <v>4887</v>
      </c>
      <c r="F312" s="30">
        <v>4799</v>
      </c>
      <c r="G312" s="30">
        <v>5707</v>
      </c>
      <c r="H312" s="30">
        <v>5049</v>
      </c>
      <c r="I312" s="30">
        <v>5173</v>
      </c>
      <c r="J312" s="30">
        <v>5052</v>
      </c>
      <c r="K312" s="30">
        <v>4949</v>
      </c>
      <c r="L312" s="31">
        <v>4717</v>
      </c>
    </row>
    <row r="313" spans="2:12" ht="12" customHeight="1">
      <c r="B313" s="18"/>
      <c r="C313" s="14"/>
      <c r="D313" s="34" t="s">
        <v>2057</v>
      </c>
      <c r="E313" s="30">
        <v>2843</v>
      </c>
      <c r="F313" s="30">
        <v>2776</v>
      </c>
      <c r="G313" s="30">
        <v>2686</v>
      </c>
      <c r="H313" s="30">
        <v>2263</v>
      </c>
      <c r="I313" s="30">
        <v>2303</v>
      </c>
      <c r="J313" s="30">
        <v>2251</v>
      </c>
      <c r="K313" s="30">
        <v>2230</v>
      </c>
      <c r="L313" s="31">
        <v>2027</v>
      </c>
    </row>
    <row r="314" spans="2:12" ht="12" customHeight="1">
      <c r="B314" s="18"/>
      <c r="C314" s="14"/>
      <c r="D314" s="34"/>
      <c r="E314" s="30"/>
      <c r="F314" s="30"/>
      <c r="G314" s="30"/>
      <c r="H314" s="30"/>
      <c r="I314" s="30"/>
      <c r="J314" s="30"/>
      <c r="K314" s="30"/>
      <c r="L314" s="31"/>
    </row>
    <row r="315" spans="2:12" ht="12" customHeight="1">
      <c r="B315" s="18"/>
      <c r="C315" s="857" t="s">
        <v>2058</v>
      </c>
      <c r="D315" s="858"/>
      <c r="E315" s="30">
        <f aca="true" t="shared" si="31" ref="E315:L315">SUM(E316:E318)</f>
        <v>10751</v>
      </c>
      <c r="F315" s="30">
        <f t="shared" si="31"/>
        <v>10597</v>
      </c>
      <c r="G315" s="30">
        <f t="shared" si="31"/>
        <v>10390</v>
      </c>
      <c r="H315" s="30">
        <f t="shared" si="31"/>
        <v>9678</v>
      </c>
      <c r="I315" s="30">
        <f t="shared" si="31"/>
        <v>9889</v>
      </c>
      <c r="J315" s="30">
        <f t="shared" si="31"/>
        <v>9714</v>
      </c>
      <c r="K315" s="30">
        <f t="shared" si="31"/>
        <v>9524</v>
      </c>
      <c r="L315" s="31">
        <f t="shared" si="31"/>
        <v>9202</v>
      </c>
    </row>
    <row r="316" spans="2:12" ht="12" customHeight="1">
      <c r="B316" s="18"/>
      <c r="C316" s="14"/>
      <c r="D316" s="34" t="s">
        <v>1978</v>
      </c>
      <c r="E316" s="30">
        <v>3950</v>
      </c>
      <c r="F316" s="30">
        <v>3826</v>
      </c>
      <c r="G316" s="30">
        <v>3810</v>
      </c>
      <c r="H316" s="30">
        <v>3611</v>
      </c>
      <c r="I316" s="30">
        <v>3660</v>
      </c>
      <c r="J316" s="30">
        <v>3675</v>
      </c>
      <c r="K316" s="30">
        <v>3638</v>
      </c>
      <c r="L316" s="31">
        <v>3535</v>
      </c>
    </row>
    <row r="317" spans="2:12" ht="12" customHeight="1">
      <c r="B317" s="18"/>
      <c r="C317" s="14"/>
      <c r="D317" s="34" t="s">
        <v>2059</v>
      </c>
      <c r="E317" s="30">
        <v>3053</v>
      </c>
      <c r="F317" s="30">
        <v>3024</v>
      </c>
      <c r="G317" s="30">
        <v>2927</v>
      </c>
      <c r="H317" s="30">
        <v>2675</v>
      </c>
      <c r="I317" s="30">
        <v>2741</v>
      </c>
      <c r="J317" s="30">
        <v>2638</v>
      </c>
      <c r="K317" s="30">
        <v>2528</v>
      </c>
      <c r="L317" s="31">
        <v>2450</v>
      </c>
    </row>
    <row r="318" spans="2:12" ht="12" customHeight="1">
      <c r="B318" s="18"/>
      <c r="C318" s="14"/>
      <c r="D318" s="34" t="s">
        <v>2060</v>
      </c>
      <c r="E318" s="30">
        <v>3748</v>
      </c>
      <c r="F318" s="30">
        <v>3747</v>
      </c>
      <c r="G318" s="30">
        <v>3653</v>
      </c>
      <c r="H318" s="30">
        <v>3392</v>
      </c>
      <c r="I318" s="30">
        <v>3488</v>
      </c>
      <c r="J318" s="30">
        <v>3401</v>
      </c>
      <c r="K318" s="30">
        <v>3358</v>
      </c>
      <c r="L318" s="31">
        <v>3217</v>
      </c>
    </row>
    <row r="319" spans="2:12" ht="12" customHeight="1">
      <c r="B319" s="18"/>
      <c r="C319" s="14"/>
      <c r="D319" s="34"/>
      <c r="E319" s="30"/>
      <c r="F319" s="30"/>
      <c r="G319" s="30"/>
      <c r="H319" s="30"/>
      <c r="I319" s="30"/>
      <c r="J319" s="30"/>
      <c r="K319" s="30"/>
      <c r="L319" s="31"/>
    </row>
    <row r="320" spans="2:12" ht="12" customHeight="1">
      <c r="B320" s="18"/>
      <c r="C320" s="857" t="s">
        <v>2061</v>
      </c>
      <c r="D320" s="858"/>
      <c r="E320" s="30">
        <f aca="true" t="shared" si="32" ref="E320:L320">SUM(E321:E325)</f>
        <v>17182</v>
      </c>
      <c r="F320" s="30">
        <f t="shared" si="32"/>
        <v>16711</v>
      </c>
      <c r="G320" s="30">
        <f t="shared" si="32"/>
        <v>16535</v>
      </c>
      <c r="H320" s="30">
        <f t="shared" si="32"/>
        <v>14769</v>
      </c>
      <c r="I320" s="30">
        <f t="shared" si="32"/>
        <v>14939</v>
      </c>
      <c r="J320" s="30">
        <f t="shared" si="32"/>
        <v>14924</v>
      </c>
      <c r="K320" s="30">
        <f t="shared" si="32"/>
        <v>14359</v>
      </c>
      <c r="L320" s="31">
        <f t="shared" si="32"/>
        <v>13985</v>
      </c>
    </row>
    <row r="321" spans="2:12" ht="12" customHeight="1">
      <c r="B321" s="18"/>
      <c r="C321" s="14"/>
      <c r="D321" s="34" t="s">
        <v>2062</v>
      </c>
      <c r="E321" s="30">
        <v>5161</v>
      </c>
      <c r="F321" s="30">
        <v>4964</v>
      </c>
      <c r="G321" s="30">
        <v>5002</v>
      </c>
      <c r="H321" s="30">
        <v>4411</v>
      </c>
      <c r="I321" s="30">
        <v>4366</v>
      </c>
      <c r="J321" s="30">
        <v>4370</v>
      </c>
      <c r="K321" s="30">
        <v>4169</v>
      </c>
      <c r="L321" s="31">
        <v>3926</v>
      </c>
    </row>
    <row r="322" spans="2:12" ht="12" customHeight="1">
      <c r="B322" s="18"/>
      <c r="C322" s="14"/>
      <c r="D322" s="34" t="s">
        <v>2063</v>
      </c>
      <c r="E322" s="30">
        <v>2325</v>
      </c>
      <c r="F322" s="30">
        <v>2123</v>
      </c>
      <c r="G322" s="30">
        <v>2049</v>
      </c>
      <c r="H322" s="30">
        <v>1896</v>
      </c>
      <c r="I322" s="30">
        <v>1936</v>
      </c>
      <c r="J322" s="30">
        <v>1915</v>
      </c>
      <c r="K322" s="30">
        <v>1845</v>
      </c>
      <c r="L322" s="31">
        <v>1830</v>
      </c>
    </row>
    <row r="323" spans="2:12" ht="12" customHeight="1">
      <c r="B323" s="18"/>
      <c r="C323" s="14"/>
      <c r="D323" s="34" t="s">
        <v>2064</v>
      </c>
      <c r="E323" s="30">
        <v>1680</v>
      </c>
      <c r="F323" s="30">
        <v>1639</v>
      </c>
      <c r="G323" s="30">
        <v>1594</v>
      </c>
      <c r="H323" s="30">
        <v>1444</v>
      </c>
      <c r="I323" s="30">
        <v>1471</v>
      </c>
      <c r="J323" s="30">
        <v>1527</v>
      </c>
      <c r="K323" s="30">
        <v>1487</v>
      </c>
      <c r="L323" s="31">
        <v>1440</v>
      </c>
    </row>
    <row r="324" spans="2:12" ht="12" customHeight="1">
      <c r="B324" s="18"/>
      <c r="C324" s="14"/>
      <c r="D324" s="34" t="s">
        <v>2065</v>
      </c>
      <c r="E324" s="30">
        <v>3745</v>
      </c>
      <c r="F324" s="30">
        <v>3687</v>
      </c>
      <c r="G324" s="30">
        <v>3661</v>
      </c>
      <c r="H324" s="30">
        <v>3332</v>
      </c>
      <c r="I324" s="30">
        <v>3365</v>
      </c>
      <c r="J324" s="30">
        <v>3377</v>
      </c>
      <c r="K324" s="30">
        <v>3324</v>
      </c>
      <c r="L324" s="31">
        <v>3396</v>
      </c>
    </row>
    <row r="325" spans="2:12" ht="12" customHeight="1">
      <c r="B325" s="18"/>
      <c r="C325" s="14"/>
      <c r="D325" s="34" t="s">
        <v>2066</v>
      </c>
      <c r="E325" s="30">
        <v>4271</v>
      </c>
      <c r="F325" s="30">
        <v>4298</v>
      </c>
      <c r="G325" s="30">
        <v>4229</v>
      </c>
      <c r="H325" s="30">
        <v>3686</v>
      </c>
      <c r="I325" s="30">
        <v>3801</v>
      </c>
      <c r="J325" s="30">
        <v>3735</v>
      </c>
      <c r="K325" s="30">
        <v>3534</v>
      </c>
      <c r="L325" s="31">
        <v>3393</v>
      </c>
    </row>
    <row r="326" spans="2:12" ht="12" customHeight="1">
      <c r="B326" s="18"/>
      <c r="C326" s="14"/>
      <c r="D326" s="34"/>
      <c r="E326" s="30"/>
      <c r="F326" s="30"/>
      <c r="G326" s="30"/>
      <c r="H326" s="30"/>
      <c r="I326" s="30"/>
      <c r="J326" s="30"/>
      <c r="K326" s="30"/>
      <c r="L326" s="31"/>
    </row>
    <row r="327" spans="2:12" ht="12.75" customHeight="1">
      <c r="B327" s="18"/>
      <c r="C327" s="857" t="s">
        <v>2067</v>
      </c>
      <c r="D327" s="858"/>
      <c r="E327" s="30">
        <f aca="true" t="shared" si="33" ref="E327:L327">SUM(E328:E330)</f>
        <v>11154</v>
      </c>
      <c r="F327" s="30">
        <f t="shared" si="33"/>
        <v>11227</v>
      </c>
      <c r="G327" s="30">
        <f t="shared" si="33"/>
        <v>10933</v>
      </c>
      <c r="H327" s="30">
        <f t="shared" si="33"/>
        <v>9822</v>
      </c>
      <c r="I327" s="30">
        <f t="shared" si="33"/>
        <v>9043</v>
      </c>
      <c r="J327" s="30">
        <f t="shared" si="33"/>
        <v>8891</v>
      </c>
      <c r="K327" s="30">
        <f t="shared" si="33"/>
        <v>8586</v>
      </c>
      <c r="L327" s="31">
        <f t="shared" si="33"/>
        <v>8370</v>
      </c>
    </row>
    <row r="328" spans="2:12" ht="12.75" customHeight="1">
      <c r="B328" s="18"/>
      <c r="C328" s="14"/>
      <c r="D328" s="34" t="s">
        <v>2068</v>
      </c>
      <c r="E328" s="30">
        <v>6097</v>
      </c>
      <c r="F328" s="30">
        <v>6090</v>
      </c>
      <c r="G328" s="30">
        <v>5918</v>
      </c>
      <c r="H328" s="30">
        <v>5029</v>
      </c>
      <c r="I328" s="30">
        <v>5035</v>
      </c>
      <c r="J328" s="30">
        <v>4908</v>
      </c>
      <c r="K328" s="30">
        <v>4775</v>
      </c>
      <c r="L328" s="31">
        <v>4591</v>
      </c>
    </row>
    <row r="329" spans="2:12" ht="12.75" customHeight="1">
      <c r="B329" s="18"/>
      <c r="C329" s="14"/>
      <c r="D329" s="34" t="s">
        <v>2069</v>
      </c>
      <c r="E329" s="30">
        <v>3189</v>
      </c>
      <c r="F329" s="30">
        <v>3194</v>
      </c>
      <c r="G329" s="30">
        <v>3133</v>
      </c>
      <c r="H329" s="30">
        <v>3362</v>
      </c>
      <c r="I329" s="30">
        <v>2663</v>
      </c>
      <c r="J329" s="30">
        <v>2621</v>
      </c>
      <c r="K329" s="30">
        <v>2561</v>
      </c>
      <c r="L329" s="31">
        <v>2615</v>
      </c>
    </row>
    <row r="330" spans="2:12" ht="12.75" customHeight="1">
      <c r="B330" s="18"/>
      <c r="C330" s="14"/>
      <c r="D330" s="34" t="s">
        <v>2070</v>
      </c>
      <c r="E330" s="30">
        <v>1868</v>
      </c>
      <c r="F330" s="30">
        <v>1943</v>
      </c>
      <c r="G330" s="30">
        <v>1882</v>
      </c>
      <c r="H330" s="30">
        <v>1431</v>
      </c>
      <c r="I330" s="30">
        <v>1345</v>
      </c>
      <c r="J330" s="30">
        <v>1362</v>
      </c>
      <c r="K330" s="30">
        <v>1250</v>
      </c>
      <c r="L330" s="31">
        <v>1164</v>
      </c>
    </row>
    <row r="331" spans="2:12" ht="12.75" customHeight="1">
      <c r="B331" s="18"/>
      <c r="C331" s="14"/>
      <c r="D331" s="34"/>
      <c r="E331" s="30"/>
      <c r="F331" s="30"/>
      <c r="G331" s="30"/>
      <c r="H331" s="30"/>
      <c r="I331" s="30"/>
      <c r="J331" s="30"/>
      <c r="K331" s="30"/>
      <c r="L331" s="31"/>
    </row>
    <row r="332" spans="2:12" ht="12" customHeight="1">
      <c r="B332" s="18"/>
      <c r="C332" s="857" t="s">
        <v>2071</v>
      </c>
      <c r="D332" s="858"/>
      <c r="E332" s="30">
        <f>SUM(E333:E338)</f>
        <v>22996</v>
      </c>
      <c r="F332" s="30">
        <v>20734</v>
      </c>
      <c r="G332" s="30">
        <f>SUM(G333:G338)</f>
        <v>22043</v>
      </c>
      <c r="H332" s="30">
        <f>SUM(H333:H338)</f>
        <v>19488</v>
      </c>
      <c r="I332" s="30">
        <f>SUM(I333:I338)</f>
        <v>19659</v>
      </c>
      <c r="J332" s="30">
        <f>SUM(J333:J338)</f>
        <v>19333</v>
      </c>
      <c r="K332" s="30">
        <f>SUM(K333:K338)</f>
        <v>18393</v>
      </c>
      <c r="L332" s="31">
        <v>17478</v>
      </c>
    </row>
    <row r="333" spans="2:12" ht="12" customHeight="1">
      <c r="B333" s="18"/>
      <c r="C333" s="14"/>
      <c r="D333" s="34" t="s">
        <v>2072</v>
      </c>
      <c r="E333" s="30">
        <v>9206</v>
      </c>
      <c r="F333" s="30">
        <v>9125</v>
      </c>
      <c r="G333" s="30">
        <v>8862</v>
      </c>
      <c r="H333" s="30">
        <v>7421</v>
      </c>
      <c r="I333" s="30">
        <v>7334</v>
      </c>
      <c r="J333" s="30">
        <v>7076</v>
      </c>
      <c r="K333" s="30">
        <v>6367</v>
      </c>
      <c r="L333" s="31">
        <v>5711</v>
      </c>
    </row>
    <row r="334" spans="2:12" ht="12" customHeight="1">
      <c r="B334" s="18"/>
      <c r="C334" s="14"/>
      <c r="D334" s="34" t="s">
        <v>2073</v>
      </c>
      <c r="E334" s="30">
        <v>4268</v>
      </c>
      <c r="F334" s="30">
        <v>4270</v>
      </c>
      <c r="G334" s="30">
        <v>4154</v>
      </c>
      <c r="H334" s="30">
        <v>3589</v>
      </c>
      <c r="I334" s="30">
        <v>3792</v>
      </c>
      <c r="J334" s="30">
        <v>3736</v>
      </c>
      <c r="K334" s="30">
        <v>3635</v>
      </c>
      <c r="L334" s="31">
        <v>3515</v>
      </c>
    </row>
    <row r="335" spans="2:12" ht="12" customHeight="1">
      <c r="B335" s="18"/>
      <c r="C335" s="14"/>
      <c r="D335" s="34" t="s">
        <v>2074</v>
      </c>
      <c r="E335" s="30">
        <v>3268</v>
      </c>
      <c r="F335" s="30">
        <v>3125</v>
      </c>
      <c r="G335" s="30">
        <v>2954</v>
      </c>
      <c r="H335" s="30">
        <v>2801</v>
      </c>
      <c r="I335" s="30">
        <v>2842</v>
      </c>
      <c r="J335" s="30">
        <v>2892</v>
      </c>
      <c r="K335" s="30">
        <v>2817</v>
      </c>
      <c r="L335" s="31">
        <v>2843</v>
      </c>
    </row>
    <row r="336" spans="2:12" ht="12" customHeight="1">
      <c r="B336" s="18"/>
      <c r="C336" s="14"/>
      <c r="D336" s="34" t="s">
        <v>2075</v>
      </c>
      <c r="E336" s="30">
        <v>1631</v>
      </c>
      <c r="F336" s="30">
        <v>1640</v>
      </c>
      <c r="G336" s="30">
        <v>1587</v>
      </c>
      <c r="H336" s="30">
        <v>1529</v>
      </c>
      <c r="I336" s="30">
        <v>1526</v>
      </c>
      <c r="J336" s="30">
        <v>1494</v>
      </c>
      <c r="K336" s="30">
        <v>1443</v>
      </c>
      <c r="L336" s="31">
        <v>1465</v>
      </c>
    </row>
    <row r="337" spans="2:12" ht="12" customHeight="1">
      <c r="B337" s="18"/>
      <c r="C337" s="14"/>
      <c r="D337" s="34" t="s">
        <v>2076</v>
      </c>
      <c r="E337" s="30">
        <v>2242</v>
      </c>
      <c r="F337" s="30">
        <v>2243</v>
      </c>
      <c r="G337" s="30">
        <v>2208</v>
      </c>
      <c r="H337" s="30">
        <v>1991</v>
      </c>
      <c r="I337" s="30">
        <v>1981</v>
      </c>
      <c r="J337" s="30">
        <v>1928</v>
      </c>
      <c r="K337" s="30">
        <v>1890</v>
      </c>
      <c r="L337" s="31">
        <v>1751</v>
      </c>
    </row>
    <row r="338" spans="2:12" ht="12" customHeight="1">
      <c r="B338" s="18"/>
      <c r="C338" s="14"/>
      <c r="D338" s="34" t="s">
        <v>1867</v>
      </c>
      <c r="E338" s="30">
        <v>2381</v>
      </c>
      <c r="F338" s="30">
        <v>2331</v>
      </c>
      <c r="G338" s="30">
        <v>2278</v>
      </c>
      <c r="H338" s="30">
        <v>2157</v>
      </c>
      <c r="I338" s="30">
        <v>2184</v>
      </c>
      <c r="J338" s="30">
        <v>2207</v>
      </c>
      <c r="K338" s="30">
        <v>2241</v>
      </c>
      <c r="L338" s="31">
        <v>2193</v>
      </c>
    </row>
    <row r="339" spans="2:12" ht="12" customHeight="1">
      <c r="B339" s="18"/>
      <c r="C339" s="14"/>
      <c r="D339" s="34"/>
      <c r="E339" s="30"/>
      <c r="F339" s="30"/>
      <c r="G339" s="30"/>
      <c r="H339" s="30"/>
      <c r="I339" s="30"/>
      <c r="J339" s="30"/>
      <c r="K339" s="30"/>
      <c r="L339" s="31"/>
    </row>
    <row r="340" spans="2:12" s="36" customFormat="1" ht="12" customHeight="1">
      <c r="B340" s="859" t="s">
        <v>2077</v>
      </c>
      <c r="C340" s="860"/>
      <c r="D340" s="861"/>
      <c r="E340" s="39">
        <f aca="true" t="shared" si="34" ref="E340:L340">SUM(E342,E348)</f>
        <v>36780</v>
      </c>
      <c r="F340" s="39">
        <f t="shared" si="34"/>
        <v>37640</v>
      </c>
      <c r="G340" s="39">
        <f t="shared" si="34"/>
        <v>36753</v>
      </c>
      <c r="H340" s="39">
        <f t="shared" si="34"/>
        <v>29795</v>
      </c>
      <c r="I340" s="39">
        <f t="shared" si="34"/>
        <v>26985</v>
      </c>
      <c r="J340" s="39">
        <f t="shared" si="34"/>
        <v>26402</v>
      </c>
      <c r="K340" s="39">
        <f t="shared" si="34"/>
        <v>25590</v>
      </c>
      <c r="L340" s="40">
        <f t="shared" si="34"/>
        <v>24430</v>
      </c>
    </row>
    <row r="341" spans="2:12" ht="12" customHeight="1">
      <c r="B341" s="18"/>
      <c r="C341" s="14"/>
      <c r="D341" s="34"/>
      <c r="E341" s="30"/>
      <c r="F341" s="30"/>
      <c r="G341" s="30"/>
      <c r="H341" s="30"/>
      <c r="I341" s="30"/>
      <c r="J341" s="30"/>
      <c r="K341" s="30"/>
      <c r="L341" s="31"/>
    </row>
    <row r="342" spans="2:12" ht="12" customHeight="1">
      <c r="B342" s="18"/>
      <c r="C342" s="857" t="s">
        <v>2078</v>
      </c>
      <c r="D342" s="858"/>
      <c r="E342" s="30">
        <f aca="true" t="shared" si="35" ref="E342:L342">SUM(E343:E346)</f>
        <v>23007</v>
      </c>
      <c r="F342" s="30">
        <f t="shared" si="35"/>
        <v>24185</v>
      </c>
      <c r="G342" s="30">
        <f t="shared" si="35"/>
        <v>23944</v>
      </c>
      <c r="H342" s="30">
        <f t="shared" si="35"/>
        <v>18855</v>
      </c>
      <c r="I342" s="30">
        <f t="shared" si="35"/>
        <v>15408</v>
      </c>
      <c r="J342" s="30">
        <f t="shared" si="35"/>
        <v>15159</v>
      </c>
      <c r="K342" s="30">
        <f t="shared" si="35"/>
        <v>14834</v>
      </c>
      <c r="L342" s="31">
        <f t="shared" si="35"/>
        <v>14378</v>
      </c>
    </row>
    <row r="343" spans="2:12" ht="12" customHeight="1">
      <c r="B343" s="18"/>
      <c r="C343" s="14"/>
      <c r="D343" s="34" t="s">
        <v>2079</v>
      </c>
      <c r="E343" s="30">
        <v>10282</v>
      </c>
      <c r="F343" s="30">
        <v>11376</v>
      </c>
      <c r="G343" s="30">
        <v>11427</v>
      </c>
      <c r="H343" s="30">
        <v>8623</v>
      </c>
      <c r="I343" s="30">
        <v>5096</v>
      </c>
      <c r="J343" s="30">
        <v>5185</v>
      </c>
      <c r="K343" s="30">
        <v>5210</v>
      </c>
      <c r="L343" s="31">
        <v>5009</v>
      </c>
    </row>
    <row r="344" spans="2:12" ht="12" customHeight="1">
      <c r="B344" s="18"/>
      <c r="C344" s="14"/>
      <c r="D344" s="34" t="s">
        <v>2080</v>
      </c>
      <c r="E344" s="30">
        <v>6578</v>
      </c>
      <c r="F344" s="30">
        <v>6585</v>
      </c>
      <c r="G344" s="30">
        <v>6480</v>
      </c>
      <c r="H344" s="30">
        <v>4927</v>
      </c>
      <c r="I344" s="30">
        <v>5014</v>
      </c>
      <c r="J344" s="30">
        <v>4783</v>
      </c>
      <c r="K344" s="30">
        <v>4579</v>
      </c>
      <c r="L344" s="31">
        <v>4468</v>
      </c>
    </row>
    <row r="345" spans="2:12" ht="12" customHeight="1">
      <c r="B345" s="18"/>
      <c r="C345" s="14"/>
      <c r="D345" s="34" t="s">
        <v>2081</v>
      </c>
      <c r="E345" s="30">
        <v>4089</v>
      </c>
      <c r="F345" s="30">
        <v>4055</v>
      </c>
      <c r="G345" s="30">
        <v>3957</v>
      </c>
      <c r="H345" s="30">
        <v>3522</v>
      </c>
      <c r="I345" s="30">
        <v>3597</v>
      </c>
      <c r="J345" s="30">
        <v>3481</v>
      </c>
      <c r="K345" s="30">
        <v>3390</v>
      </c>
      <c r="L345" s="31">
        <v>3261</v>
      </c>
    </row>
    <row r="346" spans="2:12" ht="12" customHeight="1">
      <c r="B346" s="18"/>
      <c r="C346" s="14"/>
      <c r="D346" s="34" t="s">
        <v>2082</v>
      </c>
      <c r="E346" s="30">
        <v>2058</v>
      </c>
      <c r="F346" s="30">
        <v>2169</v>
      </c>
      <c r="G346" s="30">
        <v>2080</v>
      </c>
      <c r="H346" s="30">
        <v>1783</v>
      </c>
      <c r="I346" s="30">
        <v>1701</v>
      </c>
      <c r="J346" s="30">
        <v>1710</v>
      </c>
      <c r="K346" s="30">
        <v>1655</v>
      </c>
      <c r="L346" s="31">
        <v>1640</v>
      </c>
    </row>
    <row r="347" spans="2:12" ht="12" customHeight="1">
      <c r="B347" s="18"/>
      <c r="C347" s="14"/>
      <c r="D347" s="34"/>
      <c r="E347" s="30"/>
      <c r="F347" s="30"/>
      <c r="G347" s="30"/>
      <c r="H347" s="30"/>
      <c r="I347" s="30"/>
      <c r="J347" s="30"/>
      <c r="K347" s="30"/>
      <c r="L347" s="31"/>
    </row>
    <row r="348" spans="2:12" ht="12" customHeight="1">
      <c r="B348" s="18"/>
      <c r="C348" s="857" t="s">
        <v>2083</v>
      </c>
      <c r="D348" s="858"/>
      <c r="E348" s="30">
        <f aca="true" t="shared" si="36" ref="E348:J348">SUM(E349:E350)</f>
        <v>13773</v>
      </c>
      <c r="F348" s="30">
        <f t="shared" si="36"/>
        <v>13455</v>
      </c>
      <c r="G348" s="30">
        <f t="shared" si="36"/>
        <v>12809</v>
      </c>
      <c r="H348" s="30">
        <f t="shared" si="36"/>
        <v>10940</v>
      </c>
      <c r="I348" s="30">
        <f t="shared" si="36"/>
        <v>11577</v>
      </c>
      <c r="J348" s="30">
        <f t="shared" si="36"/>
        <v>11243</v>
      </c>
      <c r="K348" s="30">
        <v>10756</v>
      </c>
      <c r="L348" s="31">
        <v>10052</v>
      </c>
    </row>
    <row r="349" spans="2:12" ht="12" customHeight="1">
      <c r="B349" s="18"/>
      <c r="C349" s="14"/>
      <c r="D349" s="34" t="s">
        <v>2084</v>
      </c>
      <c r="E349" s="30">
        <v>8793</v>
      </c>
      <c r="F349" s="30">
        <v>8578</v>
      </c>
      <c r="G349" s="30">
        <v>8179</v>
      </c>
      <c r="H349" s="30">
        <v>6796</v>
      </c>
      <c r="I349" s="30">
        <v>7419</v>
      </c>
      <c r="J349" s="30">
        <v>7229</v>
      </c>
      <c r="K349" s="30">
        <v>6905</v>
      </c>
      <c r="L349" s="31">
        <v>6239</v>
      </c>
    </row>
    <row r="350" spans="2:12" ht="12" customHeight="1">
      <c r="B350" s="18"/>
      <c r="C350" s="14"/>
      <c r="D350" s="34" t="s">
        <v>1901</v>
      </c>
      <c r="E350" s="30">
        <v>4980</v>
      </c>
      <c r="F350" s="30">
        <v>4877</v>
      </c>
      <c r="G350" s="30">
        <v>4630</v>
      </c>
      <c r="H350" s="30">
        <v>4144</v>
      </c>
      <c r="I350" s="30">
        <v>4158</v>
      </c>
      <c r="J350" s="30">
        <v>4014</v>
      </c>
      <c r="K350" s="30">
        <v>3851</v>
      </c>
      <c r="L350" s="31">
        <v>3813</v>
      </c>
    </row>
    <row r="351" spans="2:12" ht="12" customHeight="1">
      <c r="B351" s="18"/>
      <c r="C351" s="14"/>
      <c r="D351" s="34"/>
      <c r="E351" s="30"/>
      <c r="F351" s="30"/>
      <c r="G351" s="30"/>
      <c r="H351" s="30"/>
      <c r="I351" s="30"/>
      <c r="J351" s="30"/>
      <c r="K351" s="30"/>
      <c r="L351" s="31"/>
    </row>
    <row r="352" spans="2:12" s="36" customFormat="1" ht="12" customHeight="1">
      <c r="B352" s="859" t="s">
        <v>2085</v>
      </c>
      <c r="C352" s="860"/>
      <c r="D352" s="861"/>
      <c r="E352" s="39">
        <f>SUM(E354,E359,E364,E370)</f>
        <v>56766</v>
      </c>
      <c r="F352" s="39">
        <f>SUM(F354,F359,F364,F370)</f>
        <v>57741</v>
      </c>
      <c r="G352" s="39">
        <v>56806</v>
      </c>
      <c r="H352" s="39">
        <f>SUM(H354,H359,H364,H370)</f>
        <v>46557</v>
      </c>
      <c r="I352" s="39">
        <f>SUM(I354,I359,I364,I370)</f>
        <v>47606</v>
      </c>
      <c r="J352" s="39">
        <f>SUM(J354,J359,J364,J370)</f>
        <v>47134</v>
      </c>
      <c r="K352" s="39">
        <f>SUM(K354,K359,K364,K370)</f>
        <v>45375</v>
      </c>
      <c r="L352" s="40">
        <f>SUM(L354,L359,L364,L370)</f>
        <v>44706</v>
      </c>
    </row>
    <row r="353" spans="2:12" ht="12" customHeight="1">
      <c r="B353" s="18"/>
      <c r="C353" s="14"/>
      <c r="D353" s="34"/>
      <c r="E353" s="30"/>
      <c r="F353" s="30"/>
      <c r="G353" s="30"/>
      <c r="H353" s="30"/>
      <c r="I353" s="30"/>
      <c r="J353" s="30"/>
      <c r="K353" s="30"/>
      <c r="L353" s="31"/>
    </row>
    <row r="354" spans="2:12" ht="12" customHeight="1">
      <c r="B354" s="18"/>
      <c r="C354" s="857" t="s">
        <v>2086</v>
      </c>
      <c r="D354" s="858"/>
      <c r="E354" s="30">
        <f aca="true" t="shared" si="37" ref="E354:L354">SUM(E355:E357)</f>
        <v>8794</v>
      </c>
      <c r="F354" s="30">
        <f t="shared" si="37"/>
        <v>9142</v>
      </c>
      <c r="G354" s="30">
        <f t="shared" si="37"/>
        <v>8971</v>
      </c>
      <c r="H354" s="30">
        <f t="shared" si="37"/>
        <v>7385</v>
      </c>
      <c r="I354" s="30">
        <f t="shared" si="37"/>
        <v>7574</v>
      </c>
      <c r="J354" s="30">
        <f t="shared" si="37"/>
        <v>7653</v>
      </c>
      <c r="K354" s="30">
        <f t="shared" si="37"/>
        <v>7499</v>
      </c>
      <c r="L354" s="31">
        <f t="shared" si="37"/>
        <v>7236</v>
      </c>
    </row>
    <row r="355" spans="2:12" ht="12" customHeight="1">
      <c r="B355" s="18"/>
      <c r="C355" s="14"/>
      <c r="D355" s="34" t="s">
        <v>2087</v>
      </c>
      <c r="E355" s="30">
        <v>2740</v>
      </c>
      <c r="F355" s="30">
        <v>2866</v>
      </c>
      <c r="G355" s="30">
        <v>2881</v>
      </c>
      <c r="H355" s="30">
        <v>2218</v>
      </c>
      <c r="I355" s="30">
        <v>2293</v>
      </c>
      <c r="J355" s="30">
        <v>2269</v>
      </c>
      <c r="K355" s="30">
        <v>2240</v>
      </c>
      <c r="L355" s="31">
        <v>2091</v>
      </c>
    </row>
    <row r="356" spans="2:12" ht="12" customHeight="1">
      <c r="B356" s="18"/>
      <c r="C356" s="14"/>
      <c r="D356" s="34" t="s">
        <v>1859</v>
      </c>
      <c r="E356" s="30">
        <v>3069</v>
      </c>
      <c r="F356" s="30">
        <v>3172</v>
      </c>
      <c r="G356" s="30">
        <v>3072</v>
      </c>
      <c r="H356" s="30">
        <v>2675</v>
      </c>
      <c r="I356" s="30">
        <v>2728</v>
      </c>
      <c r="J356" s="30">
        <v>2803</v>
      </c>
      <c r="K356" s="30">
        <v>2660</v>
      </c>
      <c r="L356" s="31">
        <v>2576</v>
      </c>
    </row>
    <row r="357" spans="2:12" ht="12" customHeight="1">
      <c r="B357" s="18"/>
      <c r="C357" s="14"/>
      <c r="D357" s="34" t="s">
        <v>2088</v>
      </c>
      <c r="E357" s="30">
        <v>2985</v>
      </c>
      <c r="F357" s="30">
        <v>3104</v>
      </c>
      <c r="G357" s="30">
        <v>3018</v>
      </c>
      <c r="H357" s="30">
        <v>2492</v>
      </c>
      <c r="I357" s="30">
        <v>2553</v>
      </c>
      <c r="J357" s="30">
        <v>2581</v>
      </c>
      <c r="K357" s="30">
        <v>2599</v>
      </c>
      <c r="L357" s="31">
        <v>2569</v>
      </c>
    </row>
    <row r="358" spans="2:12" ht="12" customHeight="1">
      <c r="B358" s="18"/>
      <c r="C358" s="14"/>
      <c r="D358" s="34"/>
      <c r="E358" s="30"/>
      <c r="F358" s="30"/>
      <c r="G358" s="30"/>
      <c r="H358" s="30"/>
      <c r="I358" s="30"/>
      <c r="J358" s="30"/>
      <c r="K358" s="30"/>
      <c r="L358" s="31"/>
    </row>
    <row r="359" spans="2:12" ht="12" customHeight="1">
      <c r="B359" s="18"/>
      <c r="C359" s="857" t="s">
        <v>2089</v>
      </c>
      <c r="D359" s="858"/>
      <c r="E359" s="30">
        <f aca="true" t="shared" si="38" ref="E359:L359">SUM(E360:E362)</f>
        <v>11126</v>
      </c>
      <c r="F359" s="30">
        <f t="shared" si="38"/>
        <v>11291</v>
      </c>
      <c r="G359" s="30">
        <f t="shared" si="38"/>
        <v>11036</v>
      </c>
      <c r="H359" s="30">
        <f t="shared" si="38"/>
        <v>9716</v>
      </c>
      <c r="I359" s="30">
        <f t="shared" si="38"/>
        <v>9976</v>
      </c>
      <c r="J359" s="30">
        <f t="shared" si="38"/>
        <v>10006</v>
      </c>
      <c r="K359" s="30">
        <f t="shared" si="38"/>
        <v>9716</v>
      </c>
      <c r="L359" s="31">
        <f t="shared" si="38"/>
        <v>9391</v>
      </c>
    </row>
    <row r="360" spans="2:12" ht="12" customHeight="1">
      <c r="B360" s="18"/>
      <c r="C360" s="14"/>
      <c r="D360" s="34" t="s">
        <v>2090</v>
      </c>
      <c r="E360" s="30">
        <v>5649</v>
      </c>
      <c r="F360" s="30">
        <v>5722</v>
      </c>
      <c r="G360" s="30">
        <v>5558</v>
      </c>
      <c r="H360" s="30">
        <v>4764</v>
      </c>
      <c r="I360" s="30">
        <v>4859</v>
      </c>
      <c r="J360" s="30">
        <v>4789</v>
      </c>
      <c r="K360" s="30">
        <v>4501</v>
      </c>
      <c r="L360" s="31">
        <v>4220</v>
      </c>
    </row>
    <row r="361" spans="2:12" ht="12" customHeight="1">
      <c r="B361" s="18"/>
      <c r="C361" s="14"/>
      <c r="D361" s="34" t="s">
        <v>2091</v>
      </c>
      <c r="E361" s="30">
        <v>3750</v>
      </c>
      <c r="F361" s="30">
        <v>3893</v>
      </c>
      <c r="G361" s="30">
        <v>3824</v>
      </c>
      <c r="H361" s="30">
        <v>3478</v>
      </c>
      <c r="I361" s="30">
        <v>3579</v>
      </c>
      <c r="J361" s="30">
        <v>3649</v>
      </c>
      <c r="K361" s="30">
        <v>3637</v>
      </c>
      <c r="L361" s="31">
        <v>3593</v>
      </c>
    </row>
    <row r="362" spans="2:12" ht="12" customHeight="1">
      <c r="B362" s="18"/>
      <c r="C362" s="14"/>
      <c r="D362" s="34" t="s">
        <v>2092</v>
      </c>
      <c r="E362" s="30">
        <v>1727</v>
      </c>
      <c r="F362" s="30">
        <v>1676</v>
      </c>
      <c r="G362" s="30">
        <v>1654</v>
      </c>
      <c r="H362" s="30">
        <v>1474</v>
      </c>
      <c r="I362" s="30">
        <v>1538</v>
      </c>
      <c r="J362" s="30">
        <v>1568</v>
      </c>
      <c r="K362" s="30">
        <v>1578</v>
      </c>
      <c r="L362" s="31">
        <v>1578</v>
      </c>
    </row>
    <row r="363" spans="2:12" ht="12" customHeight="1">
      <c r="B363" s="18"/>
      <c r="C363" s="14"/>
      <c r="D363" s="34"/>
      <c r="E363" s="30"/>
      <c r="F363" s="30"/>
      <c r="G363" s="30"/>
      <c r="H363" s="30"/>
      <c r="I363" s="30"/>
      <c r="J363" s="30"/>
      <c r="K363" s="30"/>
      <c r="L363" s="31"/>
    </row>
    <row r="364" spans="2:12" ht="12" customHeight="1">
      <c r="B364" s="18"/>
      <c r="C364" s="857" t="s">
        <v>2093</v>
      </c>
      <c r="D364" s="858"/>
      <c r="E364" s="30">
        <f aca="true" t="shared" si="39" ref="E364:L364">SUM(E365:E368)</f>
        <v>11609</v>
      </c>
      <c r="F364" s="30">
        <f t="shared" si="39"/>
        <v>11582</v>
      </c>
      <c r="G364" s="30">
        <f t="shared" si="39"/>
        <v>11566</v>
      </c>
      <c r="H364" s="30">
        <f t="shared" si="39"/>
        <v>9860</v>
      </c>
      <c r="I364" s="30">
        <f t="shared" si="39"/>
        <v>10168</v>
      </c>
      <c r="J364" s="30">
        <f t="shared" si="39"/>
        <v>9919</v>
      </c>
      <c r="K364" s="30">
        <f t="shared" si="39"/>
        <v>9481</v>
      </c>
      <c r="L364" s="31">
        <f t="shared" si="39"/>
        <v>9216</v>
      </c>
    </row>
    <row r="365" spans="2:12" ht="12" customHeight="1">
      <c r="B365" s="18"/>
      <c r="C365" s="14"/>
      <c r="D365" s="34" t="s">
        <v>2094</v>
      </c>
      <c r="E365" s="30">
        <v>3961</v>
      </c>
      <c r="F365" s="30">
        <v>3914</v>
      </c>
      <c r="G365" s="30">
        <v>3902</v>
      </c>
      <c r="H365" s="30">
        <v>3284</v>
      </c>
      <c r="I365" s="30">
        <v>3408</v>
      </c>
      <c r="J365" s="30">
        <v>3331</v>
      </c>
      <c r="K365" s="30">
        <v>3217</v>
      </c>
      <c r="L365" s="31">
        <v>3111</v>
      </c>
    </row>
    <row r="366" spans="2:12" ht="12" customHeight="1">
      <c r="B366" s="18"/>
      <c r="C366" s="14"/>
      <c r="D366" s="34" t="s">
        <v>2095</v>
      </c>
      <c r="E366" s="30">
        <v>2507</v>
      </c>
      <c r="F366" s="30">
        <v>2539</v>
      </c>
      <c r="G366" s="30">
        <v>2516</v>
      </c>
      <c r="H366" s="30">
        <v>2108</v>
      </c>
      <c r="I366" s="30">
        <v>2172</v>
      </c>
      <c r="J366" s="30">
        <v>2102</v>
      </c>
      <c r="K366" s="30">
        <v>1980</v>
      </c>
      <c r="L366" s="31">
        <v>1919</v>
      </c>
    </row>
    <row r="367" spans="2:12" ht="12" customHeight="1">
      <c r="B367" s="18"/>
      <c r="C367" s="14"/>
      <c r="D367" s="34" t="s">
        <v>2096</v>
      </c>
      <c r="E367" s="30">
        <v>2162</v>
      </c>
      <c r="F367" s="30">
        <v>2141</v>
      </c>
      <c r="G367" s="30">
        <v>2132</v>
      </c>
      <c r="H367" s="30">
        <v>1768</v>
      </c>
      <c r="I367" s="30">
        <v>1838</v>
      </c>
      <c r="J367" s="30">
        <v>1892</v>
      </c>
      <c r="K367" s="30">
        <v>1827</v>
      </c>
      <c r="L367" s="31">
        <v>1769</v>
      </c>
    </row>
    <row r="368" spans="2:12" ht="12" customHeight="1">
      <c r="B368" s="18"/>
      <c r="C368" s="14"/>
      <c r="D368" s="34" t="s">
        <v>2097</v>
      </c>
      <c r="E368" s="30">
        <v>2979</v>
      </c>
      <c r="F368" s="30">
        <v>2988</v>
      </c>
      <c r="G368" s="30">
        <v>3016</v>
      </c>
      <c r="H368" s="30">
        <v>2700</v>
      </c>
      <c r="I368" s="30">
        <v>2750</v>
      </c>
      <c r="J368" s="30">
        <v>2594</v>
      </c>
      <c r="K368" s="30">
        <v>2457</v>
      </c>
      <c r="L368" s="31">
        <v>2417</v>
      </c>
    </row>
    <row r="369" spans="2:12" ht="12" customHeight="1">
      <c r="B369" s="18"/>
      <c r="C369" s="14"/>
      <c r="D369" s="34"/>
      <c r="E369" s="30"/>
      <c r="F369" s="30"/>
      <c r="G369" s="30"/>
      <c r="H369" s="30"/>
      <c r="I369" s="30"/>
      <c r="J369" s="30"/>
      <c r="K369" s="30"/>
      <c r="L369" s="31"/>
    </row>
    <row r="370" spans="2:12" ht="12" customHeight="1">
      <c r="B370" s="18"/>
      <c r="C370" s="857" t="s">
        <v>2098</v>
      </c>
      <c r="D370" s="858"/>
      <c r="E370" s="30">
        <f aca="true" t="shared" si="40" ref="E370:L370">SUM(E371:E377)</f>
        <v>25237</v>
      </c>
      <c r="F370" s="30">
        <f t="shared" si="40"/>
        <v>25726</v>
      </c>
      <c r="G370" s="30">
        <f t="shared" si="40"/>
        <v>25233</v>
      </c>
      <c r="H370" s="30">
        <f t="shared" si="40"/>
        <v>19596</v>
      </c>
      <c r="I370" s="30">
        <f t="shared" si="40"/>
        <v>19888</v>
      </c>
      <c r="J370" s="30">
        <f t="shared" si="40"/>
        <v>19556</v>
      </c>
      <c r="K370" s="30">
        <f t="shared" si="40"/>
        <v>18679</v>
      </c>
      <c r="L370" s="31">
        <f t="shared" si="40"/>
        <v>18863</v>
      </c>
    </row>
    <row r="371" spans="2:12" ht="12" customHeight="1">
      <c r="B371" s="18"/>
      <c r="C371" s="14"/>
      <c r="D371" s="34" t="s">
        <v>2099</v>
      </c>
      <c r="E371" s="30">
        <v>6761</v>
      </c>
      <c r="F371" s="30">
        <v>6335</v>
      </c>
      <c r="G371" s="30">
        <v>6217</v>
      </c>
      <c r="H371" s="30">
        <v>5097</v>
      </c>
      <c r="I371" s="30">
        <v>5033</v>
      </c>
      <c r="J371" s="30">
        <v>4841</v>
      </c>
      <c r="K371" s="30">
        <v>4315</v>
      </c>
      <c r="L371" s="31">
        <v>4114</v>
      </c>
    </row>
    <row r="372" spans="2:12" ht="12" customHeight="1">
      <c r="B372" s="18"/>
      <c r="C372" s="14"/>
      <c r="D372" s="34" t="s">
        <v>2100</v>
      </c>
      <c r="E372" s="30">
        <v>3460</v>
      </c>
      <c r="F372" s="30">
        <v>3549</v>
      </c>
      <c r="G372" s="30">
        <v>3532</v>
      </c>
      <c r="H372" s="30">
        <v>2951</v>
      </c>
      <c r="I372" s="30">
        <v>3085</v>
      </c>
      <c r="J372" s="30">
        <v>3033</v>
      </c>
      <c r="K372" s="30">
        <v>3050</v>
      </c>
      <c r="L372" s="31">
        <v>3063</v>
      </c>
    </row>
    <row r="373" spans="2:12" ht="12" customHeight="1">
      <c r="B373" s="18"/>
      <c r="C373" s="14"/>
      <c r="D373" s="34" t="s">
        <v>2101</v>
      </c>
      <c r="E373" s="30">
        <v>2807</v>
      </c>
      <c r="F373" s="30">
        <v>3247</v>
      </c>
      <c r="G373" s="30">
        <v>3058</v>
      </c>
      <c r="H373" s="30">
        <v>2022</v>
      </c>
      <c r="I373" s="30">
        <v>2159</v>
      </c>
      <c r="J373" s="30">
        <v>2148</v>
      </c>
      <c r="K373" s="30">
        <v>2162</v>
      </c>
      <c r="L373" s="31">
        <v>2268</v>
      </c>
    </row>
    <row r="374" spans="2:12" ht="12" customHeight="1">
      <c r="B374" s="18"/>
      <c r="C374" s="14"/>
      <c r="D374" s="34"/>
      <c r="E374" s="30"/>
      <c r="F374" s="30"/>
      <c r="G374" s="30"/>
      <c r="H374" s="30"/>
      <c r="I374" s="30"/>
      <c r="J374" s="30"/>
      <c r="K374" s="30"/>
      <c r="L374" s="31"/>
    </row>
    <row r="375" spans="2:12" ht="12" customHeight="1">
      <c r="B375" s="18"/>
      <c r="C375" s="14"/>
      <c r="D375" s="34" t="s">
        <v>2102</v>
      </c>
      <c r="E375" s="30">
        <v>4113</v>
      </c>
      <c r="F375" s="30">
        <v>4143</v>
      </c>
      <c r="G375" s="30">
        <v>4062</v>
      </c>
      <c r="H375" s="30">
        <v>3388</v>
      </c>
      <c r="I375" s="30">
        <v>3384</v>
      </c>
      <c r="J375" s="30">
        <v>3375</v>
      </c>
      <c r="K375" s="30">
        <v>3270</v>
      </c>
      <c r="L375" s="31">
        <v>3243</v>
      </c>
    </row>
    <row r="376" spans="2:12" ht="12" customHeight="1">
      <c r="B376" s="18"/>
      <c r="C376" s="14"/>
      <c r="D376" s="34" t="s">
        <v>1841</v>
      </c>
      <c r="E376" s="30">
        <v>4306</v>
      </c>
      <c r="F376" s="30">
        <v>4392</v>
      </c>
      <c r="G376" s="30">
        <v>4370</v>
      </c>
      <c r="H376" s="30">
        <v>3401</v>
      </c>
      <c r="I376" s="30">
        <v>3469</v>
      </c>
      <c r="J376" s="30">
        <v>3415</v>
      </c>
      <c r="K376" s="30">
        <v>3343</v>
      </c>
      <c r="L376" s="31">
        <v>3305</v>
      </c>
    </row>
    <row r="377" spans="2:12" ht="12" customHeight="1">
      <c r="B377" s="18"/>
      <c r="C377" s="14"/>
      <c r="D377" s="34" t="s">
        <v>2103</v>
      </c>
      <c r="E377" s="30">
        <v>3790</v>
      </c>
      <c r="F377" s="30">
        <v>4060</v>
      </c>
      <c r="G377" s="30">
        <v>3994</v>
      </c>
      <c r="H377" s="30">
        <v>2737</v>
      </c>
      <c r="I377" s="30">
        <v>2758</v>
      </c>
      <c r="J377" s="30">
        <v>2744</v>
      </c>
      <c r="K377" s="30">
        <v>2539</v>
      </c>
      <c r="L377" s="31">
        <v>2870</v>
      </c>
    </row>
    <row r="378" spans="2:12" ht="12" customHeight="1" thickBot="1">
      <c r="B378" s="44"/>
      <c r="C378" s="45"/>
      <c r="D378" s="46"/>
      <c r="E378" s="47"/>
      <c r="F378" s="47"/>
      <c r="G378" s="47"/>
      <c r="H378" s="47"/>
      <c r="I378" s="47"/>
      <c r="J378" s="47"/>
      <c r="K378" s="47"/>
      <c r="L378" s="48"/>
    </row>
    <row r="379" spans="4:12" ht="12" customHeight="1">
      <c r="D379" s="49" t="s">
        <v>2104</v>
      </c>
      <c r="E379" s="30"/>
      <c r="F379" s="30"/>
      <c r="G379" s="30"/>
      <c r="H379" s="30"/>
      <c r="I379" s="30"/>
      <c r="J379" s="30"/>
      <c r="K379" s="30"/>
      <c r="L379" s="30"/>
    </row>
    <row r="380" spans="4:12" ht="12" customHeight="1">
      <c r="D380" s="50"/>
      <c r="E380" s="30"/>
      <c r="F380" s="30"/>
      <c r="G380" s="30"/>
      <c r="H380" s="30"/>
      <c r="I380" s="30"/>
      <c r="J380" s="30"/>
      <c r="K380" s="30"/>
      <c r="L380" s="30"/>
    </row>
    <row r="381" spans="5:12" ht="12" customHeight="1">
      <c r="E381" s="14"/>
      <c r="F381" s="14"/>
      <c r="G381" s="14"/>
      <c r="H381" s="14"/>
      <c r="I381" s="14"/>
      <c r="J381" s="14"/>
      <c r="K381" s="14"/>
      <c r="L381" s="14"/>
    </row>
  </sheetData>
  <mergeCells count="65">
    <mergeCell ref="B43:D43"/>
    <mergeCell ref="B58:D58"/>
    <mergeCell ref="B77:D77"/>
    <mergeCell ref="B83:D83"/>
    <mergeCell ref="B4:D4"/>
    <mergeCell ref="B6:D6"/>
    <mergeCell ref="B8:D8"/>
    <mergeCell ref="B28:D28"/>
    <mergeCell ref="B94:D94"/>
    <mergeCell ref="B103:D103"/>
    <mergeCell ref="B115:D115"/>
    <mergeCell ref="B124:D124"/>
    <mergeCell ref="B132:D132"/>
    <mergeCell ref="C134:D134"/>
    <mergeCell ref="C143:D143"/>
    <mergeCell ref="C147:D147"/>
    <mergeCell ref="C149:D149"/>
    <mergeCell ref="C153:D153"/>
    <mergeCell ref="C160:D160"/>
    <mergeCell ref="B162:D162"/>
    <mergeCell ref="C164:D164"/>
    <mergeCell ref="C166:D166"/>
    <mergeCell ref="C171:D171"/>
    <mergeCell ref="C175:D175"/>
    <mergeCell ref="C181:D181"/>
    <mergeCell ref="B187:D187"/>
    <mergeCell ref="C189:D189"/>
    <mergeCell ref="C198:D198"/>
    <mergeCell ref="C218:D218"/>
    <mergeCell ref="C220:D220"/>
    <mergeCell ref="C225:D225"/>
    <mergeCell ref="C203:D203"/>
    <mergeCell ref="B210:D210"/>
    <mergeCell ref="C212:D212"/>
    <mergeCell ref="C216:D216"/>
    <mergeCell ref="C235:D235"/>
    <mergeCell ref="B239:D239"/>
    <mergeCell ref="C241:D241"/>
    <mergeCell ref="B243:D243"/>
    <mergeCell ref="C245:D245"/>
    <mergeCell ref="C254:D254"/>
    <mergeCell ref="C258:D258"/>
    <mergeCell ref="C264:D264"/>
    <mergeCell ref="C268:D268"/>
    <mergeCell ref="B276:D276"/>
    <mergeCell ref="C278:D278"/>
    <mergeCell ref="C287:D287"/>
    <mergeCell ref="C292:D292"/>
    <mergeCell ref="C294:D294"/>
    <mergeCell ref="B299:D299"/>
    <mergeCell ref="C301:D301"/>
    <mergeCell ref="C306:D306"/>
    <mergeCell ref="C310:D310"/>
    <mergeCell ref="C315:D315"/>
    <mergeCell ref="C320:D320"/>
    <mergeCell ref="C327:D327"/>
    <mergeCell ref="C332:D332"/>
    <mergeCell ref="B340:D340"/>
    <mergeCell ref="C342:D342"/>
    <mergeCell ref="C364:D364"/>
    <mergeCell ref="C370:D370"/>
    <mergeCell ref="C348:D348"/>
    <mergeCell ref="B352:D352"/>
    <mergeCell ref="C354:D354"/>
    <mergeCell ref="C359:D359"/>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I270"/>
  <sheetViews>
    <sheetView workbookViewId="0" topLeftCell="A1">
      <selection activeCell="A1" sqref="A1"/>
    </sheetView>
  </sheetViews>
  <sheetFormatPr defaultColWidth="9.00390625" defaultRowHeight="13.5"/>
  <cols>
    <col min="1" max="1" width="6.00390625" style="593" customWidth="1"/>
    <col min="2" max="2" width="13.25390625" style="593" customWidth="1"/>
    <col min="3" max="3" width="12.25390625" style="593" customWidth="1"/>
    <col min="4" max="4" width="10.75390625" style="593" customWidth="1"/>
    <col min="5" max="5" width="12.375" style="593" customWidth="1"/>
    <col min="6" max="6" width="9.875" style="593" customWidth="1"/>
    <col min="7" max="7" width="9.625" style="593" customWidth="1"/>
    <col min="8" max="8" width="9.375" style="593" customWidth="1"/>
    <col min="9" max="9" width="11.00390625" style="593" customWidth="1"/>
    <col min="10" max="16384" width="9.00390625" style="593" customWidth="1"/>
  </cols>
  <sheetData>
    <row r="1" ht="14.25">
      <c r="B1" s="594" t="s">
        <v>833</v>
      </c>
    </row>
    <row r="2" ht="12.75" thickBot="1"/>
    <row r="3" spans="2:9" ht="22.5" customHeight="1">
      <c r="B3" s="595" t="s">
        <v>1823</v>
      </c>
      <c r="C3" s="595" t="s">
        <v>822</v>
      </c>
      <c r="D3" s="595" t="s">
        <v>823</v>
      </c>
      <c r="E3" s="595" t="s">
        <v>824</v>
      </c>
      <c r="F3" s="596"/>
      <c r="G3" s="596"/>
      <c r="H3" s="596"/>
      <c r="I3" s="596"/>
    </row>
    <row r="4" spans="2:9" ht="12">
      <c r="B4" s="597"/>
      <c r="C4" s="598"/>
      <c r="D4" s="599"/>
      <c r="E4" s="600" t="s">
        <v>399</v>
      </c>
      <c r="I4" s="601"/>
    </row>
    <row r="5" spans="2:5" s="602" customFormat="1" ht="11.25">
      <c r="B5" s="603" t="s">
        <v>1832</v>
      </c>
      <c r="C5" s="604">
        <f>SUM(C7:C13,C15,C35,C64,C85,C109,C131,C145,C171,C194,C227,C249)</f>
        <v>21074</v>
      </c>
      <c r="D5" s="605">
        <f>SUM(D7:D13,D15,D35,D64,D85,D109,D131,D145,D171,D194,D227,D249)</f>
        <v>49249</v>
      </c>
      <c r="E5" s="606">
        <f>SUM(E7:E13,E15,E35,E64,E85,E109,E131,E145,E171,E194,E227,E249)</f>
        <v>6123784</v>
      </c>
    </row>
    <row r="6" spans="2:5" ht="12">
      <c r="B6" s="607"/>
      <c r="C6" s="608"/>
      <c r="D6" s="609"/>
      <c r="E6" s="610"/>
    </row>
    <row r="7" spans="2:5" ht="12">
      <c r="B7" s="607" t="s">
        <v>1833</v>
      </c>
      <c r="C7" s="608">
        <v>2733</v>
      </c>
      <c r="D7" s="609">
        <v>8922</v>
      </c>
      <c r="E7" s="610">
        <v>1973406</v>
      </c>
    </row>
    <row r="8" spans="2:5" ht="12">
      <c r="B8" s="607" t="s">
        <v>1848</v>
      </c>
      <c r="C8" s="608">
        <v>1547</v>
      </c>
      <c r="D8" s="609">
        <v>4413</v>
      </c>
      <c r="E8" s="610">
        <v>742695</v>
      </c>
    </row>
    <row r="9" spans="2:5" ht="12">
      <c r="B9" s="607" t="s">
        <v>1860</v>
      </c>
      <c r="C9" s="608">
        <v>1541</v>
      </c>
      <c r="D9" s="609">
        <v>4419</v>
      </c>
      <c r="E9" s="610">
        <v>652334</v>
      </c>
    </row>
    <row r="10" spans="2:5" ht="12">
      <c r="B10" s="607" t="s">
        <v>1871</v>
      </c>
      <c r="C10" s="608">
        <v>1705</v>
      </c>
      <c r="D10" s="609">
        <v>4740</v>
      </c>
      <c r="E10" s="610">
        <v>740759</v>
      </c>
    </row>
    <row r="11" spans="2:5" ht="12">
      <c r="B11" s="607" t="s">
        <v>1886</v>
      </c>
      <c r="C11" s="608">
        <v>672</v>
      </c>
      <c r="D11" s="609">
        <v>1665</v>
      </c>
      <c r="E11" s="610">
        <v>193089</v>
      </c>
    </row>
    <row r="12" spans="2:5" ht="12">
      <c r="B12" s="607"/>
      <c r="C12" s="608"/>
      <c r="D12" s="609"/>
      <c r="E12" s="610"/>
    </row>
    <row r="13" spans="2:5" ht="12">
      <c r="B13" s="607" t="s">
        <v>825</v>
      </c>
      <c r="C13" s="608">
        <v>419</v>
      </c>
      <c r="D13" s="609">
        <v>961</v>
      </c>
      <c r="E13" s="610">
        <v>62748</v>
      </c>
    </row>
    <row r="14" spans="2:5" ht="12">
      <c r="B14" s="607"/>
      <c r="C14" s="608"/>
      <c r="D14" s="609"/>
      <c r="E14" s="610"/>
    </row>
    <row r="15" spans="2:5" s="602" customFormat="1" ht="11.25">
      <c r="B15" s="603" t="s">
        <v>1921</v>
      </c>
      <c r="C15" s="604">
        <f>SUM(C17:C33)</f>
        <v>946</v>
      </c>
      <c r="D15" s="605">
        <f>SUM(D17:D33)</f>
        <v>1984</v>
      </c>
      <c r="E15" s="606">
        <f>SUM(E17:E33)</f>
        <v>137175</v>
      </c>
    </row>
    <row r="16" spans="2:5" ht="12">
      <c r="B16" s="607"/>
      <c r="C16" s="608"/>
      <c r="D16" s="609"/>
      <c r="E16" s="610"/>
    </row>
    <row r="17" spans="2:5" ht="12">
      <c r="B17" s="607" t="s">
        <v>1261</v>
      </c>
      <c r="C17" s="608">
        <v>491</v>
      </c>
      <c r="D17" s="609">
        <v>1115</v>
      </c>
      <c r="E17" s="610">
        <v>87591</v>
      </c>
    </row>
    <row r="18" spans="2:5" ht="12">
      <c r="B18" s="607" t="s">
        <v>1262</v>
      </c>
      <c r="C18" s="608">
        <v>40</v>
      </c>
      <c r="D18" s="609">
        <v>77</v>
      </c>
      <c r="E18" s="610">
        <v>6737</v>
      </c>
    </row>
    <row r="19" spans="2:5" ht="12">
      <c r="B19" s="607" t="s">
        <v>1263</v>
      </c>
      <c r="C19" s="608">
        <v>21</v>
      </c>
      <c r="D19" s="609">
        <v>42</v>
      </c>
      <c r="E19" s="610">
        <v>1407</v>
      </c>
    </row>
    <row r="20" spans="2:5" ht="12">
      <c r="B20" s="607" t="s">
        <v>1264</v>
      </c>
      <c r="C20" s="608">
        <v>22</v>
      </c>
      <c r="D20" s="609">
        <v>45</v>
      </c>
      <c r="E20" s="610">
        <v>981</v>
      </c>
    </row>
    <row r="21" spans="2:5" ht="12">
      <c r="B21" s="607" t="s">
        <v>1265</v>
      </c>
      <c r="C21" s="608">
        <v>21</v>
      </c>
      <c r="D21" s="609">
        <v>36</v>
      </c>
      <c r="E21" s="610">
        <v>4256</v>
      </c>
    </row>
    <row r="22" spans="2:5" ht="12">
      <c r="B22" s="607"/>
      <c r="C22" s="608"/>
      <c r="D22" s="609"/>
      <c r="E22" s="610"/>
    </row>
    <row r="23" spans="2:5" ht="12">
      <c r="B23" s="607" t="s">
        <v>993</v>
      </c>
      <c r="C23" s="608">
        <v>18</v>
      </c>
      <c r="D23" s="609">
        <v>28</v>
      </c>
      <c r="E23" s="610">
        <v>1685</v>
      </c>
    </row>
    <row r="24" spans="2:5" ht="12">
      <c r="B24" s="607" t="s">
        <v>1266</v>
      </c>
      <c r="C24" s="608">
        <v>38</v>
      </c>
      <c r="D24" s="609">
        <v>75</v>
      </c>
      <c r="E24" s="610">
        <v>3797</v>
      </c>
    </row>
    <row r="25" spans="2:5" ht="12">
      <c r="B25" s="607" t="s">
        <v>1267</v>
      </c>
      <c r="C25" s="608">
        <v>68</v>
      </c>
      <c r="D25" s="609">
        <v>137</v>
      </c>
      <c r="E25" s="610">
        <v>11236</v>
      </c>
    </row>
    <row r="26" spans="2:5" ht="12">
      <c r="B26" s="607" t="s">
        <v>1268</v>
      </c>
      <c r="C26" s="608">
        <v>32</v>
      </c>
      <c r="D26" s="609">
        <v>56</v>
      </c>
      <c r="E26" s="610">
        <v>5135</v>
      </c>
    </row>
    <row r="27" spans="2:5" ht="12">
      <c r="B27" s="607" t="s">
        <v>893</v>
      </c>
      <c r="C27" s="608">
        <v>23</v>
      </c>
      <c r="D27" s="609">
        <v>40</v>
      </c>
      <c r="E27" s="610">
        <v>3105</v>
      </c>
    </row>
    <row r="28" spans="2:5" ht="12">
      <c r="B28" s="607"/>
      <c r="C28" s="608"/>
      <c r="D28" s="609"/>
      <c r="E28" s="610"/>
    </row>
    <row r="29" spans="2:5" ht="12">
      <c r="B29" s="607" t="s">
        <v>1269</v>
      </c>
      <c r="C29" s="608">
        <v>23</v>
      </c>
      <c r="D29" s="609">
        <v>24</v>
      </c>
      <c r="E29" s="610">
        <v>1762</v>
      </c>
    </row>
    <row r="30" spans="2:5" ht="12">
      <c r="B30" s="607" t="s">
        <v>1272</v>
      </c>
      <c r="C30" s="608">
        <v>18</v>
      </c>
      <c r="D30" s="609">
        <v>44</v>
      </c>
      <c r="E30" s="610">
        <v>2189</v>
      </c>
    </row>
    <row r="31" spans="2:5" ht="12">
      <c r="B31" s="607" t="s">
        <v>1273</v>
      </c>
      <c r="C31" s="608">
        <v>80</v>
      </c>
      <c r="D31" s="609">
        <v>153</v>
      </c>
      <c r="E31" s="610">
        <v>2504</v>
      </c>
    </row>
    <row r="32" spans="2:5" ht="12">
      <c r="B32" s="607" t="s">
        <v>1274</v>
      </c>
      <c r="C32" s="608">
        <v>44</v>
      </c>
      <c r="D32" s="609">
        <v>93</v>
      </c>
      <c r="E32" s="610">
        <v>3764</v>
      </c>
    </row>
    <row r="33" spans="2:5" ht="12">
      <c r="B33" s="607" t="s">
        <v>896</v>
      </c>
      <c r="C33" s="608">
        <v>7</v>
      </c>
      <c r="D33" s="609">
        <v>19</v>
      </c>
      <c r="E33" s="610">
        <v>1026</v>
      </c>
    </row>
    <row r="34" spans="2:5" ht="12">
      <c r="B34" s="607"/>
      <c r="C34" s="608"/>
      <c r="D34" s="609"/>
      <c r="E34" s="610"/>
    </row>
    <row r="35" spans="2:5" s="602" customFormat="1" ht="11.25">
      <c r="B35" s="603" t="s">
        <v>1927</v>
      </c>
      <c r="C35" s="604">
        <f>SUM(C37:C62)</f>
        <v>1262</v>
      </c>
      <c r="D35" s="605">
        <f>SUM(D37:D62)</f>
        <v>2474</v>
      </c>
      <c r="E35" s="606">
        <f>SUM(E37:E62)</f>
        <v>192066</v>
      </c>
    </row>
    <row r="36" spans="2:5" ht="12">
      <c r="B36" s="607"/>
      <c r="C36" s="608"/>
      <c r="D36" s="609"/>
      <c r="E36" s="610"/>
    </row>
    <row r="37" spans="2:5" ht="12">
      <c r="B37" s="607" t="s">
        <v>1928</v>
      </c>
      <c r="C37" s="608">
        <v>310</v>
      </c>
      <c r="D37" s="609">
        <v>752</v>
      </c>
      <c r="E37" s="610">
        <v>102038</v>
      </c>
    </row>
    <row r="38" spans="2:5" ht="12">
      <c r="B38" s="607" t="s">
        <v>1275</v>
      </c>
      <c r="C38" s="608">
        <v>41</v>
      </c>
      <c r="D38" s="609">
        <v>74</v>
      </c>
      <c r="E38" s="610">
        <v>4055</v>
      </c>
    </row>
    <row r="39" spans="2:5" ht="12">
      <c r="B39" s="607" t="s">
        <v>1276</v>
      </c>
      <c r="C39" s="608">
        <v>36</v>
      </c>
      <c r="D39" s="609">
        <v>73</v>
      </c>
      <c r="E39" s="610">
        <v>4496</v>
      </c>
    </row>
    <row r="40" spans="2:5" ht="12">
      <c r="B40" s="607" t="s">
        <v>900</v>
      </c>
      <c r="C40" s="608">
        <v>30</v>
      </c>
      <c r="D40" s="609">
        <v>76</v>
      </c>
      <c r="E40" s="610">
        <v>3206</v>
      </c>
    </row>
    <row r="41" spans="2:5" ht="12">
      <c r="B41" s="607" t="s">
        <v>1277</v>
      </c>
      <c r="C41" s="608">
        <v>42</v>
      </c>
      <c r="D41" s="609">
        <v>81</v>
      </c>
      <c r="E41" s="610">
        <v>5401</v>
      </c>
    </row>
    <row r="42" spans="2:5" ht="12">
      <c r="B42" s="607"/>
      <c r="C42" s="608"/>
      <c r="D42" s="609"/>
      <c r="E42" s="610"/>
    </row>
    <row r="43" spans="2:5" ht="12">
      <c r="B43" s="607" t="s">
        <v>1939</v>
      </c>
      <c r="C43" s="608">
        <v>42</v>
      </c>
      <c r="D43" s="609">
        <v>66</v>
      </c>
      <c r="E43" s="610">
        <v>3170</v>
      </c>
    </row>
    <row r="44" spans="2:5" ht="12">
      <c r="B44" s="607" t="s">
        <v>902</v>
      </c>
      <c r="C44" s="608">
        <v>38</v>
      </c>
      <c r="D44" s="609">
        <v>59</v>
      </c>
      <c r="E44" s="610">
        <v>2876</v>
      </c>
    </row>
    <row r="45" spans="2:5" ht="12">
      <c r="B45" s="607" t="s">
        <v>1278</v>
      </c>
      <c r="C45" s="608">
        <v>37</v>
      </c>
      <c r="D45" s="609">
        <v>65</v>
      </c>
      <c r="E45" s="610">
        <v>3756</v>
      </c>
    </row>
    <row r="46" spans="2:5" ht="12">
      <c r="B46" s="607" t="s">
        <v>1279</v>
      </c>
      <c r="C46" s="608">
        <v>53</v>
      </c>
      <c r="D46" s="609">
        <v>102</v>
      </c>
      <c r="E46" s="610">
        <v>1960</v>
      </c>
    </row>
    <row r="47" spans="2:5" ht="12">
      <c r="B47" s="607" t="s">
        <v>1280</v>
      </c>
      <c r="C47" s="608">
        <v>58</v>
      </c>
      <c r="D47" s="609">
        <v>98</v>
      </c>
      <c r="E47" s="610">
        <v>3357</v>
      </c>
    </row>
    <row r="48" spans="2:5" ht="12">
      <c r="B48" s="607"/>
      <c r="C48" s="608"/>
      <c r="D48" s="609"/>
      <c r="E48" s="610"/>
    </row>
    <row r="49" spans="2:5" ht="12">
      <c r="B49" s="607" t="s">
        <v>906</v>
      </c>
      <c r="C49" s="608">
        <v>25</v>
      </c>
      <c r="D49" s="609">
        <v>49</v>
      </c>
      <c r="E49" s="610">
        <v>2770</v>
      </c>
    </row>
    <row r="50" spans="2:5" ht="12">
      <c r="B50" s="607" t="s">
        <v>1281</v>
      </c>
      <c r="C50" s="608">
        <v>26</v>
      </c>
      <c r="D50" s="609">
        <v>53</v>
      </c>
      <c r="E50" s="610">
        <v>2795</v>
      </c>
    </row>
    <row r="51" spans="2:5" ht="12">
      <c r="B51" s="607" t="s">
        <v>1282</v>
      </c>
      <c r="C51" s="608">
        <v>69</v>
      </c>
      <c r="D51" s="609">
        <v>101</v>
      </c>
      <c r="E51" s="610">
        <v>4066</v>
      </c>
    </row>
    <row r="52" spans="2:5" ht="12">
      <c r="B52" s="607" t="s">
        <v>1266</v>
      </c>
      <c r="C52" s="608">
        <v>48</v>
      </c>
      <c r="D52" s="609">
        <v>76</v>
      </c>
      <c r="E52" s="610">
        <v>6243</v>
      </c>
    </row>
    <row r="53" spans="2:5" ht="12">
      <c r="B53" s="607" t="s">
        <v>910</v>
      </c>
      <c r="C53" s="608">
        <v>106</v>
      </c>
      <c r="D53" s="609">
        <v>222</v>
      </c>
      <c r="E53" s="610">
        <v>14771</v>
      </c>
    </row>
    <row r="54" spans="2:5" ht="12">
      <c r="B54" s="607"/>
      <c r="C54" s="608"/>
      <c r="D54" s="609"/>
      <c r="E54" s="610"/>
    </row>
    <row r="55" spans="2:5" ht="12">
      <c r="B55" s="607" t="s">
        <v>1283</v>
      </c>
      <c r="C55" s="608">
        <v>59</v>
      </c>
      <c r="D55" s="609">
        <v>96</v>
      </c>
      <c r="E55" s="610">
        <v>3635</v>
      </c>
    </row>
    <row r="56" spans="2:5" ht="12">
      <c r="B56" s="607" t="s">
        <v>1284</v>
      </c>
      <c r="C56" s="608">
        <v>161</v>
      </c>
      <c r="D56" s="609">
        <v>275</v>
      </c>
      <c r="E56" s="610">
        <v>15736</v>
      </c>
    </row>
    <row r="57" spans="2:5" ht="12">
      <c r="B57" s="607" t="s">
        <v>1285</v>
      </c>
      <c r="C57" s="608">
        <v>17</v>
      </c>
      <c r="D57" s="609">
        <v>39</v>
      </c>
      <c r="E57" s="610">
        <v>1287</v>
      </c>
    </row>
    <row r="58" spans="2:5" ht="12">
      <c r="B58" s="607" t="s">
        <v>913</v>
      </c>
      <c r="C58" s="608">
        <v>4</v>
      </c>
      <c r="D58" s="609">
        <v>12</v>
      </c>
      <c r="E58" s="610">
        <v>1160</v>
      </c>
    </row>
    <row r="59" spans="2:5" ht="12">
      <c r="B59" s="607" t="s">
        <v>1286</v>
      </c>
      <c r="C59" s="608">
        <v>13</v>
      </c>
      <c r="D59" s="609">
        <v>20</v>
      </c>
      <c r="E59" s="610">
        <v>1343</v>
      </c>
    </row>
    <row r="60" spans="2:5" ht="12">
      <c r="B60" s="607"/>
      <c r="C60" s="608"/>
      <c r="D60" s="609"/>
      <c r="E60" s="610"/>
    </row>
    <row r="61" spans="2:5" ht="12">
      <c r="B61" s="607" t="s">
        <v>915</v>
      </c>
      <c r="C61" s="608">
        <v>26</v>
      </c>
      <c r="D61" s="609">
        <v>41</v>
      </c>
      <c r="E61" s="610">
        <v>2092</v>
      </c>
    </row>
    <row r="62" spans="2:5" ht="12">
      <c r="B62" s="607" t="s">
        <v>1948</v>
      </c>
      <c r="C62" s="608">
        <v>21</v>
      </c>
      <c r="D62" s="609">
        <v>44</v>
      </c>
      <c r="E62" s="610">
        <v>1853</v>
      </c>
    </row>
    <row r="63" spans="2:5" ht="12">
      <c r="B63" s="607" t="s">
        <v>1287</v>
      </c>
      <c r="C63" s="608"/>
      <c r="D63" s="609"/>
      <c r="E63" s="610"/>
    </row>
    <row r="64" spans="2:5" s="602" customFormat="1" ht="11.25">
      <c r="B64" s="603" t="s">
        <v>1288</v>
      </c>
      <c r="C64" s="604">
        <f>SUM(C66:C83)</f>
        <v>1220</v>
      </c>
      <c r="D64" s="605">
        <f>SUM(D66:D83)</f>
        <v>2355</v>
      </c>
      <c r="E64" s="606">
        <f>SUM(E66:E83)</f>
        <v>159339</v>
      </c>
    </row>
    <row r="65" spans="2:5" ht="12">
      <c r="B65" s="607"/>
      <c r="C65" s="608"/>
      <c r="D65" s="609"/>
      <c r="E65" s="610"/>
    </row>
    <row r="66" spans="2:5" ht="12">
      <c r="B66" s="607" t="s">
        <v>1950</v>
      </c>
      <c r="C66" s="608">
        <v>183</v>
      </c>
      <c r="D66" s="609">
        <v>413</v>
      </c>
      <c r="E66" s="610">
        <v>25863</v>
      </c>
    </row>
    <row r="67" spans="2:5" ht="12">
      <c r="B67" s="607" t="s">
        <v>923</v>
      </c>
      <c r="C67" s="608">
        <v>46</v>
      </c>
      <c r="D67" s="609">
        <v>64</v>
      </c>
      <c r="E67" s="610">
        <v>3321</v>
      </c>
    </row>
    <row r="68" spans="2:5" ht="12">
      <c r="B68" s="607" t="s">
        <v>1290</v>
      </c>
      <c r="C68" s="608">
        <v>98</v>
      </c>
      <c r="D68" s="609">
        <v>176</v>
      </c>
      <c r="E68" s="610">
        <v>11003</v>
      </c>
    </row>
    <row r="69" spans="2:5" ht="12">
      <c r="B69" s="607" t="s">
        <v>925</v>
      </c>
      <c r="C69" s="608">
        <v>40</v>
      </c>
      <c r="D69" s="609">
        <v>61</v>
      </c>
      <c r="E69" s="610">
        <v>4292</v>
      </c>
    </row>
    <row r="70" spans="2:5" ht="12">
      <c r="B70" s="607" t="s">
        <v>1291</v>
      </c>
      <c r="C70" s="608">
        <v>30</v>
      </c>
      <c r="D70" s="609">
        <v>59</v>
      </c>
      <c r="E70" s="610">
        <v>4088</v>
      </c>
    </row>
    <row r="71" spans="2:5" ht="12">
      <c r="B71" s="607" t="s">
        <v>1292</v>
      </c>
      <c r="C71" s="608">
        <v>27</v>
      </c>
      <c r="D71" s="609">
        <v>51</v>
      </c>
      <c r="E71" s="610">
        <v>2917</v>
      </c>
    </row>
    <row r="72" spans="2:5" ht="12">
      <c r="B72" s="607" t="s">
        <v>928</v>
      </c>
      <c r="C72" s="608">
        <v>7</v>
      </c>
      <c r="D72" s="609">
        <v>11</v>
      </c>
      <c r="E72" s="610">
        <v>1129</v>
      </c>
    </row>
    <row r="73" spans="2:5" ht="12">
      <c r="B73" s="607" t="s">
        <v>1293</v>
      </c>
      <c r="C73" s="608">
        <v>14</v>
      </c>
      <c r="D73" s="609">
        <v>35</v>
      </c>
      <c r="E73" s="610">
        <v>3097</v>
      </c>
    </row>
    <row r="74" spans="2:5" ht="12">
      <c r="B74" s="607" t="s">
        <v>1294</v>
      </c>
      <c r="C74" s="608">
        <v>24</v>
      </c>
      <c r="D74" s="609">
        <v>55</v>
      </c>
      <c r="E74" s="610">
        <v>8929</v>
      </c>
    </row>
    <row r="75" spans="2:5" ht="12">
      <c r="B75" s="607" t="s">
        <v>1287</v>
      </c>
      <c r="C75" s="608"/>
      <c r="D75" s="609"/>
      <c r="E75" s="610"/>
    </row>
    <row r="76" spans="2:5" ht="12">
      <c r="B76" s="607" t="s">
        <v>1295</v>
      </c>
      <c r="C76" s="608">
        <v>122</v>
      </c>
      <c r="D76" s="609">
        <v>228</v>
      </c>
      <c r="E76" s="610">
        <v>21032</v>
      </c>
    </row>
    <row r="77" spans="2:5" ht="12">
      <c r="B77" s="607" t="s">
        <v>1296</v>
      </c>
      <c r="C77" s="608">
        <v>86</v>
      </c>
      <c r="D77" s="609">
        <v>143</v>
      </c>
      <c r="E77" s="610">
        <v>9024</v>
      </c>
    </row>
    <row r="78" spans="2:5" ht="12">
      <c r="B78" s="607" t="s">
        <v>1297</v>
      </c>
      <c r="C78" s="608">
        <v>44</v>
      </c>
      <c r="D78" s="609">
        <v>71</v>
      </c>
      <c r="E78" s="610">
        <v>2445</v>
      </c>
    </row>
    <row r="79" spans="2:5" ht="12">
      <c r="B79" s="607" t="s">
        <v>1298</v>
      </c>
      <c r="C79" s="608">
        <v>30</v>
      </c>
      <c r="D79" s="609">
        <v>55</v>
      </c>
      <c r="E79" s="610">
        <v>4119</v>
      </c>
    </row>
    <row r="80" spans="2:5" ht="12">
      <c r="B80" s="607" t="s">
        <v>936</v>
      </c>
      <c r="C80" s="608">
        <v>40</v>
      </c>
      <c r="D80" s="609">
        <v>68</v>
      </c>
      <c r="E80" s="610">
        <v>3555</v>
      </c>
    </row>
    <row r="81" spans="2:5" ht="12">
      <c r="B81" s="607"/>
      <c r="C81" s="608"/>
      <c r="D81" s="609"/>
      <c r="E81" s="610"/>
    </row>
    <row r="82" spans="2:5" ht="12">
      <c r="B82" s="607" t="s">
        <v>826</v>
      </c>
      <c r="C82" s="608">
        <v>348</v>
      </c>
      <c r="D82" s="609">
        <v>749</v>
      </c>
      <c r="E82" s="610">
        <v>46581</v>
      </c>
    </row>
    <row r="83" spans="2:5" ht="12">
      <c r="B83" s="607" t="s">
        <v>1300</v>
      </c>
      <c r="C83" s="608">
        <v>81</v>
      </c>
      <c r="D83" s="609">
        <v>116</v>
      </c>
      <c r="E83" s="610">
        <v>7944</v>
      </c>
    </row>
    <row r="84" spans="2:5" ht="12">
      <c r="B84" s="607"/>
      <c r="C84" s="608"/>
      <c r="D84" s="609"/>
      <c r="E84" s="610"/>
    </row>
    <row r="85" spans="2:5" s="602" customFormat="1" ht="11.25">
      <c r="B85" s="603" t="s">
        <v>1301</v>
      </c>
      <c r="C85" s="604">
        <f>SUM(C87:C107)</f>
        <v>1425</v>
      </c>
      <c r="D85" s="605">
        <f>SUM(D87:D107)</f>
        <v>2927</v>
      </c>
      <c r="E85" s="606">
        <f>SUM(E87:E107)</f>
        <v>209926</v>
      </c>
    </row>
    <row r="86" spans="2:5" ht="12">
      <c r="B86" s="607"/>
      <c r="C86" s="608"/>
      <c r="D86" s="609"/>
      <c r="E86" s="610"/>
    </row>
    <row r="87" spans="2:5" ht="12">
      <c r="B87" s="607" t="s">
        <v>940</v>
      </c>
      <c r="C87" s="608">
        <v>229</v>
      </c>
      <c r="D87" s="609">
        <v>555</v>
      </c>
      <c r="E87" s="610">
        <v>75054</v>
      </c>
    </row>
    <row r="88" spans="2:5" ht="12">
      <c r="B88" s="607" t="s">
        <v>1262</v>
      </c>
      <c r="C88" s="608">
        <v>40</v>
      </c>
      <c r="D88" s="609">
        <v>60</v>
      </c>
      <c r="E88" s="610">
        <v>1633</v>
      </c>
    </row>
    <row r="89" spans="2:5" ht="12">
      <c r="B89" s="607" t="s">
        <v>1303</v>
      </c>
      <c r="C89" s="608">
        <v>28</v>
      </c>
      <c r="D89" s="609">
        <v>49</v>
      </c>
      <c r="E89" s="610">
        <v>2998</v>
      </c>
    </row>
    <row r="90" spans="2:5" ht="12">
      <c r="B90" s="607" t="s">
        <v>942</v>
      </c>
      <c r="C90" s="608">
        <v>40</v>
      </c>
      <c r="D90" s="609">
        <v>67</v>
      </c>
      <c r="E90" s="610">
        <v>5656</v>
      </c>
    </row>
    <row r="91" spans="2:5" ht="12">
      <c r="B91" s="607" t="s">
        <v>1969</v>
      </c>
      <c r="C91" s="608">
        <v>416</v>
      </c>
      <c r="D91" s="609">
        <v>916</v>
      </c>
      <c r="E91" s="610">
        <v>46214</v>
      </c>
    </row>
    <row r="92" spans="2:5" ht="12">
      <c r="B92" s="607"/>
      <c r="C92" s="608"/>
      <c r="D92" s="609"/>
      <c r="E92" s="610"/>
    </row>
    <row r="93" spans="2:5" ht="12">
      <c r="B93" s="607" t="s">
        <v>1305</v>
      </c>
      <c r="C93" s="608">
        <v>45</v>
      </c>
      <c r="D93" s="609">
        <v>78</v>
      </c>
      <c r="E93" s="610">
        <v>5073</v>
      </c>
    </row>
    <row r="94" spans="2:5" ht="12">
      <c r="B94" s="607" t="s">
        <v>1306</v>
      </c>
      <c r="C94" s="608">
        <v>2</v>
      </c>
      <c r="D94" s="609">
        <v>8</v>
      </c>
      <c r="E94" s="610">
        <v>1080</v>
      </c>
    </row>
    <row r="95" spans="2:5" ht="12">
      <c r="B95" s="607" t="s">
        <v>950</v>
      </c>
      <c r="C95" s="608">
        <v>67</v>
      </c>
      <c r="D95" s="609">
        <v>121</v>
      </c>
      <c r="E95" s="610">
        <v>4038</v>
      </c>
    </row>
    <row r="96" spans="2:5" ht="12">
      <c r="B96" s="607" t="s">
        <v>1308</v>
      </c>
      <c r="C96" s="608">
        <v>32</v>
      </c>
      <c r="D96" s="609">
        <v>79</v>
      </c>
      <c r="E96" s="610">
        <v>5537</v>
      </c>
    </row>
    <row r="97" spans="2:5" ht="12">
      <c r="B97" s="607" t="s">
        <v>1309</v>
      </c>
      <c r="C97" s="608">
        <v>36</v>
      </c>
      <c r="D97" s="609">
        <v>71</v>
      </c>
      <c r="E97" s="610">
        <v>6223</v>
      </c>
    </row>
    <row r="98" spans="2:5" ht="12">
      <c r="B98" s="607"/>
      <c r="C98" s="608"/>
      <c r="D98" s="609"/>
      <c r="E98" s="610"/>
    </row>
    <row r="99" spans="2:5" ht="12">
      <c r="B99" s="607" t="s">
        <v>1310</v>
      </c>
      <c r="C99" s="608">
        <v>26</v>
      </c>
      <c r="D99" s="609">
        <v>45</v>
      </c>
      <c r="E99" s="610">
        <v>4024</v>
      </c>
    </row>
    <row r="100" spans="2:5" ht="12">
      <c r="B100" s="607" t="s">
        <v>1027</v>
      </c>
      <c r="C100" s="608">
        <v>22</v>
      </c>
      <c r="D100" s="609">
        <v>44</v>
      </c>
      <c r="E100" s="610">
        <v>2834</v>
      </c>
    </row>
    <row r="101" spans="2:5" ht="12">
      <c r="B101" s="607" t="s">
        <v>1311</v>
      </c>
      <c r="C101" s="608">
        <v>111</v>
      </c>
      <c r="D101" s="609">
        <v>196</v>
      </c>
      <c r="E101" s="610">
        <v>10658</v>
      </c>
    </row>
    <row r="102" spans="2:5" ht="12">
      <c r="B102" s="607" t="s">
        <v>1312</v>
      </c>
      <c r="C102" s="608">
        <v>30</v>
      </c>
      <c r="D102" s="609">
        <v>39</v>
      </c>
      <c r="E102" s="610">
        <v>3451</v>
      </c>
    </row>
    <row r="103" spans="2:5" ht="12">
      <c r="B103" s="607" t="s">
        <v>957</v>
      </c>
      <c r="C103" s="608">
        <v>56</v>
      </c>
      <c r="D103" s="609">
        <v>111</v>
      </c>
      <c r="E103" s="610">
        <v>4929</v>
      </c>
    </row>
    <row r="104" spans="2:5" ht="12">
      <c r="B104" s="607"/>
      <c r="C104" s="608"/>
      <c r="D104" s="609"/>
      <c r="E104" s="610"/>
    </row>
    <row r="105" spans="2:5" ht="12">
      <c r="B105" s="607" t="s">
        <v>1980</v>
      </c>
      <c r="C105" s="608">
        <v>167</v>
      </c>
      <c r="D105" s="609">
        <v>352</v>
      </c>
      <c r="E105" s="610">
        <v>26781</v>
      </c>
    </row>
    <row r="106" spans="2:5" ht="12">
      <c r="B106" s="607" t="s">
        <v>959</v>
      </c>
      <c r="C106" s="608">
        <v>38</v>
      </c>
      <c r="D106" s="609">
        <v>75</v>
      </c>
      <c r="E106" s="610">
        <v>1930</v>
      </c>
    </row>
    <row r="107" spans="2:5" ht="12">
      <c r="B107" s="607" t="s">
        <v>960</v>
      </c>
      <c r="C107" s="608">
        <v>40</v>
      </c>
      <c r="D107" s="609">
        <v>61</v>
      </c>
      <c r="E107" s="610">
        <v>1813</v>
      </c>
    </row>
    <row r="108" spans="2:5" ht="12">
      <c r="B108" s="607"/>
      <c r="C108" s="608"/>
      <c r="D108" s="609"/>
      <c r="E108" s="610"/>
    </row>
    <row r="109" spans="2:5" s="602" customFormat="1" ht="11.25">
      <c r="B109" s="603" t="s">
        <v>827</v>
      </c>
      <c r="C109" s="604">
        <f>SUM(C111:C129)</f>
        <v>877</v>
      </c>
      <c r="D109" s="605">
        <f>SUM(D111:D129)</f>
        <v>1717</v>
      </c>
      <c r="E109" s="606">
        <f>SUM(E111:E129)</f>
        <v>116022</v>
      </c>
    </row>
    <row r="110" spans="2:5" ht="12">
      <c r="B110" s="607"/>
      <c r="C110" s="608"/>
      <c r="D110" s="609"/>
      <c r="E110" s="610"/>
    </row>
    <row r="111" spans="2:5" ht="12">
      <c r="B111" s="607" t="s">
        <v>961</v>
      </c>
      <c r="C111" s="608">
        <v>91</v>
      </c>
      <c r="D111" s="609">
        <v>182</v>
      </c>
      <c r="E111" s="610">
        <v>16980</v>
      </c>
    </row>
    <row r="112" spans="2:5" ht="12">
      <c r="B112" s="607" t="s">
        <v>1314</v>
      </c>
      <c r="C112" s="608">
        <v>17</v>
      </c>
      <c r="D112" s="609">
        <v>42</v>
      </c>
      <c r="E112" s="610">
        <v>1679</v>
      </c>
    </row>
    <row r="113" spans="2:5" ht="12">
      <c r="B113" s="607" t="s">
        <v>1315</v>
      </c>
      <c r="C113" s="608">
        <v>76</v>
      </c>
      <c r="D113" s="609">
        <v>164</v>
      </c>
      <c r="E113" s="610">
        <v>9882</v>
      </c>
    </row>
    <row r="114" spans="2:5" ht="12">
      <c r="B114" s="607" t="s">
        <v>1316</v>
      </c>
      <c r="C114" s="608">
        <v>23</v>
      </c>
      <c r="D114" s="609">
        <v>51</v>
      </c>
      <c r="E114" s="610">
        <v>2506</v>
      </c>
    </row>
    <row r="115" spans="2:5" ht="12">
      <c r="B115" s="607" t="s">
        <v>964</v>
      </c>
      <c r="C115" s="608">
        <v>31</v>
      </c>
      <c r="D115" s="609">
        <v>57</v>
      </c>
      <c r="E115" s="610">
        <v>2335</v>
      </c>
    </row>
    <row r="116" spans="2:5" ht="12">
      <c r="B116" s="607"/>
      <c r="C116" s="608"/>
      <c r="D116" s="609"/>
      <c r="E116" s="610"/>
    </row>
    <row r="117" spans="2:5" ht="12">
      <c r="B117" s="607" t="s">
        <v>1317</v>
      </c>
      <c r="C117" s="608">
        <v>12</v>
      </c>
      <c r="D117" s="609">
        <v>24</v>
      </c>
      <c r="E117" s="610">
        <v>2376</v>
      </c>
    </row>
    <row r="118" spans="2:5" ht="12">
      <c r="B118" s="607" t="s">
        <v>952</v>
      </c>
      <c r="C118" s="608">
        <v>38</v>
      </c>
      <c r="D118" s="609">
        <v>69</v>
      </c>
      <c r="E118" s="610">
        <v>2760</v>
      </c>
    </row>
    <row r="119" spans="2:5" ht="12">
      <c r="B119" s="607" t="s">
        <v>1995</v>
      </c>
      <c r="C119" s="608">
        <v>20</v>
      </c>
      <c r="D119" s="609">
        <v>41</v>
      </c>
      <c r="E119" s="610">
        <v>1477</v>
      </c>
    </row>
    <row r="120" spans="2:5" ht="12">
      <c r="B120" s="607" t="s">
        <v>1318</v>
      </c>
      <c r="C120" s="608">
        <v>23</v>
      </c>
      <c r="D120" s="609">
        <v>51</v>
      </c>
      <c r="E120" s="610">
        <v>1941</v>
      </c>
    </row>
    <row r="121" spans="2:5" ht="12">
      <c r="B121" s="607" t="s">
        <v>911</v>
      </c>
      <c r="C121" s="608">
        <v>18</v>
      </c>
      <c r="D121" s="609">
        <v>24</v>
      </c>
      <c r="E121" s="610">
        <v>914</v>
      </c>
    </row>
    <row r="122" spans="2:5" ht="12">
      <c r="B122" s="607"/>
      <c r="C122" s="608"/>
      <c r="D122" s="609"/>
      <c r="E122" s="610"/>
    </row>
    <row r="123" spans="2:5" ht="12">
      <c r="B123" s="607" t="s">
        <v>968</v>
      </c>
      <c r="C123" s="608">
        <v>57</v>
      </c>
      <c r="D123" s="609">
        <v>123</v>
      </c>
      <c r="E123" s="610">
        <v>11578</v>
      </c>
    </row>
    <row r="124" spans="2:5" ht="12">
      <c r="B124" s="607" t="s">
        <v>1319</v>
      </c>
      <c r="C124" s="608">
        <v>44</v>
      </c>
      <c r="D124" s="609">
        <v>85</v>
      </c>
      <c r="E124" s="610">
        <v>4685</v>
      </c>
    </row>
    <row r="125" spans="2:5" ht="12">
      <c r="B125" s="607" t="s">
        <v>1320</v>
      </c>
      <c r="C125" s="608">
        <v>33</v>
      </c>
      <c r="D125" s="609">
        <v>63</v>
      </c>
      <c r="E125" s="610">
        <v>4459</v>
      </c>
    </row>
    <row r="126" spans="2:5" ht="12">
      <c r="B126" s="607" t="s">
        <v>1321</v>
      </c>
      <c r="C126" s="608">
        <v>117</v>
      </c>
      <c r="D126" s="609">
        <v>193</v>
      </c>
      <c r="E126" s="610">
        <v>10908</v>
      </c>
    </row>
    <row r="127" spans="2:5" ht="12">
      <c r="B127" s="607" t="s">
        <v>1322</v>
      </c>
      <c r="C127" s="608">
        <v>31</v>
      </c>
      <c r="D127" s="609">
        <v>66</v>
      </c>
      <c r="E127" s="610">
        <v>10953</v>
      </c>
    </row>
    <row r="128" spans="2:5" ht="12">
      <c r="B128" s="607"/>
      <c r="C128" s="608"/>
      <c r="D128" s="609"/>
      <c r="E128" s="610"/>
    </row>
    <row r="129" spans="2:5" ht="12">
      <c r="B129" s="607" t="s">
        <v>418</v>
      </c>
      <c r="C129" s="608">
        <v>246</v>
      </c>
      <c r="D129" s="609">
        <v>482</v>
      </c>
      <c r="E129" s="610">
        <v>30589</v>
      </c>
    </row>
    <row r="130" spans="2:5" ht="12">
      <c r="B130" s="607"/>
      <c r="C130" s="608"/>
      <c r="D130" s="609"/>
      <c r="E130" s="610"/>
    </row>
    <row r="131" spans="2:5" s="602" customFormat="1" ht="11.25">
      <c r="B131" s="603" t="s">
        <v>2005</v>
      </c>
      <c r="C131" s="604">
        <f>SUM(C133:C143)</f>
        <v>225</v>
      </c>
      <c r="D131" s="605">
        <f>SUM(D133:D143)</f>
        <v>408</v>
      </c>
      <c r="E131" s="606">
        <f>SUM(E133:E143)</f>
        <v>29834</v>
      </c>
    </row>
    <row r="132" spans="2:5" ht="12">
      <c r="B132" s="607"/>
      <c r="C132" s="608"/>
      <c r="D132" s="609"/>
      <c r="E132" s="610"/>
    </row>
    <row r="133" spans="2:5" ht="12">
      <c r="B133" s="607" t="s">
        <v>1323</v>
      </c>
      <c r="C133" s="608">
        <v>11</v>
      </c>
      <c r="D133" s="609">
        <v>20</v>
      </c>
      <c r="E133" s="610">
        <v>1150</v>
      </c>
    </row>
    <row r="134" spans="2:5" ht="12">
      <c r="B134" s="607" t="s">
        <v>1324</v>
      </c>
      <c r="C134" s="608">
        <v>34</v>
      </c>
      <c r="D134" s="609">
        <v>63</v>
      </c>
      <c r="E134" s="610">
        <v>5359</v>
      </c>
    </row>
    <row r="135" spans="2:5" ht="12">
      <c r="B135" s="607" t="s">
        <v>975</v>
      </c>
      <c r="C135" s="608">
        <v>27</v>
      </c>
      <c r="D135" s="609">
        <v>39</v>
      </c>
      <c r="E135" s="610">
        <v>3599</v>
      </c>
    </row>
    <row r="136" spans="2:5" ht="12">
      <c r="B136" s="607" t="s">
        <v>1325</v>
      </c>
      <c r="C136" s="608">
        <v>37</v>
      </c>
      <c r="D136" s="609">
        <v>69</v>
      </c>
      <c r="E136" s="610">
        <v>4225</v>
      </c>
    </row>
    <row r="137" spans="2:5" ht="12">
      <c r="B137" s="607" t="s">
        <v>977</v>
      </c>
      <c r="C137" s="608">
        <v>19</v>
      </c>
      <c r="D137" s="609">
        <v>36</v>
      </c>
      <c r="E137" s="610">
        <v>3217</v>
      </c>
    </row>
    <row r="138" spans="2:5" ht="12">
      <c r="B138" s="607" t="s">
        <v>978</v>
      </c>
      <c r="C138" s="608">
        <v>37</v>
      </c>
      <c r="D138" s="609">
        <v>66</v>
      </c>
      <c r="E138" s="610">
        <v>5963</v>
      </c>
    </row>
    <row r="139" spans="2:5" ht="12">
      <c r="B139" s="607" t="s">
        <v>1326</v>
      </c>
      <c r="C139" s="608">
        <v>19</v>
      </c>
      <c r="D139" s="609">
        <v>23</v>
      </c>
      <c r="E139" s="610">
        <v>786</v>
      </c>
    </row>
    <row r="140" spans="2:5" ht="12">
      <c r="B140" s="607" t="s">
        <v>1327</v>
      </c>
      <c r="C140" s="608">
        <v>8</v>
      </c>
      <c r="D140" s="609">
        <v>16</v>
      </c>
      <c r="E140" s="610">
        <v>909</v>
      </c>
    </row>
    <row r="141" spans="2:5" ht="12">
      <c r="B141" s="607"/>
      <c r="C141" s="608"/>
      <c r="D141" s="609"/>
      <c r="E141" s="610"/>
    </row>
    <row r="142" spans="2:5" ht="12">
      <c r="B142" s="607" t="s">
        <v>1328</v>
      </c>
      <c r="C142" s="608">
        <v>9</v>
      </c>
      <c r="D142" s="609">
        <v>21</v>
      </c>
      <c r="E142" s="610">
        <v>1799</v>
      </c>
    </row>
    <row r="143" spans="2:5" ht="12">
      <c r="B143" s="607" t="s">
        <v>1329</v>
      </c>
      <c r="C143" s="608">
        <v>24</v>
      </c>
      <c r="D143" s="609">
        <v>55</v>
      </c>
      <c r="E143" s="610">
        <v>2827</v>
      </c>
    </row>
    <row r="144" spans="2:5" ht="12">
      <c r="B144" s="607"/>
      <c r="C144" s="608"/>
      <c r="D144" s="609"/>
      <c r="E144" s="610"/>
    </row>
    <row r="145" spans="2:5" s="602" customFormat="1" ht="11.25">
      <c r="B145" s="603" t="s">
        <v>983</v>
      </c>
      <c r="C145" s="604">
        <f>SUM(C147:C169)</f>
        <v>1454</v>
      </c>
      <c r="D145" s="605">
        <f>SUM(D147:D169)</f>
        <v>2868</v>
      </c>
      <c r="E145" s="606">
        <f>SUM(E147:E169)</f>
        <v>235200</v>
      </c>
    </row>
    <row r="146" spans="2:5" ht="12">
      <c r="B146" s="607"/>
      <c r="C146" s="608"/>
      <c r="D146" s="609"/>
      <c r="E146" s="610"/>
    </row>
    <row r="147" spans="2:5" ht="12">
      <c r="B147" s="607" t="s">
        <v>984</v>
      </c>
      <c r="C147" s="608">
        <v>186</v>
      </c>
      <c r="D147" s="609">
        <v>398</v>
      </c>
      <c r="E147" s="610">
        <v>32735</v>
      </c>
    </row>
    <row r="148" spans="2:5" ht="12">
      <c r="B148" s="607" t="s">
        <v>1330</v>
      </c>
      <c r="C148" s="608">
        <v>19</v>
      </c>
      <c r="D148" s="609">
        <v>42</v>
      </c>
      <c r="E148" s="610">
        <v>3997</v>
      </c>
    </row>
    <row r="149" spans="2:5" ht="12">
      <c r="B149" s="607" t="s">
        <v>1331</v>
      </c>
      <c r="C149" s="608">
        <v>57</v>
      </c>
      <c r="D149" s="609">
        <v>82</v>
      </c>
      <c r="E149" s="610">
        <v>4049</v>
      </c>
    </row>
    <row r="150" spans="2:5" ht="12">
      <c r="B150" s="607" t="s">
        <v>987</v>
      </c>
      <c r="C150" s="608">
        <v>34</v>
      </c>
      <c r="D150" s="609">
        <v>60</v>
      </c>
      <c r="E150" s="610">
        <v>2141</v>
      </c>
    </row>
    <row r="151" spans="2:5" ht="12">
      <c r="B151" s="607" t="s">
        <v>1332</v>
      </c>
      <c r="C151" s="608">
        <v>60</v>
      </c>
      <c r="D151" s="609">
        <v>117</v>
      </c>
      <c r="E151" s="610">
        <v>3243</v>
      </c>
    </row>
    <row r="152" spans="2:5" ht="12">
      <c r="B152" s="607"/>
      <c r="C152" s="608"/>
      <c r="D152" s="609"/>
      <c r="E152" s="610"/>
    </row>
    <row r="153" spans="2:5" ht="12">
      <c r="B153" s="607" t="s">
        <v>1333</v>
      </c>
      <c r="C153" s="608">
        <v>43</v>
      </c>
      <c r="D153" s="609">
        <v>66</v>
      </c>
      <c r="E153" s="610">
        <v>2941</v>
      </c>
    </row>
    <row r="154" spans="2:5" ht="12">
      <c r="B154" s="607" t="s">
        <v>1334</v>
      </c>
      <c r="C154" s="608">
        <v>75</v>
      </c>
      <c r="D154" s="609">
        <v>100</v>
      </c>
      <c r="E154" s="610">
        <v>4863</v>
      </c>
    </row>
    <row r="155" spans="2:5" ht="12">
      <c r="B155" s="607" t="s">
        <v>1335</v>
      </c>
      <c r="C155" s="608">
        <v>92</v>
      </c>
      <c r="D155" s="609">
        <v>195</v>
      </c>
      <c r="E155" s="610">
        <v>42558</v>
      </c>
    </row>
    <row r="156" spans="2:5" ht="12">
      <c r="B156" s="607" t="s">
        <v>2015</v>
      </c>
      <c r="C156" s="608">
        <v>176</v>
      </c>
      <c r="D156" s="609">
        <v>341</v>
      </c>
      <c r="E156" s="610">
        <v>28465</v>
      </c>
    </row>
    <row r="157" spans="2:5" ht="12">
      <c r="B157" s="607" t="s">
        <v>993</v>
      </c>
      <c r="C157" s="608">
        <v>31</v>
      </c>
      <c r="D157" s="609">
        <v>42</v>
      </c>
      <c r="E157" s="610">
        <v>3103</v>
      </c>
    </row>
    <row r="158" spans="2:5" ht="12">
      <c r="B158" s="607"/>
      <c r="C158" s="608"/>
      <c r="D158" s="609"/>
      <c r="E158" s="610"/>
    </row>
    <row r="159" spans="2:5" ht="12">
      <c r="B159" s="607" t="s">
        <v>994</v>
      </c>
      <c r="C159" s="608">
        <v>27</v>
      </c>
      <c r="D159" s="609">
        <v>41</v>
      </c>
      <c r="E159" s="610">
        <v>2478</v>
      </c>
    </row>
    <row r="160" spans="2:5" ht="12">
      <c r="B160" s="607" t="s">
        <v>1336</v>
      </c>
      <c r="C160" s="608">
        <v>9</v>
      </c>
      <c r="D160" s="609">
        <v>13</v>
      </c>
      <c r="E160" s="610">
        <v>889</v>
      </c>
    </row>
    <row r="161" spans="2:5" ht="12">
      <c r="B161" s="607" t="s">
        <v>1337</v>
      </c>
      <c r="C161" s="608">
        <v>232</v>
      </c>
      <c r="D161" s="609">
        <v>541</v>
      </c>
      <c r="E161" s="610">
        <v>48375</v>
      </c>
    </row>
    <row r="162" spans="2:5" ht="12">
      <c r="B162" s="607" t="s">
        <v>997</v>
      </c>
      <c r="C162" s="608">
        <v>59</v>
      </c>
      <c r="D162" s="609">
        <v>89</v>
      </c>
      <c r="E162" s="610">
        <v>4355</v>
      </c>
    </row>
    <row r="163" spans="2:5" ht="12">
      <c r="B163" s="607" t="s">
        <v>1338</v>
      </c>
      <c r="C163" s="608">
        <v>15</v>
      </c>
      <c r="D163" s="609">
        <v>23</v>
      </c>
      <c r="E163" s="610">
        <v>2363</v>
      </c>
    </row>
    <row r="164" spans="2:5" ht="12">
      <c r="B164" s="607"/>
      <c r="C164" s="608"/>
      <c r="D164" s="609"/>
      <c r="E164" s="610"/>
    </row>
    <row r="165" spans="2:5" ht="12">
      <c r="B165" s="607" t="s">
        <v>999</v>
      </c>
      <c r="C165" s="608">
        <v>38</v>
      </c>
      <c r="D165" s="609">
        <v>80</v>
      </c>
      <c r="E165" s="610">
        <v>3442</v>
      </c>
    </row>
    <row r="166" spans="2:5" ht="12">
      <c r="B166" s="607" t="s">
        <v>1000</v>
      </c>
      <c r="C166" s="608">
        <v>17</v>
      </c>
      <c r="D166" s="609">
        <v>34</v>
      </c>
      <c r="E166" s="610">
        <v>1894</v>
      </c>
    </row>
    <row r="167" spans="2:5" ht="12">
      <c r="B167" s="607" t="s">
        <v>1339</v>
      </c>
      <c r="C167" s="608">
        <v>205</v>
      </c>
      <c r="D167" s="609">
        <v>451</v>
      </c>
      <c r="E167" s="610">
        <v>36529</v>
      </c>
    </row>
    <row r="168" spans="2:5" ht="12">
      <c r="B168" s="607" t="s">
        <v>1340</v>
      </c>
      <c r="C168" s="608">
        <v>43</v>
      </c>
      <c r="D168" s="609">
        <v>92</v>
      </c>
      <c r="E168" s="610">
        <v>3743</v>
      </c>
    </row>
    <row r="169" spans="2:5" ht="12">
      <c r="B169" s="607" t="s">
        <v>1341</v>
      </c>
      <c r="C169" s="608">
        <v>36</v>
      </c>
      <c r="D169" s="609">
        <v>61</v>
      </c>
      <c r="E169" s="610">
        <v>3037</v>
      </c>
    </row>
    <row r="170" spans="2:5" ht="12">
      <c r="B170" s="607"/>
      <c r="C170" s="608"/>
      <c r="D170" s="609"/>
      <c r="E170" s="610"/>
    </row>
    <row r="171" spans="2:5" s="602" customFormat="1" ht="11.25">
      <c r="B171" s="603" t="s">
        <v>1004</v>
      </c>
      <c r="C171" s="604">
        <f>SUM(C173:C192)</f>
        <v>1369</v>
      </c>
      <c r="D171" s="605">
        <f>SUM(D173:D192)</f>
        <v>2658</v>
      </c>
      <c r="E171" s="606">
        <f>SUM(E173:E192)</f>
        <v>233837</v>
      </c>
    </row>
    <row r="172" spans="2:5" ht="12">
      <c r="B172" s="607"/>
      <c r="C172" s="608"/>
      <c r="D172" s="609"/>
      <c r="E172" s="610"/>
    </row>
    <row r="173" spans="2:5" ht="12">
      <c r="B173" s="607" t="s">
        <v>1342</v>
      </c>
      <c r="C173" s="608">
        <v>510</v>
      </c>
      <c r="D173" s="609">
        <v>1072</v>
      </c>
      <c r="E173" s="610">
        <v>126308</v>
      </c>
    </row>
    <row r="174" spans="2:5" ht="12">
      <c r="B174" s="607" t="s">
        <v>1917</v>
      </c>
      <c r="C174" s="608">
        <v>50</v>
      </c>
      <c r="D174" s="609">
        <v>86</v>
      </c>
      <c r="E174" s="610">
        <v>3332</v>
      </c>
    </row>
    <row r="175" spans="2:5" ht="12">
      <c r="B175" s="607" t="s">
        <v>919</v>
      </c>
      <c r="C175" s="608">
        <v>47</v>
      </c>
      <c r="D175" s="609">
        <v>65</v>
      </c>
      <c r="E175" s="610">
        <v>3751</v>
      </c>
    </row>
    <row r="176" spans="2:5" ht="12">
      <c r="B176" s="607" t="s">
        <v>1005</v>
      </c>
      <c r="C176" s="608">
        <v>66</v>
      </c>
      <c r="D176" s="609">
        <v>106</v>
      </c>
      <c r="E176" s="610">
        <v>6414</v>
      </c>
    </row>
    <row r="177" spans="2:5" ht="12">
      <c r="B177" s="607" t="s">
        <v>1343</v>
      </c>
      <c r="C177" s="608">
        <v>84</v>
      </c>
      <c r="D177" s="609">
        <v>160</v>
      </c>
      <c r="E177" s="610">
        <v>8918</v>
      </c>
    </row>
    <row r="178" spans="2:5" ht="12">
      <c r="B178" s="607"/>
      <c r="C178" s="608"/>
      <c r="D178" s="609"/>
      <c r="E178" s="610"/>
    </row>
    <row r="179" spans="2:5" ht="12">
      <c r="B179" s="607" t="s">
        <v>1007</v>
      </c>
      <c r="C179" s="608">
        <v>121</v>
      </c>
      <c r="D179" s="609">
        <v>267</v>
      </c>
      <c r="E179" s="610">
        <v>16633</v>
      </c>
    </row>
    <row r="180" spans="2:5" ht="12">
      <c r="B180" s="607" t="s">
        <v>1344</v>
      </c>
      <c r="C180" s="608">
        <v>15</v>
      </c>
      <c r="D180" s="609">
        <v>21</v>
      </c>
      <c r="E180" s="610">
        <v>908</v>
      </c>
    </row>
    <row r="181" spans="2:5" ht="12">
      <c r="B181" s="607" t="s">
        <v>1009</v>
      </c>
      <c r="C181" s="608">
        <v>16</v>
      </c>
      <c r="D181" s="609">
        <v>26</v>
      </c>
      <c r="E181" s="610">
        <v>1348</v>
      </c>
    </row>
    <row r="182" spans="2:5" ht="12">
      <c r="B182" s="607" t="s">
        <v>1010</v>
      </c>
      <c r="C182" s="608">
        <v>42</v>
      </c>
      <c r="D182" s="609">
        <v>58</v>
      </c>
      <c r="E182" s="610">
        <v>13786</v>
      </c>
    </row>
    <row r="183" spans="2:5" ht="12">
      <c r="B183" s="607" t="s">
        <v>1345</v>
      </c>
      <c r="C183" s="608">
        <v>20</v>
      </c>
      <c r="D183" s="609">
        <v>40</v>
      </c>
      <c r="E183" s="610">
        <v>1578</v>
      </c>
    </row>
    <row r="184" spans="2:5" ht="12">
      <c r="B184" s="607"/>
      <c r="C184" s="608"/>
      <c r="D184" s="609"/>
      <c r="E184" s="610"/>
    </row>
    <row r="185" spans="2:5" ht="12">
      <c r="B185" s="607" t="s">
        <v>1346</v>
      </c>
      <c r="C185" s="608">
        <v>15</v>
      </c>
      <c r="D185" s="609">
        <v>27</v>
      </c>
      <c r="E185" s="610">
        <v>1385</v>
      </c>
    </row>
    <row r="186" spans="2:5" ht="12">
      <c r="B186" s="607" t="s">
        <v>911</v>
      </c>
      <c r="C186" s="608">
        <v>63</v>
      </c>
      <c r="D186" s="609">
        <v>115</v>
      </c>
      <c r="E186" s="610">
        <v>5493</v>
      </c>
    </row>
    <row r="187" spans="2:5" ht="12">
      <c r="B187" s="607" t="s">
        <v>1013</v>
      </c>
      <c r="C187" s="608">
        <v>84</v>
      </c>
      <c r="D187" s="609">
        <v>153</v>
      </c>
      <c r="E187" s="610">
        <v>7270</v>
      </c>
    </row>
    <row r="188" spans="2:5" ht="12">
      <c r="B188" s="607" t="s">
        <v>1014</v>
      </c>
      <c r="C188" s="608">
        <v>16</v>
      </c>
      <c r="D188" s="609">
        <v>24</v>
      </c>
      <c r="E188" s="610">
        <v>1009</v>
      </c>
    </row>
    <row r="189" spans="2:5" ht="12">
      <c r="B189" s="607" t="s">
        <v>1015</v>
      </c>
      <c r="C189" s="608">
        <v>41</v>
      </c>
      <c r="D189" s="609">
        <v>82</v>
      </c>
      <c r="E189" s="610">
        <v>4279</v>
      </c>
    </row>
    <row r="190" spans="2:5" ht="12">
      <c r="B190" s="607"/>
      <c r="C190" s="608"/>
      <c r="D190" s="609"/>
      <c r="E190" s="610"/>
    </row>
    <row r="191" spans="2:5" ht="12">
      <c r="B191" s="607" t="s">
        <v>1347</v>
      </c>
      <c r="C191" s="608">
        <v>22</v>
      </c>
      <c r="D191" s="609">
        <v>44</v>
      </c>
      <c r="E191" s="610">
        <v>2764</v>
      </c>
    </row>
    <row r="192" spans="2:5" ht="12">
      <c r="B192" s="607" t="s">
        <v>1017</v>
      </c>
      <c r="C192" s="608">
        <v>157</v>
      </c>
      <c r="D192" s="609">
        <v>312</v>
      </c>
      <c r="E192" s="610">
        <v>28661</v>
      </c>
    </row>
    <row r="193" spans="2:5" ht="12">
      <c r="B193" s="607"/>
      <c r="C193" s="608"/>
      <c r="D193" s="609"/>
      <c r="E193" s="610"/>
    </row>
    <row r="194" spans="2:5" s="602" customFormat="1" ht="11.25">
      <c r="B194" s="603" t="s">
        <v>1350</v>
      </c>
      <c r="C194" s="604">
        <f>SUM(C196:C225)</f>
        <v>1463</v>
      </c>
      <c r="D194" s="605">
        <f>SUM(D196:D225)</f>
        <v>2598</v>
      </c>
      <c r="E194" s="606">
        <f>SUM(E196:E225)</f>
        <v>175557</v>
      </c>
    </row>
    <row r="195" spans="2:5" ht="12">
      <c r="B195" s="607"/>
      <c r="C195" s="608"/>
      <c r="D195" s="609"/>
      <c r="E195" s="610"/>
    </row>
    <row r="196" spans="2:5" ht="12">
      <c r="B196" s="607" t="s">
        <v>2049</v>
      </c>
      <c r="C196" s="608">
        <v>102</v>
      </c>
      <c r="D196" s="609">
        <v>226</v>
      </c>
      <c r="E196" s="610">
        <v>28342</v>
      </c>
    </row>
    <row r="197" spans="2:5" ht="12">
      <c r="B197" s="607" t="s">
        <v>828</v>
      </c>
      <c r="C197" s="608">
        <v>49</v>
      </c>
      <c r="D197" s="609">
        <v>79</v>
      </c>
      <c r="E197" s="610">
        <v>5377</v>
      </c>
    </row>
    <row r="198" spans="2:5" ht="12">
      <c r="B198" s="607" t="s">
        <v>1021</v>
      </c>
      <c r="C198" s="608">
        <v>23</v>
      </c>
      <c r="D198" s="609">
        <v>45</v>
      </c>
      <c r="E198" s="610">
        <v>3412</v>
      </c>
    </row>
    <row r="199" spans="2:5" ht="12">
      <c r="B199" s="607" t="s">
        <v>1353</v>
      </c>
      <c r="C199" s="608">
        <v>70</v>
      </c>
      <c r="D199" s="609">
        <v>94</v>
      </c>
      <c r="E199" s="610">
        <v>23964</v>
      </c>
    </row>
    <row r="200" spans="2:5" ht="12">
      <c r="B200" s="607" t="s">
        <v>1023</v>
      </c>
      <c r="C200" s="608">
        <v>38</v>
      </c>
      <c r="D200" s="609">
        <v>73</v>
      </c>
      <c r="E200" s="610">
        <v>3270</v>
      </c>
    </row>
    <row r="201" spans="2:5" ht="12">
      <c r="B201" s="607" t="s">
        <v>1024</v>
      </c>
      <c r="C201" s="608">
        <v>35</v>
      </c>
      <c r="D201" s="609">
        <v>66</v>
      </c>
      <c r="E201" s="610">
        <v>9524</v>
      </c>
    </row>
    <row r="202" spans="2:5" ht="12">
      <c r="B202" s="607" t="s">
        <v>1355</v>
      </c>
      <c r="C202" s="608">
        <v>52</v>
      </c>
      <c r="D202" s="609">
        <v>92</v>
      </c>
      <c r="E202" s="610">
        <v>5401</v>
      </c>
    </row>
    <row r="203" spans="2:5" ht="12">
      <c r="B203" s="607" t="s">
        <v>1026</v>
      </c>
      <c r="C203" s="608">
        <v>54</v>
      </c>
      <c r="D203" s="609">
        <v>78</v>
      </c>
      <c r="E203" s="610">
        <v>3852</v>
      </c>
    </row>
    <row r="204" spans="2:5" ht="12">
      <c r="B204" s="607" t="s">
        <v>1027</v>
      </c>
      <c r="C204" s="608">
        <v>51</v>
      </c>
      <c r="D204" s="609">
        <v>85</v>
      </c>
      <c r="E204" s="610">
        <v>7796</v>
      </c>
    </row>
    <row r="205" spans="2:5" ht="12">
      <c r="B205" s="607" t="s">
        <v>1356</v>
      </c>
      <c r="C205" s="608">
        <v>55</v>
      </c>
      <c r="D205" s="609">
        <v>86</v>
      </c>
      <c r="E205" s="610">
        <v>4614</v>
      </c>
    </row>
    <row r="206" spans="2:5" ht="12">
      <c r="B206" s="607"/>
      <c r="C206" s="608"/>
      <c r="D206" s="609"/>
      <c r="E206" s="610"/>
    </row>
    <row r="207" spans="2:5" ht="12">
      <c r="B207" s="607" t="s">
        <v>1029</v>
      </c>
      <c r="C207" s="608">
        <v>71</v>
      </c>
      <c r="D207" s="609">
        <v>151</v>
      </c>
      <c r="E207" s="610">
        <v>4550</v>
      </c>
    </row>
    <row r="208" spans="2:5" ht="12">
      <c r="B208" s="607" t="s">
        <v>1357</v>
      </c>
      <c r="C208" s="608">
        <v>20</v>
      </c>
      <c r="D208" s="609">
        <v>30</v>
      </c>
      <c r="E208" s="610">
        <v>2062</v>
      </c>
    </row>
    <row r="209" spans="2:5" ht="12">
      <c r="B209" s="607" t="s">
        <v>829</v>
      </c>
      <c r="C209" s="608">
        <v>93</v>
      </c>
      <c r="D209" s="609">
        <v>175</v>
      </c>
      <c r="E209" s="610">
        <v>9580</v>
      </c>
    </row>
    <row r="210" spans="2:5" ht="12">
      <c r="B210" s="607" t="s">
        <v>1358</v>
      </c>
      <c r="C210" s="608">
        <v>36</v>
      </c>
      <c r="D210" s="609">
        <v>46</v>
      </c>
      <c r="E210" s="610">
        <v>3600</v>
      </c>
    </row>
    <row r="211" spans="2:5" ht="12">
      <c r="B211" s="607" t="s">
        <v>1359</v>
      </c>
      <c r="C211" s="608">
        <v>43</v>
      </c>
      <c r="D211" s="609">
        <v>74</v>
      </c>
      <c r="E211" s="610">
        <v>4599</v>
      </c>
    </row>
    <row r="212" spans="2:5" ht="12">
      <c r="B212" s="607"/>
      <c r="C212" s="608"/>
      <c r="D212" s="609"/>
      <c r="E212" s="610"/>
    </row>
    <row r="213" spans="2:5" ht="12">
      <c r="B213" s="607" t="s">
        <v>1360</v>
      </c>
      <c r="C213" s="608">
        <v>9</v>
      </c>
      <c r="D213" s="609">
        <v>15</v>
      </c>
      <c r="E213" s="610">
        <v>1987</v>
      </c>
    </row>
    <row r="214" spans="2:5" ht="12">
      <c r="B214" s="607" t="s">
        <v>1361</v>
      </c>
      <c r="C214" s="608">
        <v>65</v>
      </c>
      <c r="D214" s="609">
        <v>127</v>
      </c>
      <c r="E214" s="610">
        <v>4724</v>
      </c>
    </row>
    <row r="215" spans="2:5" ht="12">
      <c r="B215" s="607" t="s">
        <v>1035</v>
      </c>
      <c r="C215" s="608">
        <v>121</v>
      </c>
      <c r="D215" s="609">
        <v>195</v>
      </c>
      <c r="E215" s="610">
        <v>10122</v>
      </c>
    </row>
    <row r="216" spans="2:5" ht="12">
      <c r="B216" s="607" t="s">
        <v>1362</v>
      </c>
      <c r="C216" s="608">
        <v>81</v>
      </c>
      <c r="D216" s="609">
        <v>136</v>
      </c>
      <c r="E216" s="610">
        <v>2877</v>
      </c>
    </row>
    <row r="217" spans="2:5" ht="12">
      <c r="B217" s="607" t="s">
        <v>2074</v>
      </c>
      <c r="C217" s="608">
        <v>35</v>
      </c>
      <c r="D217" s="609">
        <v>44</v>
      </c>
      <c r="E217" s="610">
        <v>1789</v>
      </c>
    </row>
    <row r="218" spans="2:5" ht="12">
      <c r="B218" s="607"/>
      <c r="C218" s="608"/>
      <c r="D218" s="609"/>
      <c r="E218" s="610"/>
    </row>
    <row r="219" spans="2:5" ht="12">
      <c r="B219" s="607" t="s">
        <v>1364</v>
      </c>
      <c r="C219" s="608">
        <v>3</v>
      </c>
      <c r="D219" s="609">
        <v>8</v>
      </c>
      <c r="E219" s="610">
        <v>781</v>
      </c>
    </row>
    <row r="220" spans="2:5" ht="12">
      <c r="B220" s="607" t="s">
        <v>1365</v>
      </c>
      <c r="C220" s="608">
        <v>16</v>
      </c>
      <c r="D220" s="609">
        <v>29</v>
      </c>
      <c r="E220" s="610">
        <v>1052</v>
      </c>
    </row>
    <row r="221" spans="2:5" ht="12">
      <c r="B221" s="607" t="s">
        <v>1131</v>
      </c>
      <c r="C221" s="608">
        <v>260</v>
      </c>
      <c r="D221" s="609">
        <v>508</v>
      </c>
      <c r="E221" s="610">
        <v>27691</v>
      </c>
    </row>
    <row r="222" spans="2:5" ht="12">
      <c r="B222" s="607" t="s">
        <v>1366</v>
      </c>
      <c r="C222" s="608">
        <v>41</v>
      </c>
      <c r="D222" s="609">
        <v>71</v>
      </c>
      <c r="E222" s="610">
        <v>2038</v>
      </c>
    </row>
    <row r="223" spans="2:5" ht="12">
      <c r="B223" s="607" t="s">
        <v>1040</v>
      </c>
      <c r="C223" s="608">
        <v>16</v>
      </c>
      <c r="D223" s="609">
        <v>27</v>
      </c>
      <c r="E223" s="610">
        <v>1103</v>
      </c>
    </row>
    <row r="224" spans="2:5" ht="12">
      <c r="B224" s="607"/>
      <c r="C224" s="608"/>
      <c r="D224" s="609"/>
      <c r="E224" s="610"/>
    </row>
    <row r="225" spans="2:5" ht="12">
      <c r="B225" s="607" t="s">
        <v>1041</v>
      </c>
      <c r="C225" s="608">
        <v>24</v>
      </c>
      <c r="D225" s="609">
        <v>38</v>
      </c>
      <c r="E225" s="610">
        <v>1450</v>
      </c>
    </row>
    <row r="226" spans="2:5" ht="12">
      <c r="B226" s="607"/>
      <c r="C226" s="608"/>
      <c r="D226" s="609"/>
      <c r="E226" s="610"/>
    </row>
    <row r="227" spans="2:5" s="602" customFormat="1" ht="11.25">
      <c r="B227" s="603" t="s">
        <v>1367</v>
      </c>
      <c r="C227" s="604">
        <f>SUM(C229:C247)</f>
        <v>1045</v>
      </c>
      <c r="D227" s="605">
        <f>SUM(D229:D247)</f>
        <v>2068</v>
      </c>
      <c r="E227" s="606">
        <f>SUM(E229:E247)</f>
        <v>162756</v>
      </c>
    </row>
    <row r="228" spans="2:5" ht="12">
      <c r="B228" s="607"/>
      <c r="C228" s="608"/>
      <c r="D228" s="609"/>
      <c r="E228" s="610"/>
    </row>
    <row r="229" spans="2:5" ht="12">
      <c r="B229" s="607" t="s">
        <v>1368</v>
      </c>
      <c r="C229" s="608">
        <v>51</v>
      </c>
      <c r="D229" s="609">
        <v>92</v>
      </c>
      <c r="E229" s="610">
        <v>3809</v>
      </c>
    </row>
    <row r="230" spans="2:5" ht="12">
      <c r="B230" s="607" t="s">
        <v>1369</v>
      </c>
      <c r="C230" s="608">
        <v>15</v>
      </c>
      <c r="D230" s="609">
        <v>33</v>
      </c>
      <c r="E230" s="610">
        <v>1920</v>
      </c>
    </row>
    <row r="231" spans="2:5" ht="12">
      <c r="B231" s="607" t="s">
        <v>1044</v>
      </c>
      <c r="C231" s="608">
        <v>69</v>
      </c>
      <c r="D231" s="609">
        <v>146</v>
      </c>
      <c r="E231" s="610">
        <v>12464</v>
      </c>
    </row>
    <row r="232" spans="2:5" ht="12">
      <c r="B232" s="607" t="s">
        <v>1045</v>
      </c>
      <c r="C232" s="608">
        <v>32</v>
      </c>
      <c r="D232" s="609">
        <v>55</v>
      </c>
      <c r="E232" s="610">
        <v>6758</v>
      </c>
    </row>
    <row r="233" spans="2:5" ht="12">
      <c r="B233" s="607" t="s">
        <v>1370</v>
      </c>
      <c r="C233" s="608">
        <v>187</v>
      </c>
      <c r="D233" s="609">
        <v>443</v>
      </c>
      <c r="E233" s="610">
        <v>44085</v>
      </c>
    </row>
    <row r="234" spans="2:5" ht="12">
      <c r="B234" s="607"/>
      <c r="C234" s="608"/>
      <c r="D234" s="609"/>
      <c r="E234" s="610"/>
    </row>
    <row r="235" spans="2:5" ht="12">
      <c r="B235" s="607" t="s">
        <v>1371</v>
      </c>
      <c r="C235" s="608">
        <v>16</v>
      </c>
      <c r="D235" s="609">
        <v>33</v>
      </c>
      <c r="E235" s="610">
        <v>3701</v>
      </c>
    </row>
    <row r="236" spans="2:5" ht="12">
      <c r="B236" s="607" t="s">
        <v>1047</v>
      </c>
      <c r="C236" s="608">
        <v>69</v>
      </c>
      <c r="D236" s="609">
        <v>108</v>
      </c>
      <c r="E236" s="610">
        <v>11081</v>
      </c>
    </row>
    <row r="237" spans="2:5" ht="12">
      <c r="B237" s="607" t="s">
        <v>1333</v>
      </c>
      <c r="C237" s="608">
        <v>47</v>
      </c>
      <c r="D237" s="609">
        <v>90</v>
      </c>
      <c r="E237" s="610">
        <v>6529</v>
      </c>
    </row>
    <row r="238" spans="2:5" ht="12">
      <c r="B238" s="607" t="s">
        <v>1372</v>
      </c>
      <c r="C238" s="608">
        <v>16</v>
      </c>
      <c r="D238" s="609">
        <v>30</v>
      </c>
      <c r="E238" s="610">
        <v>2614</v>
      </c>
    </row>
    <row r="239" spans="2:5" ht="12">
      <c r="B239" s="607" t="s">
        <v>1373</v>
      </c>
      <c r="C239" s="608">
        <v>233</v>
      </c>
      <c r="D239" s="609">
        <v>440</v>
      </c>
      <c r="E239" s="610">
        <v>23274</v>
      </c>
    </row>
    <row r="240" spans="2:5" ht="12">
      <c r="B240" s="607"/>
      <c r="C240" s="608"/>
      <c r="D240" s="609"/>
      <c r="E240" s="610"/>
    </row>
    <row r="241" spans="2:5" ht="12">
      <c r="B241" s="607" t="s">
        <v>1374</v>
      </c>
      <c r="C241" s="608">
        <v>150</v>
      </c>
      <c r="D241" s="609">
        <v>325</v>
      </c>
      <c r="E241" s="610">
        <v>24702</v>
      </c>
    </row>
    <row r="242" spans="2:5" ht="12">
      <c r="B242" s="607" t="s">
        <v>1375</v>
      </c>
      <c r="C242" s="608">
        <v>46</v>
      </c>
      <c r="D242" s="609">
        <v>75</v>
      </c>
      <c r="E242" s="610">
        <v>4542</v>
      </c>
    </row>
    <row r="243" spans="2:5" ht="12">
      <c r="B243" s="607" t="s">
        <v>1376</v>
      </c>
      <c r="C243" s="608">
        <v>56</v>
      </c>
      <c r="D243" s="609">
        <v>86</v>
      </c>
      <c r="E243" s="610">
        <v>7588</v>
      </c>
    </row>
    <row r="244" spans="2:5" ht="12">
      <c r="B244" s="607" t="s">
        <v>1377</v>
      </c>
      <c r="C244" s="608">
        <v>40</v>
      </c>
      <c r="D244" s="609">
        <v>72</v>
      </c>
      <c r="E244" s="610">
        <v>4020</v>
      </c>
    </row>
    <row r="245" spans="2:5" ht="12">
      <c r="B245" s="607" t="s">
        <v>1378</v>
      </c>
      <c r="C245" s="608">
        <v>12</v>
      </c>
      <c r="D245" s="609">
        <v>29</v>
      </c>
      <c r="E245" s="610">
        <v>4528</v>
      </c>
    </row>
    <row r="246" spans="2:5" ht="12">
      <c r="B246" s="607"/>
      <c r="C246" s="608"/>
      <c r="D246" s="609"/>
      <c r="E246" s="610"/>
    </row>
    <row r="247" spans="2:5" ht="12">
      <c r="B247" s="607" t="s">
        <v>1379</v>
      </c>
      <c r="C247" s="608">
        <v>6</v>
      </c>
      <c r="D247" s="609">
        <v>11</v>
      </c>
      <c r="E247" s="610">
        <v>1141</v>
      </c>
    </row>
    <row r="248" spans="2:5" ht="12">
      <c r="B248" s="607"/>
      <c r="C248" s="608"/>
      <c r="D248" s="609"/>
      <c r="E248" s="610"/>
    </row>
    <row r="249" spans="2:5" s="602" customFormat="1" ht="11.25">
      <c r="B249" s="603" t="s">
        <v>1380</v>
      </c>
      <c r="C249" s="604">
        <f>SUM(C251:C267)</f>
        <v>1171</v>
      </c>
      <c r="D249" s="605">
        <f>SUM(D251:D267)</f>
        <v>2072</v>
      </c>
      <c r="E249" s="606">
        <f>SUM(E251:E267)</f>
        <v>107041</v>
      </c>
    </row>
    <row r="250" spans="2:5" ht="12">
      <c r="B250" s="607"/>
      <c r="C250" s="608"/>
      <c r="D250" s="609"/>
      <c r="E250" s="610"/>
    </row>
    <row r="251" spans="2:5" ht="12">
      <c r="B251" s="607" t="s">
        <v>1052</v>
      </c>
      <c r="C251" s="608">
        <v>73</v>
      </c>
      <c r="D251" s="609">
        <v>154</v>
      </c>
      <c r="E251" s="610">
        <v>10761</v>
      </c>
    </row>
    <row r="252" spans="2:5" ht="12">
      <c r="B252" s="607" t="s">
        <v>1381</v>
      </c>
      <c r="C252" s="608">
        <v>33</v>
      </c>
      <c r="D252" s="609">
        <v>47</v>
      </c>
      <c r="E252" s="610">
        <v>1982</v>
      </c>
    </row>
    <row r="253" spans="2:5" ht="12">
      <c r="B253" s="607" t="s">
        <v>1382</v>
      </c>
      <c r="C253" s="608">
        <v>31</v>
      </c>
      <c r="D253" s="609">
        <v>55</v>
      </c>
      <c r="E253" s="610">
        <v>1460</v>
      </c>
    </row>
    <row r="254" spans="2:5" ht="12">
      <c r="B254" s="607" t="s">
        <v>1056</v>
      </c>
      <c r="C254" s="608">
        <v>128</v>
      </c>
      <c r="D254" s="609">
        <v>202</v>
      </c>
      <c r="E254" s="610">
        <v>10986</v>
      </c>
    </row>
    <row r="255" spans="2:5" ht="12">
      <c r="B255" s="607" t="s">
        <v>1057</v>
      </c>
      <c r="C255" s="608">
        <v>33</v>
      </c>
      <c r="D255" s="609">
        <v>49</v>
      </c>
      <c r="E255" s="610">
        <v>1954</v>
      </c>
    </row>
    <row r="256" spans="2:5" ht="12">
      <c r="B256" s="607"/>
      <c r="C256" s="608"/>
      <c r="D256" s="609"/>
      <c r="E256" s="610"/>
    </row>
    <row r="257" spans="2:5" ht="12">
      <c r="B257" s="607" t="s">
        <v>1058</v>
      </c>
      <c r="C257" s="608">
        <v>31</v>
      </c>
      <c r="D257" s="609">
        <v>49</v>
      </c>
      <c r="E257" s="610">
        <v>3557</v>
      </c>
    </row>
    <row r="258" spans="2:5" ht="12">
      <c r="B258" s="607" t="s">
        <v>1059</v>
      </c>
      <c r="C258" s="608">
        <v>26</v>
      </c>
      <c r="D258" s="609">
        <v>41</v>
      </c>
      <c r="E258" s="610">
        <v>1959</v>
      </c>
    </row>
    <row r="259" spans="2:5" ht="12">
      <c r="B259" s="607" t="s">
        <v>1384</v>
      </c>
      <c r="C259" s="608">
        <v>41</v>
      </c>
      <c r="D259" s="609">
        <v>69</v>
      </c>
      <c r="E259" s="610">
        <v>2250</v>
      </c>
    </row>
    <row r="260" spans="2:5" ht="12">
      <c r="B260" s="607" t="s">
        <v>1061</v>
      </c>
      <c r="C260" s="608">
        <v>85</v>
      </c>
      <c r="D260" s="609">
        <v>157</v>
      </c>
      <c r="E260" s="610">
        <v>5790</v>
      </c>
    </row>
    <row r="261" spans="2:5" ht="12">
      <c r="B261" s="607" t="s">
        <v>1062</v>
      </c>
      <c r="C261" s="608">
        <v>49</v>
      </c>
      <c r="D261" s="609">
        <v>89</v>
      </c>
      <c r="E261" s="610">
        <v>4129</v>
      </c>
    </row>
    <row r="262" spans="2:5" ht="12">
      <c r="B262" s="607"/>
      <c r="C262" s="608"/>
      <c r="D262" s="609"/>
      <c r="E262" s="610"/>
    </row>
    <row r="263" spans="2:5" ht="12">
      <c r="B263" s="607" t="s">
        <v>1063</v>
      </c>
      <c r="C263" s="608">
        <v>103</v>
      </c>
      <c r="D263" s="609">
        <v>199</v>
      </c>
      <c r="E263" s="610">
        <v>11953</v>
      </c>
    </row>
    <row r="264" spans="2:5" ht="12">
      <c r="B264" s="607" t="s">
        <v>1064</v>
      </c>
      <c r="C264" s="608">
        <v>15</v>
      </c>
      <c r="D264" s="609">
        <v>17</v>
      </c>
      <c r="E264" s="610">
        <v>1708</v>
      </c>
    </row>
    <row r="265" spans="2:5" ht="12">
      <c r="B265" s="607" t="s">
        <v>1385</v>
      </c>
      <c r="C265" s="608">
        <v>16</v>
      </c>
      <c r="D265" s="609">
        <v>19</v>
      </c>
      <c r="E265" s="610">
        <v>2478</v>
      </c>
    </row>
    <row r="266" spans="2:5" ht="12">
      <c r="B266" s="607" t="s">
        <v>830</v>
      </c>
      <c r="C266" s="608">
        <v>63</v>
      </c>
      <c r="D266" s="609">
        <v>115</v>
      </c>
      <c r="E266" s="610">
        <v>3251</v>
      </c>
    </row>
    <row r="267" spans="2:5" ht="12">
      <c r="B267" s="607" t="s">
        <v>441</v>
      </c>
      <c r="C267" s="608">
        <v>444</v>
      </c>
      <c r="D267" s="609">
        <v>810</v>
      </c>
      <c r="E267" s="610">
        <v>42823</v>
      </c>
    </row>
    <row r="268" spans="2:5" ht="12.75" thickBot="1">
      <c r="B268" s="611"/>
      <c r="C268" s="612"/>
      <c r="D268" s="613"/>
      <c r="E268" s="614"/>
    </row>
    <row r="269" ht="12">
      <c r="B269" s="593" t="s">
        <v>831</v>
      </c>
    </row>
    <row r="270" ht="12">
      <c r="B270" s="593" t="s">
        <v>832</v>
      </c>
    </row>
  </sheetData>
  <printOptions/>
  <pageMargins left="0.75" right="0.75" top="1"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B2:R34"/>
  <sheetViews>
    <sheetView workbookViewId="0" topLeftCell="A1">
      <selection activeCell="A1" sqref="A1"/>
    </sheetView>
  </sheetViews>
  <sheetFormatPr defaultColWidth="9.00390625" defaultRowHeight="13.5"/>
  <cols>
    <col min="1" max="1" width="4.125" style="616" customWidth="1"/>
    <col min="2" max="2" width="2.375" style="616" customWidth="1"/>
    <col min="3" max="3" width="2.25390625" style="616" customWidth="1"/>
    <col min="4" max="4" width="2.875" style="616" customWidth="1"/>
    <col min="5" max="5" width="2.75390625" style="616" customWidth="1"/>
    <col min="6" max="6" width="18.625" style="616" customWidth="1"/>
    <col min="7" max="7" width="9.00390625" style="616" customWidth="1"/>
    <col min="8" max="8" width="9.50390625" style="616" bestFit="1" customWidth="1"/>
    <col min="9" max="17" width="9.00390625" style="616" customWidth="1"/>
    <col min="18" max="18" width="10.50390625" style="616" bestFit="1" customWidth="1"/>
    <col min="19" max="16384" width="9.00390625" style="616" customWidth="1"/>
  </cols>
  <sheetData>
    <row r="2" s="615" customFormat="1" ht="14.25">
      <c r="B2" s="615" t="s">
        <v>2106</v>
      </c>
    </row>
    <row r="3" spans="2:18" ht="12">
      <c r="B3" s="617"/>
      <c r="C3" s="617"/>
      <c r="D3" s="617"/>
      <c r="E3" s="617"/>
      <c r="F3" s="617"/>
      <c r="G3" s="617"/>
      <c r="H3" s="617"/>
      <c r="I3" s="617"/>
      <c r="J3" s="617"/>
      <c r="K3" s="617"/>
      <c r="L3" s="617"/>
      <c r="M3" s="617"/>
      <c r="N3" s="617"/>
      <c r="O3" s="617"/>
      <c r="P3" s="617"/>
      <c r="Q3" s="617"/>
      <c r="R3" s="617"/>
    </row>
    <row r="4" spans="2:18" ht="12.75" thickBot="1">
      <c r="B4" s="618"/>
      <c r="C4" s="618"/>
      <c r="D4" s="618"/>
      <c r="E4" s="618"/>
      <c r="F4" s="618"/>
      <c r="G4" s="618"/>
      <c r="H4" s="618"/>
      <c r="I4" s="618"/>
      <c r="J4" s="618"/>
      <c r="K4" s="618"/>
      <c r="L4" s="618"/>
      <c r="M4" s="618"/>
      <c r="N4" s="618"/>
      <c r="O4" s="618"/>
      <c r="P4" s="618"/>
      <c r="Q4" s="619" t="s">
        <v>845</v>
      </c>
      <c r="R4" s="618"/>
    </row>
    <row r="5" spans="2:18" ht="24.75" customHeight="1">
      <c r="B5" s="1020" t="s">
        <v>846</v>
      </c>
      <c r="C5" s="1021"/>
      <c r="D5" s="1021"/>
      <c r="E5" s="1021"/>
      <c r="F5" s="1022"/>
      <c r="G5" s="620" t="s">
        <v>834</v>
      </c>
      <c r="H5" s="620" t="s">
        <v>847</v>
      </c>
      <c r="I5" s="620" t="s">
        <v>835</v>
      </c>
      <c r="J5" s="620" t="s">
        <v>836</v>
      </c>
      <c r="K5" s="620" t="s">
        <v>837</v>
      </c>
      <c r="L5" s="620" t="s">
        <v>838</v>
      </c>
      <c r="M5" s="620" t="s">
        <v>839</v>
      </c>
      <c r="N5" s="620" t="s">
        <v>840</v>
      </c>
      <c r="O5" s="620" t="s">
        <v>841</v>
      </c>
      <c r="P5" s="620" t="s">
        <v>842</v>
      </c>
      <c r="Q5" s="620" t="s">
        <v>843</v>
      </c>
      <c r="R5" s="620" t="s">
        <v>844</v>
      </c>
    </row>
    <row r="6" spans="2:18" ht="12">
      <c r="B6" s="621"/>
      <c r="C6" s="622"/>
      <c r="D6" s="622"/>
      <c r="E6" s="622"/>
      <c r="F6" s="623"/>
      <c r="G6" s="624" t="s">
        <v>848</v>
      </c>
      <c r="H6" s="624" t="s">
        <v>848</v>
      </c>
      <c r="I6" s="624" t="s">
        <v>848</v>
      </c>
      <c r="J6" s="624" t="s">
        <v>848</v>
      </c>
      <c r="K6" s="624" t="s">
        <v>848</v>
      </c>
      <c r="L6" s="624" t="s">
        <v>848</v>
      </c>
      <c r="M6" s="624" t="s">
        <v>848</v>
      </c>
      <c r="N6" s="624" t="s">
        <v>848</v>
      </c>
      <c r="O6" s="624" t="s">
        <v>848</v>
      </c>
      <c r="P6" s="624" t="s">
        <v>848</v>
      </c>
      <c r="Q6" s="624" t="s">
        <v>848</v>
      </c>
      <c r="R6" s="625" t="s">
        <v>848</v>
      </c>
    </row>
    <row r="7" spans="2:18" ht="12">
      <c r="B7" s="1019" t="s">
        <v>849</v>
      </c>
      <c r="C7" s="1017" t="s">
        <v>850</v>
      </c>
      <c r="D7" s="1017"/>
      <c r="E7" s="1017"/>
      <c r="F7" s="1018"/>
      <c r="G7" s="629">
        <v>4.7</v>
      </c>
      <c r="H7" s="629">
        <v>4.3</v>
      </c>
      <c r="I7" s="629">
        <v>4.3</v>
      </c>
      <c r="J7" s="629">
        <v>4.5</v>
      </c>
      <c r="K7" s="629">
        <v>4.9</v>
      </c>
      <c r="L7" s="629">
        <v>4.8</v>
      </c>
      <c r="M7" s="629">
        <v>4.3</v>
      </c>
      <c r="N7" s="629">
        <v>4.5</v>
      </c>
      <c r="O7" s="629">
        <v>4.5</v>
      </c>
      <c r="P7" s="629">
        <v>4.7</v>
      </c>
      <c r="Q7" s="629">
        <v>4.7</v>
      </c>
      <c r="R7" s="630">
        <v>4.6</v>
      </c>
    </row>
    <row r="8" spans="2:18" ht="12">
      <c r="B8" s="1019" t="s">
        <v>851</v>
      </c>
      <c r="C8" s="1017" t="s">
        <v>852</v>
      </c>
      <c r="D8" s="1017"/>
      <c r="E8" s="1017"/>
      <c r="F8" s="1018"/>
      <c r="G8" s="629">
        <v>1.4</v>
      </c>
      <c r="H8" s="629">
        <v>1.1</v>
      </c>
      <c r="I8" s="629">
        <v>1.3</v>
      </c>
      <c r="J8" s="629">
        <v>1.4</v>
      </c>
      <c r="K8" s="629">
        <v>1.5</v>
      </c>
      <c r="L8" s="629">
        <v>1.5</v>
      </c>
      <c r="M8" s="629">
        <v>1.4</v>
      </c>
      <c r="N8" s="629">
        <v>1.6</v>
      </c>
      <c r="O8" s="629">
        <v>1.4</v>
      </c>
      <c r="P8" s="629">
        <v>1.5</v>
      </c>
      <c r="Q8" s="629">
        <v>1.3</v>
      </c>
      <c r="R8" s="630">
        <v>1.4</v>
      </c>
    </row>
    <row r="9" spans="2:18" ht="12">
      <c r="B9" s="626"/>
      <c r="C9" s="627"/>
      <c r="D9" s="627"/>
      <c r="E9" s="627"/>
      <c r="F9" s="628"/>
      <c r="G9" s="631"/>
      <c r="H9" s="631"/>
      <c r="I9" s="631"/>
      <c r="J9" s="631"/>
      <c r="K9" s="631"/>
      <c r="L9" s="631"/>
      <c r="M9" s="631"/>
      <c r="N9" s="631"/>
      <c r="O9" s="631"/>
      <c r="P9" s="631"/>
      <c r="Q9" s="631"/>
      <c r="R9" s="632"/>
    </row>
    <row r="10" spans="2:18" ht="12">
      <c r="B10" s="626"/>
      <c r="C10" s="627"/>
      <c r="D10" s="627"/>
      <c r="E10" s="627"/>
      <c r="F10" s="628"/>
      <c r="G10" s="633" t="s">
        <v>1082</v>
      </c>
      <c r="H10" s="633" t="s">
        <v>1082</v>
      </c>
      <c r="I10" s="633" t="s">
        <v>1082</v>
      </c>
      <c r="J10" s="633" t="s">
        <v>1082</v>
      </c>
      <c r="K10" s="633" t="s">
        <v>1082</v>
      </c>
      <c r="L10" s="633" t="s">
        <v>1082</v>
      </c>
      <c r="M10" s="633" t="s">
        <v>1082</v>
      </c>
      <c r="N10" s="633" t="s">
        <v>1082</v>
      </c>
      <c r="O10" s="633" t="s">
        <v>1082</v>
      </c>
      <c r="P10" s="633" t="s">
        <v>1082</v>
      </c>
      <c r="Q10" s="633" t="s">
        <v>1082</v>
      </c>
      <c r="R10" s="634" t="s">
        <v>1082</v>
      </c>
    </row>
    <row r="11" spans="2:18" ht="12">
      <c r="B11" s="1019" t="s">
        <v>853</v>
      </c>
      <c r="C11" s="1017"/>
      <c r="D11" s="1017"/>
      <c r="E11" s="1017"/>
      <c r="F11" s="1018"/>
      <c r="G11" s="635">
        <v>35616</v>
      </c>
      <c r="H11" s="635">
        <v>33014</v>
      </c>
      <c r="I11" s="635">
        <v>31848</v>
      </c>
      <c r="J11" s="635">
        <v>29911</v>
      </c>
      <c r="K11" s="635">
        <v>31882</v>
      </c>
      <c r="L11" s="635">
        <v>37584</v>
      </c>
      <c r="M11" s="635">
        <v>36260</v>
      </c>
      <c r="N11" s="635">
        <v>36173</v>
      </c>
      <c r="O11" s="635">
        <v>42064</v>
      </c>
      <c r="P11" s="635">
        <v>37640</v>
      </c>
      <c r="Q11" s="635">
        <v>42603</v>
      </c>
      <c r="R11" s="636">
        <v>57578</v>
      </c>
    </row>
    <row r="12" spans="2:18" ht="12">
      <c r="B12" s="637"/>
      <c r="C12" s="1017" t="s">
        <v>854</v>
      </c>
      <c r="D12" s="1017"/>
      <c r="E12" s="1017"/>
      <c r="F12" s="1018"/>
      <c r="G12" s="635">
        <v>21866</v>
      </c>
      <c r="H12" s="635">
        <v>20695</v>
      </c>
      <c r="I12" s="635">
        <v>20954</v>
      </c>
      <c r="J12" s="635">
        <v>20826</v>
      </c>
      <c r="K12" s="635">
        <v>21807</v>
      </c>
      <c r="L12" s="635">
        <v>28186</v>
      </c>
      <c r="M12" s="635">
        <v>25442</v>
      </c>
      <c r="N12" s="635">
        <v>28711</v>
      </c>
      <c r="O12" s="635">
        <v>28800</v>
      </c>
      <c r="P12" s="635">
        <v>29367</v>
      </c>
      <c r="Q12" s="635">
        <v>29222</v>
      </c>
      <c r="R12" s="636">
        <v>42353</v>
      </c>
    </row>
    <row r="13" spans="2:18" ht="12">
      <c r="B13" s="637"/>
      <c r="C13" s="1017" t="s">
        <v>855</v>
      </c>
      <c r="D13" s="1017"/>
      <c r="E13" s="1017"/>
      <c r="F13" s="1018"/>
      <c r="G13" s="635">
        <v>3324</v>
      </c>
      <c r="H13" s="635">
        <v>3180</v>
      </c>
      <c r="I13" s="635">
        <v>3729</v>
      </c>
      <c r="J13" s="635">
        <v>3582</v>
      </c>
      <c r="K13" s="635">
        <v>3645</v>
      </c>
      <c r="L13" s="635">
        <v>2718</v>
      </c>
      <c r="M13" s="635">
        <v>2627</v>
      </c>
      <c r="N13" s="635">
        <v>1385</v>
      </c>
      <c r="O13" s="635">
        <v>2845</v>
      </c>
      <c r="P13" s="635">
        <v>981</v>
      </c>
      <c r="Q13" s="635">
        <v>3045</v>
      </c>
      <c r="R13" s="636">
        <v>6982</v>
      </c>
    </row>
    <row r="14" spans="2:18" ht="12">
      <c r="B14" s="637"/>
      <c r="C14" s="638"/>
      <c r="D14" s="638"/>
      <c r="E14" s="638"/>
      <c r="F14" s="639"/>
      <c r="G14" s="635"/>
      <c r="H14" s="635"/>
      <c r="I14" s="635"/>
      <c r="J14" s="635"/>
      <c r="K14" s="635"/>
      <c r="L14" s="635"/>
      <c r="M14" s="635"/>
      <c r="N14" s="635"/>
      <c r="O14" s="635"/>
      <c r="P14" s="635"/>
      <c r="Q14" s="635"/>
      <c r="R14" s="636"/>
    </row>
    <row r="15" spans="2:18" ht="12">
      <c r="B15" s="637"/>
      <c r="C15" s="1017" t="s">
        <v>856</v>
      </c>
      <c r="D15" s="1017"/>
      <c r="E15" s="1017"/>
      <c r="F15" s="1018"/>
      <c r="G15" s="635">
        <v>10426</v>
      </c>
      <c r="H15" s="635">
        <v>9139</v>
      </c>
      <c r="I15" s="635">
        <v>7165</v>
      </c>
      <c r="J15" s="635">
        <v>5503</v>
      </c>
      <c r="K15" s="635">
        <v>6430</v>
      </c>
      <c r="L15" s="635">
        <v>6680</v>
      </c>
      <c r="M15" s="635">
        <v>8191</v>
      </c>
      <c r="N15" s="635">
        <v>6077</v>
      </c>
      <c r="O15" s="635">
        <v>10419</v>
      </c>
      <c r="P15" s="635">
        <v>7292</v>
      </c>
      <c r="Q15" s="635">
        <v>10336</v>
      </c>
      <c r="R15" s="636">
        <v>8243</v>
      </c>
    </row>
    <row r="16" spans="2:18" ht="12">
      <c r="B16" s="1019" t="s">
        <v>857</v>
      </c>
      <c r="C16" s="1017"/>
      <c r="D16" s="1017"/>
      <c r="E16" s="1017"/>
      <c r="F16" s="1018"/>
      <c r="G16" s="635">
        <v>35616</v>
      </c>
      <c r="H16" s="635">
        <v>33014</v>
      </c>
      <c r="I16" s="635">
        <v>31848</v>
      </c>
      <c r="J16" s="635">
        <v>29911</v>
      </c>
      <c r="K16" s="635">
        <v>31882</v>
      </c>
      <c r="L16" s="635">
        <v>37584</v>
      </c>
      <c r="M16" s="635">
        <v>36260</v>
      </c>
      <c r="N16" s="635">
        <v>36173</v>
      </c>
      <c r="O16" s="635">
        <v>42064</v>
      </c>
      <c r="P16" s="635">
        <v>37640</v>
      </c>
      <c r="Q16" s="635">
        <v>42603</v>
      </c>
      <c r="R16" s="636">
        <v>57575</v>
      </c>
    </row>
    <row r="17" spans="2:18" ht="12">
      <c r="B17" s="626"/>
      <c r="C17" s="1017" t="s">
        <v>858</v>
      </c>
      <c r="D17" s="1017"/>
      <c r="E17" s="1017"/>
      <c r="F17" s="1018"/>
      <c r="G17" s="635">
        <v>19958</v>
      </c>
      <c r="H17" s="635">
        <v>19427</v>
      </c>
      <c r="I17" s="635">
        <v>18889</v>
      </c>
      <c r="J17" s="635">
        <v>19717</v>
      </c>
      <c r="K17" s="635">
        <v>21166</v>
      </c>
      <c r="L17" s="635">
        <v>24548</v>
      </c>
      <c r="M17" s="635">
        <v>23886</v>
      </c>
      <c r="N17" s="635">
        <v>24226</v>
      </c>
      <c r="O17" s="635">
        <v>26909</v>
      </c>
      <c r="P17" s="635">
        <v>24841</v>
      </c>
      <c r="Q17" s="635">
        <v>24914</v>
      </c>
      <c r="R17" s="636">
        <v>37125</v>
      </c>
    </row>
    <row r="18" spans="2:18" ht="12">
      <c r="B18" s="640"/>
      <c r="C18" s="1017" t="s">
        <v>859</v>
      </c>
      <c r="D18" s="1017"/>
      <c r="E18" s="1017"/>
      <c r="F18" s="1018"/>
      <c r="G18" s="635">
        <v>18129</v>
      </c>
      <c r="H18" s="635">
        <v>17241</v>
      </c>
      <c r="I18" s="635">
        <v>17355</v>
      </c>
      <c r="J18" s="635">
        <v>17956</v>
      </c>
      <c r="K18" s="635">
        <v>19431</v>
      </c>
      <c r="L18" s="635">
        <v>20552</v>
      </c>
      <c r="M18" s="635">
        <v>21031</v>
      </c>
      <c r="N18" s="635">
        <v>20424</v>
      </c>
      <c r="O18" s="635">
        <v>22340</v>
      </c>
      <c r="P18" s="635">
        <v>20902</v>
      </c>
      <c r="Q18" s="635">
        <v>21478</v>
      </c>
      <c r="R18" s="636">
        <v>31449</v>
      </c>
    </row>
    <row r="19" spans="2:18" ht="12">
      <c r="B19" s="626"/>
      <c r="C19" s="627"/>
      <c r="D19" s="1017" t="s">
        <v>860</v>
      </c>
      <c r="E19" s="1017"/>
      <c r="F19" s="1018"/>
      <c r="G19" s="635">
        <v>8486</v>
      </c>
      <c r="H19" s="635">
        <v>8541</v>
      </c>
      <c r="I19" s="635">
        <v>8370</v>
      </c>
      <c r="J19" s="635">
        <v>8325</v>
      </c>
      <c r="K19" s="635">
        <v>9575</v>
      </c>
      <c r="L19" s="635">
        <v>9160</v>
      </c>
      <c r="M19" s="635">
        <v>9070</v>
      </c>
      <c r="N19" s="635">
        <v>8812</v>
      </c>
      <c r="O19" s="635">
        <v>9500</v>
      </c>
      <c r="P19" s="635">
        <v>9017</v>
      </c>
      <c r="Q19" s="635">
        <v>9556</v>
      </c>
      <c r="R19" s="636">
        <v>13356</v>
      </c>
    </row>
    <row r="20" spans="2:18" ht="12">
      <c r="B20" s="626"/>
      <c r="C20" s="627"/>
      <c r="D20" s="627"/>
      <c r="E20" s="627"/>
      <c r="F20" s="628"/>
      <c r="G20" s="635"/>
      <c r="H20" s="635"/>
      <c r="I20" s="635"/>
      <c r="J20" s="635"/>
      <c r="K20" s="635"/>
      <c r="L20" s="635"/>
      <c r="M20" s="635"/>
      <c r="N20" s="635"/>
      <c r="O20" s="635"/>
      <c r="P20" s="635"/>
      <c r="Q20" s="635"/>
      <c r="R20" s="636"/>
    </row>
    <row r="21" spans="2:18" ht="12">
      <c r="B21" s="626"/>
      <c r="C21" s="627"/>
      <c r="D21" s="627"/>
      <c r="E21" s="641"/>
      <c r="F21" s="628" t="s">
        <v>861</v>
      </c>
      <c r="G21" s="635">
        <v>3437</v>
      </c>
      <c r="H21" s="635">
        <v>3852</v>
      </c>
      <c r="I21" s="635">
        <v>3348</v>
      </c>
      <c r="J21" s="635">
        <v>3659</v>
      </c>
      <c r="K21" s="635">
        <v>4127</v>
      </c>
      <c r="L21" s="635">
        <v>4033</v>
      </c>
      <c r="M21" s="635">
        <v>3557</v>
      </c>
      <c r="N21" s="635">
        <v>3309</v>
      </c>
      <c r="O21" s="635">
        <v>3326</v>
      </c>
      <c r="P21" s="635">
        <v>3361</v>
      </c>
      <c r="Q21" s="635">
        <v>3824</v>
      </c>
      <c r="R21" s="636">
        <v>5035</v>
      </c>
    </row>
    <row r="22" spans="2:18" ht="12">
      <c r="B22" s="626"/>
      <c r="C22" s="627"/>
      <c r="D22" s="627"/>
      <c r="E22" s="641"/>
      <c r="F22" s="628" t="s">
        <v>862</v>
      </c>
      <c r="G22" s="635">
        <v>5049</v>
      </c>
      <c r="H22" s="635">
        <v>4689</v>
      </c>
      <c r="I22" s="635">
        <v>5022</v>
      </c>
      <c r="J22" s="635">
        <v>4736</v>
      </c>
      <c r="K22" s="635">
        <v>5448</v>
      </c>
      <c r="L22" s="635">
        <v>5127</v>
      </c>
      <c r="M22" s="635">
        <v>5513</v>
      </c>
      <c r="N22" s="635">
        <v>5503</v>
      </c>
      <c r="O22" s="635">
        <v>6174</v>
      </c>
      <c r="P22" s="635">
        <v>5656</v>
      </c>
      <c r="Q22" s="635">
        <v>5732</v>
      </c>
      <c r="R22" s="636">
        <v>8321</v>
      </c>
    </row>
    <row r="23" spans="2:18" ht="12">
      <c r="B23" s="626"/>
      <c r="C23" s="627"/>
      <c r="D23" s="627"/>
      <c r="E23" s="1017" t="s">
        <v>863</v>
      </c>
      <c r="F23" s="1018"/>
      <c r="G23" s="635">
        <v>2041</v>
      </c>
      <c r="H23" s="635">
        <v>1978</v>
      </c>
      <c r="I23" s="635">
        <v>1971</v>
      </c>
      <c r="J23" s="635">
        <v>1913</v>
      </c>
      <c r="K23" s="635">
        <v>1955</v>
      </c>
      <c r="L23" s="635">
        <v>2906</v>
      </c>
      <c r="M23" s="635">
        <v>2695</v>
      </c>
      <c r="N23" s="635">
        <v>3028</v>
      </c>
      <c r="O23" s="635">
        <v>4081</v>
      </c>
      <c r="P23" s="635">
        <v>2986</v>
      </c>
      <c r="Q23" s="635">
        <v>3737</v>
      </c>
      <c r="R23" s="636">
        <v>3738</v>
      </c>
    </row>
    <row r="24" spans="2:18" ht="12">
      <c r="B24" s="626"/>
      <c r="C24" s="627"/>
      <c r="D24" s="627"/>
      <c r="E24" s="1017" t="s">
        <v>864</v>
      </c>
      <c r="F24" s="1018"/>
      <c r="G24" s="635">
        <v>2549</v>
      </c>
      <c r="H24" s="635">
        <v>1980</v>
      </c>
      <c r="I24" s="635">
        <v>1639</v>
      </c>
      <c r="J24" s="635">
        <v>2164</v>
      </c>
      <c r="K24" s="635">
        <v>2365</v>
      </c>
      <c r="L24" s="635">
        <v>2615</v>
      </c>
      <c r="M24" s="635">
        <v>3059</v>
      </c>
      <c r="N24" s="635">
        <v>2235</v>
      </c>
      <c r="O24" s="635">
        <v>2255</v>
      </c>
      <c r="P24" s="635">
        <v>2542</v>
      </c>
      <c r="Q24" s="635">
        <v>2285</v>
      </c>
      <c r="R24" s="636">
        <v>6357</v>
      </c>
    </row>
    <row r="25" spans="2:18" ht="12">
      <c r="B25" s="626"/>
      <c r="C25" s="627"/>
      <c r="D25" s="627"/>
      <c r="E25" s="1017" t="s">
        <v>865</v>
      </c>
      <c r="F25" s="1018"/>
      <c r="G25" s="635">
        <v>5053</v>
      </c>
      <c r="H25" s="635">
        <v>4742</v>
      </c>
      <c r="I25" s="635">
        <v>5375</v>
      </c>
      <c r="J25" s="635">
        <v>5484</v>
      </c>
      <c r="K25" s="635">
        <v>5536</v>
      </c>
      <c r="L25" s="635">
        <v>5871</v>
      </c>
      <c r="M25" s="635">
        <v>6207</v>
      </c>
      <c r="N25" s="635">
        <v>6349</v>
      </c>
      <c r="O25" s="635">
        <v>6504</v>
      </c>
      <c r="P25" s="635">
        <v>6357</v>
      </c>
      <c r="Q25" s="635">
        <v>5900</v>
      </c>
      <c r="R25" s="636">
        <v>7998</v>
      </c>
    </row>
    <row r="26" spans="2:18" ht="12">
      <c r="B26" s="626"/>
      <c r="C26" s="627"/>
      <c r="D26" s="627"/>
      <c r="E26" s="627"/>
      <c r="F26" s="628"/>
      <c r="G26" s="635"/>
      <c r="H26" s="635"/>
      <c r="I26" s="635"/>
      <c r="J26" s="635"/>
      <c r="K26" s="635"/>
      <c r="L26" s="635"/>
      <c r="M26" s="635"/>
      <c r="N26" s="635"/>
      <c r="O26" s="635"/>
      <c r="P26" s="635"/>
      <c r="Q26" s="635"/>
      <c r="R26" s="636"/>
    </row>
    <row r="27" spans="2:18" ht="12">
      <c r="B27" s="637"/>
      <c r="C27" s="1017" t="s">
        <v>866</v>
      </c>
      <c r="D27" s="1017" t="s">
        <v>867</v>
      </c>
      <c r="E27" s="1017"/>
      <c r="F27" s="1018"/>
      <c r="G27" s="635">
        <v>1829</v>
      </c>
      <c r="H27" s="635">
        <v>2186</v>
      </c>
      <c r="I27" s="635">
        <v>1534</v>
      </c>
      <c r="J27" s="635">
        <v>1761</v>
      </c>
      <c r="K27" s="635">
        <v>1735</v>
      </c>
      <c r="L27" s="635">
        <v>3996</v>
      </c>
      <c r="M27" s="635">
        <v>2855</v>
      </c>
      <c r="N27" s="635">
        <v>3802</v>
      </c>
      <c r="O27" s="635">
        <v>4569</v>
      </c>
      <c r="P27" s="635">
        <v>3939</v>
      </c>
      <c r="Q27" s="635">
        <v>3436</v>
      </c>
      <c r="R27" s="636">
        <v>5676</v>
      </c>
    </row>
    <row r="28" spans="2:18" ht="12">
      <c r="B28" s="1019" t="s">
        <v>868</v>
      </c>
      <c r="C28" s="1017"/>
      <c r="D28" s="1017"/>
      <c r="E28" s="1017"/>
      <c r="F28" s="1018"/>
      <c r="G28" s="635">
        <v>5046</v>
      </c>
      <c r="H28" s="635">
        <v>4946</v>
      </c>
      <c r="I28" s="635">
        <v>6611</v>
      </c>
      <c r="J28" s="635">
        <v>4992</v>
      </c>
      <c r="K28" s="635">
        <v>4404</v>
      </c>
      <c r="L28" s="635">
        <v>5301</v>
      </c>
      <c r="M28" s="635">
        <v>5193</v>
      </c>
      <c r="N28" s="635">
        <v>3529</v>
      </c>
      <c r="O28" s="635">
        <v>4347</v>
      </c>
      <c r="P28" s="635">
        <v>3494</v>
      </c>
      <c r="Q28" s="635">
        <v>7112</v>
      </c>
      <c r="R28" s="636">
        <v>7616</v>
      </c>
    </row>
    <row r="29" spans="2:18" ht="12">
      <c r="B29" s="1019" t="s">
        <v>869</v>
      </c>
      <c r="C29" s="1017"/>
      <c r="D29" s="1017"/>
      <c r="E29" s="1017"/>
      <c r="F29" s="1018"/>
      <c r="G29" s="635">
        <v>10612</v>
      </c>
      <c r="H29" s="635">
        <v>8646</v>
      </c>
      <c r="I29" s="635">
        <v>6348</v>
      </c>
      <c r="J29" s="635">
        <v>5202</v>
      </c>
      <c r="K29" s="635">
        <v>6312</v>
      </c>
      <c r="L29" s="635">
        <v>7735</v>
      </c>
      <c r="M29" s="635">
        <v>7181</v>
      </c>
      <c r="N29" s="635">
        <v>8418</v>
      </c>
      <c r="O29" s="635">
        <v>10808</v>
      </c>
      <c r="P29" s="635">
        <v>9305</v>
      </c>
      <c r="Q29" s="635">
        <v>10577</v>
      </c>
      <c r="R29" s="636">
        <v>12837</v>
      </c>
    </row>
    <row r="30" spans="2:18" ht="12">
      <c r="B30" s="1019" t="s">
        <v>870</v>
      </c>
      <c r="C30" s="1017"/>
      <c r="D30" s="1017"/>
      <c r="E30" s="1017"/>
      <c r="F30" s="1018"/>
      <c r="G30" s="635">
        <v>1908</v>
      </c>
      <c r="H30" s="635">
        <v>1268</v>
      </c>
      <c r="I30" s="635">
        <v>2065</v>
      </c>
      <c r="J30" s="635">
        <v>1109</v>
      </c>
      <c r="K30" s="635">
        <v>641</v>
      </c>
      <c r="L30" s="635">
        <v>3638</v>
      </c>
      <c r="M30" s="635">
        <v>1556</v>
      </c>
      <c r="N30" s="635">
        <v>4485</v>
      </c>
      <c r="O30" s="635">
        <v>1891</v>
      </c>
      <c r="P30" s="635">
        <v>4526</v>
      </c>
      <c r="Q30" s="635">
        <v>4308</v>
      </c>
      <c r="R30" s="636">
        <v>5228</v>
      </c>
    </row>
    <row r="31" spans="2:18" ht="12">
      <c r="B31" s="1019" t="s">
        <v>871</v>
      </c>
      <c r="C31" s="1017"/>
      <c r="D31" s="1017"/>
      <c r="E31" s="1017"/>
      <c r="F31" s="1018"/>
      <c r="G31" s="635">
        <v>4435</v>
      </c>
      <c r="H31" s="635">
        <v>4518</v>
      </c>
      <c r="I31" s="635">
        <v>4054</v>
      </c>
      <c r="J31" s="635">
        <v>3990</v>
      </c>
      <c r="K31" s="635">
        <v>3967</v>
      </c>
      <c r="L31" s="635">
        <v>4282</v>
      </c>
      <c r="M31" s="635">
        <v>4891</v>
      </c>
      <c r="N31" s="635">
        <v>4539</v>
      </c>
      <c r="O31" s="635">
        <v>4964</v>
      </c>
      <c r="P31" s="635">
        <v>5285</v>
      </c>
      <c r="Q31" s="635">
        <v>4410</v>
      </c>
      <c r="R31" s="636">
        <v>6837</v>
      </c>
    </row>
    <row r="32" spans="2:18" ht="12.75" thickBot="1">
      <c r="B32" s="642"/>
      <c r="C32" s="618"/>
      <c r="D32" s="618"/>
      <c r="E32" s="618"/>
      <c r="F32" s="643"/>
      <c r="G32" s="618"/>
      <c r="H32" s="618"/>
      <c r="I32" s="618"/>
      <c r="J32" s="618"/>
      <c r="K32" s="618"/>
      <c r="L32" s="618"/>
      <c r="M32" s="618"/>
      <c r="N32" s="618"/>
      <c r="O32" s="618"/>
      <c r="P32" s="618"/>
      <c r="Q32" s="618"/>
      <c r="R32" s="643"/>
    </row>
    <row r="33" ht="12">
      <c r="C33" s="644" t="s">
        <v>872</v>
      </c>
    </row>
    <row r="34" ht="12">
      <c r="R34" s="635"/>
    </row>
  </sheetData>
  <mergeCells count="19">
    <mergeCell ref="C12:F12"/>
    <mergeCell ref="C13:F13"/>
    <mergeCell ref="C15:F15"/>
    <mergeCell ref="B31:F31"/>
    <mergeCell ref="B16:F16"/>
    <mergeCell ref="C17:F17"/>
    <mergeCell ref="C18:F18"/>
    <mergeCell ref="D19:F19"/>
    <mergeCell ref="E23:F23"/>
    <mergeCell ref="E24:F24"/>
    <mergeCell ref="B5:F5"/>
    <mergeCell ref="B7:F7"/>
    <mergeCell ref="B8:F8"/>
    <mergeCell ref="B11:F11"/>
    <mergeCell ref="E25:F25"/>
    <mergeCell ref="C27:F27"/>
    <mergeCell ref="B28:F28"/>
    <mergeCell ref="B30:F30"/>
    <mergeCell ref="B29:F29"/>
  </mergeCells>
  <printOptions/>
  <pageMargins left="0.75" right="0.75" top="1" bottom="1" header="0.512" footer="0.512"/>
  <pageSetup orientation="portrait" paperSize="9" r:id="rId1"/>
</worksheet>
</file>

<file path=xl/worksheets/sheet22.xml><?xml version="1.0" encoding="utf-8"?>
<worksheet xmlns="http://schemas.openxmlformats.org/spreadsheetml/2006/main" xmlns:r="http://schemas.openxmlformats.org/officeDocument/2006/relationships">
  <dimension ref="B2:E67"/>
  <sheetViews>
    <sheetView workbookViewId="0" topLeftCell="A1">
      <selection activeCell="A1" sqref="A1"/>
    </sheetView>
  </sheetViews>
  <sheetFormatPr defaultColWidth="9.00390625" defaultRowHeight="13.5"/>
  <cols>
    <col min="1" max="1" width="2.625" style="653" customWidth="1"/>
    <col min="2" max="2" width="20.625" style="645" customWidth="1"/>
    <col min="3" max="3" width="20.625" style="653" customWidth="1"/>
    <col min="4" max="4" width="20.625" style="645" customWidth="1"/>
    <col min="5" max="5" width="20.625" style="653" customWidth="1"/>
    <col min="6" max="16384" width="9.00390625" style="653" customWidth="1"/>
  </cols>
  <sheetData>
    <row r="1" s="645" customFormat="1" ht="12"/>
    <row r="2" s="645" customFormat="1" ht="14.25">
      <c r="B2" s="646" t="s">
        <v>34</v>
      </c>
    </row>
    <row r="3" spans="2:5" s="645" customFormat="1" ht="12.75" thickBot="1">
      <c r="B3" s="647"/>
      <c r="C3" s="647"/>
      <c r="D3" s="647"/>
      <c r="E3" s="647"/>
    </row>
    <row r="4" spans="2:5" s="645" customFormat="1" ht="12">
      <c r="B4" s="1023" t="s">
        <v>2107</v>
      </c>
      <c r="C4" s="1023"/>
      <c r="D4" s="1023" t="s">
        <v>2108</v>
      </c>
      <c r="E4" s="1023"/>
    </row>
    <row r="5" spans="2:5" s="645" customFormat="1" ht="12">
      <c r="B5" s="648" t="s">
        <v>2109</v>
      </c>
      <c r="C5" s="648" t="s">
        <v>31</v>
      </c>
      <c r="D5" s="648" t="s">
        <v>2109</v>
      </c>
      <c r="E5" s="648" t="s">
        <v>31</v>
      </c>
    </row>
    <row r="6" spans="2:5" s="649" customFormat="1" ht="12">
      <c r="B6" s="650"/>
      <c r="C6" s="651"/>
      <c r="D6" s="651"/>
      <c r="E6" s="652"/>
    </row>
    <row r="7" spans="2:5" ht="13.5">
      <c r="B7" s="650"/>
      <c r="C7" s="1024" t="s">
        <v>2110</v>
      </c>
      <c r="D7" s="1024"/>
      <c r="E7" s="652"/>
    </row>
    <row r="8" spans="2:5" ht="12">
      <c r="B8" s="650"/>
      <c r="C8" s="651"/>
      <c r="D8" s="651"/>
      <c r="E8" s="652"/>
    </row>
    <row r="9" spans="2:5" ht="12">
      <c r="B9" s="654"/>
      <c r="C9" s="655" t="s">
        <v>1082</v>
      </c>
      <c r="D9" s="654"/>
      <c r="E9" s="656" t="s">
        <v>1082</v>
      </c>
    </row>
    <row r="10" spans="2:5" ht="12">
      <c r="B10" s="657" t="s">
        <v>2111</v>
      </c>
      <c r="C10" s="658">
        <v>705054308</v>
      </c>
      <c r="D10" s="657" t="s">
        <v>2112</v>
      </c>
      <c r="E10" s="659">
        <v>33261618</v>
      </c>
    </row>
    <row r="11" spans="2:5" ht="12">
      <c r="B11" s="657" t="s">
        <v>32</v>
      </c>
      <c r="C11" s="658">
        <v>2591479000</v>
      </c>
      <c r="D11" s="657" t="s">
        <v>2113</v>
      </c>
      <c r="E11" s="659">
        <v>640755658</v>
      </c>
    </row>
    <row r="12" spans="2:5" ht="12">
      <c r="B12" s="657" t="s">
        <v>17</v>
      </c>
      <c r="C12" s="658">
        <v>29613221</v>
      </c>
      <c r="D12" s="657" t="s">
        <v>18</v>
      </c>
      <c r="E12" s="659">
        <v>13659850</v>
      </c>
    </row>
    <row r="13" spans="2:5" ht="12">
      <c r="B13" s="657" t="s">
        <v>19</v>
      </c>
      <c r="C13" s="658">
        <v>72596680</v>
      </c>
      <c r="D13" s="657" t="s">
        <v>2114</v>
      </c>
      <c r="E13" s="659">
        <v>1221730557</v>
      </c>
    </row>
    <row r="14" spans="2:5" ht="12">
      <c r="B14" s="657" t="s">
        <v>20</v>
      </c>
      <c r="C14" s="658">
        <v>199782624</v>
      </c>
      <c r="D14" s="657" t="s">
        <v>2115</v>
      </c>
      <c r="E14" s="659">
        <v>2757567896</v>
      </c>
    </row>
    <row r="15" spans="2:5" ht="12">
      <c r="B15" s="657" t="s">
        <v>2116</v>
      </c>
      <c r="C15" s="658">
        <v>1988880910</v>
      </c>
      <c r="D15" s="657" t="s">
        <v>2117</v>
      </c>
      <c r="E15" s="659">
        <v>481328065</v>
      </c>
    </row>
    <row r="16" spans="2:5" ht="12">
      <c r="B16" s="657" t="s">
        <v>0</v>
      </c>
      <c r="C16" s="658">
        <v>85674416</v>
      </c>
      <c r="D16" s="657" t="s">
        <v>1</v>
      </c>
      <c r="E16" s="659">
        <v>268240304</v>
      </c>
    </row>
    <row r="17" spans="2:5" ht="12">
      <c r="B17" s="657" t="s">
        <v>2</v>
      </c>
      <c r="C17" s="658">
        <v>10000</v>
      </c>
      <c r="D17" s="657" t="s">
        <v>3</v>
      </c>
      <c r="E17" s="659">
        <v>1411023490</v>
      </c>
    </row>
    <row r="18" spans="2:5" ht="12">
      <c r="B18" s="657" t="s">
        <v>4</v>
      </c>
      <c r="C18" s="658">
        <v>391603319</v>
      </c>
      <c r="D18" s="657" t="s">
        <v>5</v>
      </c>
      <c r="E18" s="659">
        <v>33949250</v>
      </c>
    </row>
    <row r="19" spans="2:5" ht="12">
      <c r="B19" s="657" t="s">
        <v>6</v>
      </c>
      <c r="C19" s="658">
        <v>342216007</v>
      </c>
      <c r="D19" s="657" t="s">
        <v>7</v>
      </c>
      <c r="E19" s="659">
        <v>14185209</v>
      </c>
    </row>
    <row r="20" spans="2:5" ht="12">
      <c r="B20" s="657" t="s">
        <v>8</v>
      </c>
      <c r="C20" s="658">
        <v>832796000</v>
      </c>
      <c r="D20" s="657" t="s">
        <v>9</v>
      </c>
      <c r="E20" s="659">
        <v>35630453</v>
      </c>
    </row>
    <row r="21" spans="2:5" ht="12">
      <c r="B21" s="657"/>
      <c r="C21" s="658"/>
      <c r="D21" s="657" t="s">
        <v>10</v>
      </c>
      <c r="E21" s="659">
        <v>128184546</v>
      </c>
    </row>
    <row r="22" spans="2:5" ht="12">
      <c r="B22" s="657"/>
      <c r="C22" s="658"/>
      <c r="D22" s="657" t="s">
        <v>11</v>
      </c>
      <c r="E22" s="659">
        <v>86965363</v>
      </c>
    </row>
    <row r="23" spans="2:5" ht="12">
      <c r="B23" s="657"/>
      <c r="C23" s="658"/>
      <c r="D23" s="657" t="s">
        <v>12</v>
      </c>
      <c r="E23" s="659">
        <v>0</v>
      </c>
    </row>
    <row r="24" spans="2:5" ht="12">
      <c r="B24" s="660" t="s">
        <v>13</v>
      </c>
      <c r="C24" s="38">
        <v>7239706487</v>
      </c>
      <c r="D24" s="660" t="s">
        <v>13</v>
      </c>
      <c r="E24" s="661">
        <v>7126482251</v>
      </c>
    </row>
    <row r="25" spans="2:5" ht="12">
      <c r="B25" s="662"/>
      <c r="C25" s="663"/>
      <c r="D25" s="657" t="s">
        <v>14</v>
      </c>
      <c r="E25" s="659">
        <v>113224225</v>
      </c>
    </row>
    <row r="26" spans="2:5" s="645" customFormat="1" ht="12">
      <c r="B26" s="650"/>
      <c r="C26" s="651"/>
      <c r="D26" s="651"/>
      <c r="E26" s="652"/>
    </row>
    <row r="27" spans="2:5" s="645" customFormat="1" ht="13.5">
      <c r="B27" s="650"/>
      <c r="C27" s="1024" t="s">
        <v>15</v>
      </c>
      <c r="D27" s="1024"/>
      <c r="E27" s="652"/>
    </row>
    <row r="28" spans="2:5" s="645" customFormat="1" ht="12">
      <c r="B28" s="650"/>
      <c r="C28" s="651"/>
      <c r="D28" s="651"/>
      <c r="E28" s="652"/>
    </row>
    <row r="29" spans="2:5" s="645" customFormat="1" ht="12">
      <c r="B29" s="654"/>
      <c r="C29" s="664"/>
      <c r="D29" s="654"/>
      <c r="E29" s="665"/>
    </row>
    <row r="30" spans="2:5" s="645" customFormat="1" ht="12">
      <c r="B30" s="657" t="s">
        <v>2111</v>
      </c>
      <c r="C30" s="658">
        <v>829413721</v>
      </c>
      <c r="D30" s="657" t="s">
        <v>2112</v>
      </c>
      <c r="E30" s="659">
        <v>41245639</v>
      </c>
    </row>
    <row r="31" spans="2:5" s="645" customFormat="1" ht="12">
      <c r="B31" s="657" t="s">
        <v>16</v>
      </c>
      <c r="C31" s="658">
        <v>2411860000</v>
      </c>
      <c r="D31" s="657" t="s">
        <v>2113</v>
      </c>
      <c r="E31" s="659">
        <v>251131096</v>
      </c>
    </row>
    <row r="32" spans="2:5" s="645" customFormat="1" ht="12">
      <c r="B32" s="657" t="s">
        <v>17</v>
      </c>
      <c r="C32" s="658">
        <v>14475647</v>
      </c>
      <c r="D32" s="657" t="s">
        <v>18</v>
      </c>
      <c r="E32" s="659">
        <v>17231767</v>
      </c>
    </row>
    <row r="33" spans="2:5" s="645" customFormat="1" ht="12">
      <c r="B33" s="657" t="s">
        <v>19</v>
      </c>
      <c r="C33" s="658">
        <v>237220564</v>
      </c>
      <c r="D33" s="657" t="s">
        <v>2114</v>
      </c>
      <c r="E33" s="659">
        <v>2163714120</v>
      </c>
    </row>
    <row r="34" spans="2:5" s="645" customFormat="1" ht="12">
      <c r="B34" s="657" t="s">
        <v>20</v>
      </c>
      <c r="C34" s="658">
        <v>254739527</v>
      </c>
      <c r="D34" s="657" t="s">
        <v>2115</v>
      </c>
      <c r="E34" s="659">
        <v>3258179231</v>
      </c>
    </row>
    <row r="35" spans="2:5" s="645" customFormat="1" ht="12">
      <c r="B35" s="657" t="s">
        <v>2116</v>
      </c>
      <c r="C35" s="658">
        <v>3758824644</v>
      </c>
      <c r="D35" s="657" t="s">
        <v>21</v>
      </c>
      <c r="E35" s="659">
        <v>611261077</v>
      </c>
    </row>
    <row r="36" spans="2:5" s="645" customFormat="1" ht="12">
      <c r="B36" s="657" t="s">
        <v>0</v>
      </c>
      <c r="C36" s="658">
        <v>115912763</v>
      </c>
      <c r="D36" s="657" t="s">
        <v>1</v>
      </c>
      <c r="E36" s="659">
        <v>310926112</v>
      </c>
    </row>
    <row r="37" spans="2:5" s="645" customFormat="1" ht="12">
      <c r="B37" s="657" t="s">
        <v>2</v>
      </c>
      <c r="C37" s="658">
        <v>12439805</v>
      </c>
      <c r="D37" s="657" t="s">
        <v>3</v>
      </c>
      <c r="E37" s="659">
        <v>1773321748</v>
      </c>
    </row>
    <row r="38" spans="2:5" s="645" customFormat="1" ht="12">
      <c r="B38" s="657" t="s">
        <v>22</v>
      </c>
      <c r="C38" s="658">
        <v>113224226</v>
      </c>
      <c r="D38" s="657" t="s">
        <v>5</v>
      </c>
      <c r="E38" s="659">
        <v>52123833</v>
      </c>
    </row>
    <row r="39" spans="2:5" s="645" customFormat="1" ht="12">
      <c r="B39" s="657" t="s">
        <v>6</v>
      </c>
      <c r="C39" s="658">
        <v>402158876</v>
      </c>
      <c r="D39" s="657" t="s">
        <v>7</v>
      </c>
      <c r="E39" s="659">
        <v>17717555</v>
      </c>
    </row>
    <row r="40" spans="2:5" s="645" customFormat="1" ht="12">
      <c r="B40" s="657" t="s">
        <v>8</v>
      </c>
      <c r="C40" s="658">
        <v>966000000</v>
      </c>
      <c r="D40" s="657" t="s">
        <v>9</v>
      </c>
      <c r="E40" s="659">
        <v>46676384</v>
      </c>
    </row>
    <row r="41" spans="2:5" s="645" customFormat="1" ht="12">
      <c r="B41" s="657"/>
      <c r="C41" s="658"/>
      <c r="D41" s="657" t="s">
        <v>10</v>
      </c>
      <c r="E41" s="659">
        <v>219783421</v>
      </c>
    </row>
    <row r="42" spans="2:5" s="645" customFormat="1" ht="12">
      <c r="B42" s="660"/>
      <c r="C42" s="666"/>
      <c r="D42" s="657" t="s">
        <v>23</v>
      </c>
      <c r="E42" s="659">
        <v>143095369</v>
      </c>
    </row>
    <row r="43" spans="2:5" s="645" customFormat="1" ht="12">
      <c r="B43" s="660" t="s">
        <v>13</v>
      </c>
      <c r="C43" s="666">
        <v>9116269773</v>
      </c>
      <c r="D43" s="657" t="s">
        <v>24</v>
      </c>
      <c r="E43" s="659">
        <v>0</v>
      </c>
    </row>
    <row r="44" spans="2:5" s="645" customFormat="1" ht="12">
      <c r="B44" s="657"/>
      <c r="C44" s="658"/>
      <c r="D44" s="657" t="s">
        <v>25</v>
      </c>
      <c r="E44" s="659">
        <v>230267770</v>
      </c>
    </row>
    <row r="45" spans="2:5" s="645" customFormat="1" ht="12">
      <c r="B45" s="657" t="s">
        <v>26</v>
      </c>
      <c r="C45" s="658">
        <v>20405349</v>
      </c>
      <c r="D45" s="660" t="s">
        <v>13</v>
      </c>
      <c r="E45" s="661">
        <v>9136675122</v>
      </c>
    </row>
    <row r="46" spans="2:5" s="645" customFormat="1" ht="12">
      <c r="B46" s="657"/>
      <c r="C46" s="30"/>
      <c r="D46" s="660"/>
      <c r="E46" s="661"/>
    </row>
    <row r="47" spans="2:5" s="645" customFormat="1" ht="13.5">
      <c r="B47" s="650"/>
      <c r="C47" s="1024" t="s">
        <v>27</v>
      </c>
      <c r="D47" s="1024"/>
      <c r="E47" s="652"/>
    </row>
    <row r="48" spans="2:5" s="645" customFormat="1" ht="12">
      <c r="B48" s="650"/>
      <c r="C48" s="651"/>
      <c r="D48" s="651"/>
      <c r="E48" s="652"/>
    </row>
    <row r="49" spans="2:5" s="645" customFormat="1" ht="12">
      <c r="B49" s="654"/>
      <c r="C49" s="664"/>
      <c r="D49" s="654"/>
      <c r="E49" s="665"/>
    </row>
    <row r="50" spans="2:5" ht="12">
      <c r="B50" s="657" t="s">
        <v>2111</v>
      </c>
      <c r="C50" s="658">
        <v>1055504865</v>
      </c>
      <c r="D50" s="657" t="s">
        <v>2112</v>
      </c>
      <c r="E50" s="659">
        <v>38411928</v>
      </c>
    </row>
    <row r="51" spans="2:5" ht="12">
      <c r="B51" s="657" t="s">
        <v>28</v>
      </c>
      <c r="C51" s="658">
        <v>410050843</v>
      </c>
      <c r="D51" s="657" t="s">
        <v>2113</v>
      </c>
      <c r="E51" s="659">
        <v>309939607</v>
      </c>
    </row>
    <row r="52" spans="2:5" ht="12">
      <c r="B52" s="657" t="s">
        <v>29</v>
      </c>
      <c r="C52" s="658">
        <v>2403839000</v>
      </c>
      <c r="D52" s="657" t="s">
        <v>18</v>
      </c>
      <c r="E52" s="659">
        <v>436136184</v>
      </c>
    </row>
    <row r="53" spans="2:5" ht="12">
      <c r="B53" s="657" t="s">
        <v>17</v>
      </c>
      <c r="C53" s="658">
        <v>12715557</v>
      </c>
      <c r="D53" s="657" t="s">
        <v>2114</v>
      </c>
      <c r="E53" s="659">
        <v>2086460142</v>
      </c>
    </row>
    <row r="54" spans="2:5" ht="12">
      <c r="B54" s="657" t="s">
        <v>19</v>
      </c>
      <c r="C54" s="658">
        <v>133875281</v>
      </c>
      <c r="D54" s="657" t="s">
        <v>2115</v>
      </c>
      <c r="E54" s="659">
        <v>3792381394</v>
      </c>
    </row>
    <row r="55" spans="2:5" ht="12">
      <c r="B55" s="657" t="s">
        <v>20</v>
      </c>
      <c r="C55" s="658">
        <v>287001809</v>
      </c>
      <c r="D55" s="657" t="s">
        <v>21</v>
      </c>
      <c r="E55" s="659">
        <v>690474597</v>
      </c>
    </row>
    <row r="56" spans="2:5" ht="12">
      <c r="B56" s="657" t="s">
        <v>2116</v>
      </c>
      <c r="C56" s="658">
        <v>3800704262</v>
      </c>
      <c r="D56" s="657" t="s">
        <v>1</v>
      </c>
      <c r="E56" s="659">
        <v>304725388</v>
      </c>
    </row>
    <row r="57" spans="2:5" ht="12">
      <c r="B57" s="657" t="s">
        <v>0</v>
      </c>
      <c r="C57" s="658">
        <v>126668953</v>
      </c>
      <c r="D57" s="657" t="s">
        <v>3</v>
      </c>
      <c r="E57" s="659">
        <v>1955564505</v>
      </c>
    </row>
    <row r="58" spans="2:5" ht="12">
      <c r="B58" s="657" t="s">
        <v>2</v>
      </c>
      <c r="C58" s="658">
        <v>50682887</v>
      </c>
      <c r="D58" s="657" t="s">
        <v>5</v>
      </c>
      <c r="E58" s="659">
        <v>43503290</v>
      </c>
    </row>
    <row r="59" spans="2:5" ht="12">
      <c r="B59" s="657" t="s">
        <v>22</v>
      </c>
      <c r="C59" s="658">
        <v>0</v>
      </c>
      <c r="D59" s="657" t="s">
        <v>7</v>
      </c>
      <c r="E59" s="659">
        <v>17972465</v>
      </c>
    </row>
    <row r="60" spans="2:5" ht="12">
      <c r="B60" s="657" t="s">
        <v>6</v>
      </c>
      <c r="C60" s="658">
        <v>459652554</v>
      </c>
      <c r="D60" s="657" t="s">
        <v>9</v>
      </c>
      <c r="E60" s="659">
        <v>44058153</v>
      </c>
    </row>
    <row r="61" spans="2:5" ht="12">
      <c r="B61" s="657" t="s">
        <v>8</v>
      </c>
      <c r="C61" s="658">
        <v>985913000</v>
      </c>
      <c r="D61" s="657" t="s">
        <v>10</v>
      </c>
      <c r="E61" s="659">
        <v>335828257</v>
      </c>
    </row>
    <row r="62" spans="2:5" ht="12">
      <c r="B62" s="657"/>
      <c r="C62" s="658"/>
      <c r="D62" s="657" t="s">
        <v>23</v>
      </c>
      <c r="E62" s="659">
        <v>240119806</v>
      </c>
    </row>
    <row r="63" spans="2:5" ht="12">
      <c r="B63" s="657"/>
      <c r="C63" s="658"/>
      <c r="D63" s="657" t="s">
        <v>30</v>
      </c>
      <c r="E63" s="659">
        <v>20405349</v>
      </c>
    </row>
    <row r="64" spans="2:5" ht="12">
      <c r="B64" s="660" t="s">
        <v>13</v>
      </c>
      <c r="C64" s="39">
        <v>9726609011</v>
      </c>
      <c r="D64" s="660" t="s">
        <v>13</v>
      </c>
      <c r="E64" s="661">
        <v>10315981065</v>
      </c>
    </row>
    <row r="65" spans="2:5" ht="12">
      <c r="B65" s="657"/>
      <c r="C65" s="30"/>
      <c r="D65" s="660"/>
      <c r="E65" s="661"/>
    </row>
    <row r="66" spans="2:5" ht="12.75" thickBot="1">
      <c r="B66" s="667"/>
      <c r="C66" s="47"/>
      <c r="D66" s="668"/>
      <c r="E66" s="669"/>
    </row>
    <row r="67" ht="12">
      <c r="B67" s="645" t="s">
        <v>33</v>
      </c>
    </row>
  </sheetData>
  <mergeCells count="5">
    <mergeCell ref="B4:C4"/>
    <mergeCell ref="D4:E4"/>
    <mergeCell ref="C47:D47"/>
    <mergeCell ref="C7:D7"/>
    <mergeCell ref="C27:D27"/>
  </mergeCells>
  <printOptions/>
  <pageMargins left="0.75" right="0.7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Y38"/>
  <sheetViews>
    <sheetView workbookViewId="0" topLeftCell="A1">
      <selection activeCell="A1" sqref="A1"/>
    </sheetView>
  </sheetViews>
  <sheetFormatPr defaultColWidth="9.00390625" defaultRowHeight="13.5"/>
  <cols>
    <col min="1" max="1" width="2.625" style="82" customWidth="1"/>
    <col min="2" max="2" width="1.625" style="82" customWidth="1"/>
    <col min="3" max="3" width="15.00390625" style="82" bestFit="1" customWidth="1"/>
    <col min="4" max="4" width="1.625" style="91" customWidth="1"/>
    <col min="5" max="5" width="11.50390625" style="82" bestFit="1" customWidth="1"/>
    <col min="6" max="6" width="11.50390625" style="91" bestFit="1" customWidth="1"/>
    <col min="7" max="8" width="11.25390625" style="91" bestFit="1" customWidth="1"/>
    <col min="9" max="9" width="11.50390625" style="91" bestFit="1" customWidth="1"/>
    <col min="10" max="10" width="11.25390625" style="91" bestFit="1" customWidth="1"/>
    <col min="11" max="13" width="11.50390625" style="91" bestFit="1" customWidth="1"/>
    <col min="14" max="14" width="1.625" style="91" customWidth="1"/>
    <col min="15" max="15" width="13.125" style="91" bestFit="1" customWidth="1"/>
    <col min="16" max="16" width="1.625" style="91" customWidth="1"/>
    <col min="17" max="17" width="11.75390625" style="91" bestFit="1" customWidth="1"/>
    <col min="18" max="16384" width="10.625" style="91" customWidth="1"/>
  </cols>
  <sheetData>
    <row r="1" s="82" customFormat="1" ht="12"/>
    <row r="2" s="82" customFormat="1" ht="14.25">
      <c r="B2" s="83" t="s">
        <v>72</v>
      </c>
    </row>
    <row r="3" spans="2:24" s="82" customFormat="1" ht="12.75" thickBot="1">
      <c r="B3" s="84"/>
      <c r="C3" s="84"/>
      <c r="D3" s="84"/>
      <c r="E3" s="84"/>
      <c r="F3" s="84"/>
      <c r="G3" s="84"/>
      <c r="H3" s="84"/>
      <c r="I3" s="84"/>
      <c r="J3" s="84"/>
      <c r="K3" s="84"/>
      <c r="M3" s="84"/>
      <c r="N3" s="670"/>
      <c r="O3" s="670"/>
      <c r="X3" s="84" t="s">
        <v>35</v>
      </c>
    </row>
    <row r="4" spans="2:25" s="82" customFormat="1" ht="12">
      <c r="B4" s="1032" t="s">
        <v>36</v>
      </c>
      <c r="C4" s="1029"/>
      <c r="D4" s="1030"/>
      <c r="E4" s="1027" t="s">
        <v>2110</v>
      </c>
      <c r="F4" s="1027"/>
      <c r="G4" s="1027"/>
      <c r="H4" s="1027" t="s">
        <v>15</v>
      </c>
      <c r="I4" s="1027"/>
      <c r="J4" s="1027"/>
      <c r="K4" s="1027" t="s">
        <v>27</v>
      </c>
      <c r="L4" s="1027"/>
      <c r="M4" s="1027"/>
      <c r="N4" s="1029" t="s">
        <v>36</v>
      </c>
      <c r="O4" s="1029"/>
      <c r="P4" s="1030"/>
      <c r="Q4" s="1027" t="s">
        <v>2110</v>
      </c>
      <c r="R4" s="1027"/>
      <c r="S4" s="1027"/>
      <c r="T4" s="1027" t="s">
        <v>15</v>
      </c>
      <c r="U4" s="1027"/>
      <c r="V4" s="1027"/>
      <c r="W4" s="1027" t="s">
        <v>27</v>
      </c>
      <c r="X4" s="1027"/>
      <c r="Y4" s="1027"/>
    </row>
    <row r="5" spans="2:25" s="82" customFormat="1" ht="12">
      <c r="B5" s="1033"/>
      <c r="C5" s="846"/>
      <c r="D5" s="847"/>
      <c r="E5" s="671" t="s">
        <v>37</v>
      </c>
      <c r="F5" s="671" t="s">
        <v>38</v>
      </c>
      <c r="G5" s="672" t="s">
        <v>885</v>
      </c>
      <c r="H5" s="671" t="s">
        <v>37</v>
      </c>
      <c r="I5" s="671" t="s">
        <v>38</v>
      </c>
      <c r="J5" s="672" t="s">
        <v>885</v>
      </c>
      <c r="K5" s="671" t="s">
        <v>37</v>
      </c>
      <c r="L5" s="671" t="s">
        <v>38</v>
      </c>
      <c r="M5" s="672" t="s">
        <v>885</v>
      </c>
      <c r="N5" s="846"/>
      <c r="O5" s="846"/>
      <c r="P5" s="847"/>
      <c r="Q5" s="671" t="s">
        <v>37</v>
      </c>
      <c r="R5" s="671" t="s">
        <v>38</v>
      </c>
      <c r="S5" s="672" t="s">
        <v>885</v>
      </c>
      <c r="T5" s="671" t="s">
        <v>37</v>
      </c>
      <c r="U5" s="671" t="s">
        <v>38</v>
      </c>
      <c r="V5" s="672" t="s">
        <v>885</v>
      </c>
      <c r="W5" s="671" t="s">
        <v>37</v>
      </c>
      <c r="X5" s="671" t="s">
        <v>38</v>
      </c>
      <c r="Y5" s="672" t="s">
        <v>885</v>
      </c>
    </row>
    <row r="6" spans="2:25" s="82" customFormat="1" ht="12">
      <c r="B6" s="673"/>
      <c r="C6" s="92"/>
      <c r="D6" s="92"/>
      <c r="E6" s="674"/>
      <c r="F6" s="675"/>
      <c r="G6" s="675"/>
      <c r="H6" s="675"/>
      <c r="I6" s="675"/>
      <c r="J6" s="675"/>
      <c r="K6" s="675"/>
      <c r="L6" s="675"/>
      <c r="M6" s="676"/>
      <c r="N6" s="677"/>
      <c r="O6" s="677"/>
      <c r="P6" s="678"/>
      <c r="Q6" s="675"/>
      <c r="R6" s="675"/>
      <c r="S6" s="675"/>
      <c r="T6" s="675"/>
      <c r="U6" s="675"/>
      <c r="V6" s="675"/>
      <c r="W6" s="675"/>
      <c r="X6" s="675"/>
      <c r="Y6" s="676"/>
    </row>
    <row r="7" spans="2:25" s="679" customFormat="1" ht="11.25">
      <c r="B7" s="680"/>
      <c r="C7" s="681" t="s">
        <v>39</v>
      </c>
      <c r="D7" s="682"/>
      <c r="E7" s="38">
        <v>1848471</v>
      </c>
      <c r="F7" s="39">
        <f>SUM(F26,F36)</f>
        <v>4169880</v>
      </c>
      <c r="G7" s="39">
        <f>SUM(G26,G36)</f>
        <v>6018357</v>
      </c>
      <c r="H7" s="39">
        <f>SUM(H26,H36)</f>
        <v>2253518</v>
      </c>
      <c r="I7" s="39">
        <f>SUM(I26,I36)</f>
        <v>5183781</v>
      </c>
      <c r="J7" s="39">
        <v>7437299</v>
      </c>
      <c r="K7" s="39">
        <f>SUM(K26,K36)</f>
        <v>4173171</v>
      </c>
      <c r="L7" s="39">
        <f>SUM(L26,L36)</f>
        <v>4709576</v>
      </c>
      <c r="M7" s="39">
        <f>SUM(M26,M36)</f>
        <v>8882747</v>
      </c>
      <c r="N7" s="682"/>
      <c r="O7" s="681" t="s">
        <v>39</v>
      </c>
      <c r="P7" s="683"/>
      <c r="Q7" s="39">
        <f>SUM(Q28,Q36)</f>
        <v>1839254</v>
      </c>
      <c r="R7" s="39">
        <v>3983859</v>
      </c>
      <c r="S7" s="39">
        <f>SUM(S28,S36)</f>
        <v>5823113</v>
      </c>
      <c r="T7" s="39">
        <f>SUM(T28,T36)</f>
        <v>2192713</v>
      </c>
      <c r="U7" s="39">
        <f>SUM(U28,U36)</f>
        <v>4929836</v>
      </c>
      <c r="V7" s="39">
        <v>7122549</v>
      </c>
      <c r="W7" s="39">
        <f>SUM(W28,W36)</f>
        <v>4145943</v>
      </c>
      <c r="X7" s="39">
        <v>4686339</v>
      </c>
      <c r="Y7" s="40">
        <f>SUM(Y28,Y36)</f>
        <v>8832282</v>
      </c>
    </row>
    <row r="8" spans="2:25" s="82" customFormat="1" ht="13.5">
      <c r="B8" s="673"/>
      <c r="C8" s="92"/>
      <c r="D8" s="92"/>
      <c r="E8" s="29"/>
      <c r="F8" s="30"/>
      <c r="G8" s="1025" t="s">
        <v>40</v>
      </c>
      <c r="H8" s="1025"/>
      <c r="I8" s="30"/>
      <c r="J8" s="30"/>
      <c r="K8" s="30"/>
      <c r="L8" s="30"/>
      <c r="M8" s="31"/>
      <c r="N8" s="92"/>
      <c r="O8" s="92"/>
      <c r="P8" s="92"/>
      <c r="Q8" s="30"/>
      <c r="R8" s="30"/>
      <c r="S8" s="1031" t="s">
        <v>41</v>
      </c>
      <c r="T8" s="1031"/>
      <c r="U8" s="1026"/>
      <c r="V8" s="1026"/>
      <c r="W8" s="30"/>
      <c r="X8" s="30"/>
      <c r="Y8" s="31"/>
    </row>
    <row r="9" spans="2:25" s="82" customFormat="1" ht="12">
      <c r="B9" s="673"/>
      <c r="C9" s="92"/>
      <c r="D9" s="92"/>
      <c r="E9" s="30"/>
      <c r="F9" s="30"/>
      <c r="G9" s="30"/>
      <c r="H9" s="30"/>
      <c r="I9" s="30"/>
      <c r="J9" s="30"/>
      <c r="K9" s="30"/>
      <c r="L9" s="30"/>
      <c r="M9" s="31"/>
      <c r="N9" s="92"/>
      <c r="O9" s="92"/>
      <c r="P9" s="92"/>
      <c r="Q9" s="30"/>
      <c r="R9" s="30"/>
      <c r="S9" s="30"/>
      <c r="T9" s="30"/>
      <c r="U9" s="30"/>
      <c r="V9" s="30"/>
      <c r="W9" s="30"/>
      <c r="X9" s="30"/>
      <c r="Y9" s="31"/>
    </row>
    <row r="10" spans="2:25" s="82" customFormat="1" ht="12">
      <c r="B10" s="88"/>
      <c r="C10" s="684" t="s">
        <v>42</v>
      </c>
      <c r="D10" s="685"/>
      <c r="E10" s="30">
        <v>629156</v>
      </c>
      <c r="F10" s="30">
        <v>1538084</v>
      </c>
      <c r="G10" s="30">
        <f>SUM(E10:F10)</f>
        <v>2167240</v>
      </c>
      <c r="H10" s="30">
        <v>717584</v>
      </c>
      <c r="I10" s="30">
        <v>1766444</v>
      </c>
      <c r="J10" s="30">
        <f>SUM(H10:I10)</f>
        <v>2484028</v>
      </c>
      <c r="K10" s="30">
        <v>1315981</v>
      </c>
      <c r="L10" s="30">
        <v>1478243</v>
      </c>
      <c r="M10" s="31">
        <f>SUM(K10:L10)</f>
        <v>2794224</v>
      </c>
      <c r="N10" s="582"/>
      <c r="O10" s="684" t="s">
        <v>43</v>
      </c>
      <c r="P10" s="685"/>
      <c r="Q10" s="30">
        <v>34688</v>
      </c>
      <c r="R10" s="30">
        <v>72332</v>
      </c>
      <c r="S10" s="30">
        <f>SUM(Q10:R10)</f>
        <v>107020</v>
      </c>
      <c r="T10" s="30">
        <v>41498</v>
      </c>
      <c r="U10" s="30">
        <v>90811</v>
      </c>
      <c r="V10" s="30">
        <f>SUM(T10:U10)</f>
        <v>132309</v>
      </c>
      <c r="W10" s="30">
        <v>93111</v>
      </c>
      <c r="X10" s="30">
        <v>95564</v>
      </c>
      <c r="Y10" s="31">
        <f>SUM(W10:X10)</f>
        <v>188675</v>
      </c>
    </row>
    <row r="11" spans="2:25" s="82" customFormat="1" ht="12">
      <c r="B11" s="88"/>
      <c r="C11" s="684" t="s">
        <v>44</v>
      </c>
      <c r="D11" s="685"/>
      <c r="E11" s="30">
        <v>180560</v>
      </c>
      <c r="F11" s="30">
        <v>844174</v>
      </c>
      <c r="G11" s="30">
        <f>SUM(E11:F11)</f>
        <v>1024734</v>
      </c>
      <c r="H11" s="30">
        <v>225151</v>
      </c>
      <c r="I11" s="30">
        <v>966204</v>
      </c>
      <c r="J11" s="30">
        <v>1191335</v>
      </c>
      <c r="K11" s="30">
        <v>340635</v>
      </c>
      <c r="L11" s="30">
        <v>674449</v>
      </c>
      <c r="M11" s="31">
        <f>SUM(K11:L11)</f>
        <v>1015084</v>
      </c>
      <c r="N11" s="582"/>
      <c r="O11" s="684" t="s">
        <v>45</v>
      </c>
      <c r="P11" s="685"/>
      <c r="Q11" s="30">
        <v>238462</v>
      </c>
      <c r="R11" s="30">
        <v>815114</v>
      </c>
      <c r="S11" s="30">
        <f>SUM(Q11:R11)</f>
        <v>1053576</v>
      </c>
      <c r="T11" s="30">
        <v>300925</v>
      </c>
      <c r="U11" s="30">
        <v>892861</v>
      </c>
      <c r="V11" s="30">
        <f>SUM(T11:U11)</f>
        <v>1193786</v>
      </c>
      <c r="W11" s="30">
        <v>706728</v>
      </c>
      <c r="X11" s="30">
        <v>813102</v>
      </c>
      <c r="Y11" s="31">
        <f>SUM(W11:X11)</f>
        <v>1519830</v>
      </c>
    </row>
    <row r="12" spans="2:25" s="82" customFormat="1" ht="12">
      <c r="B12" s="88"/>
      <c r="C12" s="684" t="s">
        <v>46</v>
      </c>
      <c r="D12" s="685"/>
      <c r="E12" s="30">
        <v>19469</v>
      </c>
      <c r="F12" s="30">
        <v>80245</v>
      </c>
      <c r="G12" s="30">
        <f>SUM(E12:F12)</f>
        <v>99714</v>
      </c>
      <c r="H12" s="30">
        <v>15913</v>
      </c>
      <c r="I12" s="30">
        <v>151895</v>
      </c>
      <c r="J12" s="30">
        <f>SUM(H12:I12)</f>
        <v>167808</v>
      </c>
      <c r="K12" s="30">
        <v>115301</v>
      </c>
      <c r="L12" s="30">
        <v>211753</v>
      </c>
      <c r="M12" s="31">
        <f>SUM(K12:L12)</f>
        <v>327054</v>
      </c>
      <c r="N12" s="582"/>
      <c r="O12" s="684" t="s">
        <v>47</v>
      </c>
      <c r="P12" s="685"/>
      <c r="Q12" s="30">
        <v>183604</v>
      </c>
      <c r="R12" s="30">
        <v>251920</v>
      </c>
      <c r="S12" s="30">
        <v>399524</v>
      </c>
      <c r="T12" s="30">
        <v>213920</v>
      </c>
      <c r="U12" s="30">
        <v>246172</v>
      </c>
      <c r="V12" s="30">
        <f>SUM(T12:U12)</f>
        <v>460092</v>
      </c>
      <c r="W12" s="30">
        <v>202351</v>
      </c>
      <c r="X12" s="30">
        <v>224345</v>
      </c>
      <c r="Y12" s="31">
        <f>SUM(W12:X12)</f>
        <v>426696</v>
      </c>
    </row>
    <row r="13" spans="2:25" s="82" customFormat="1" ht="12">
      <c r="B13" s="88"/>
      <c r="C13" s="684" t="s">
        <v>48</v>
      </c>
      <c r="D13" s="685"/>
      <c r="E13" s="30">
        <v>6901</v>
      </c>
      <c r="F13" s="30">
        <v>6851</v>
      </c>
      <c r="G13" s="30">
        <f>SUM(E13:F13)</f>
        <v>13752</v>
      </c>
      <c r="H13" s="30">
        <v>10005</v>
      </c>
      <c r="I13" s="30">
        <v>28186</v>
      </c>
      <c r="J13" s="30">
        <f>SUM(H13:I13)</f>
        <v>38191</v>
      </c>
      <c r="K13" s="30">
        <v>12167</v>
      </c>
      <c r="L13" s="30">
        <v>28222</v>
      </c>
      <c r="M13" s="31">
        <f>SUM(K13:L13)</f>
        <v>40389</v>
      </c>
      <c r="N13" s="582"/>
      <c r="O13" s="684" t="s">
        <v>2114</v>
      </c>
      <c r="P13" s="685"/>
      <c r="Q13" s="30">
        <v>111006</v>
      </c>
      <c r="R13" s="30">
        <v>232620</v>
      </c>
      <c r="S13" s="30">
        <f>SUM(Q13:R13)</f>
        <v>343626</v>
      </c>
      <c r="T13" s="30">
        <v>105521</v>
      </c>
      <c r="U13" s="30">
        <v>283553</v>
      </c>
      <c r="V13" s="30">
        <v>389072</v>
      </c>
      <c r="W13" s="30">
        <v>153375</v>
      </c>
      <c r="X13" s="30">
        <v>239413</v>
      </c>
      <c r="Y13" s="31">
        <v>392792</v>
      </c>
    </row>
    <row r="14" spans="2:25" s="82" customFormat="1" ht="12">
      <c r="B14" s="88"/>
      <c r="C14" s="684" t="s">
        <v>49</v>
      </c>
      <c r="D14" s="685"/>
      <c r="E14" s="30">
        <v>40375</v>
      </c>
      <c r="F14" s="30">
        <v>35267</v>
      </c>
      <c r="G14" s="30">
        <f>SUM(E14:F14)</f>
        <v>75642</v>
      </c>
      <c r="H14" s="30">
        <v>51678</v>
      </c>
      <c r="I14" s="30">
        <v>43354</v>
      </c>
      <c r="J14" s="30">
        <f>SUM(H14:I14)</f>
        <v>95032</v>
      </c>
      <c r="K14" s="30">
        <v>74279</v>
      </c>
      <c r="L14" s="30">
        <v>35105</v>
      </c>
      <c r="M14" s="31">
        <f>SUM(K14:L14)</f>
        <v>109384</v>
      </c>
      <c r="N14" s="582"/>
      <c r="O14" s="684" t="s">
        <v>50</v>
      </c>
      <c r="P14" s="685"/>
      <c r="Q14" s="30">
        <v>251017</v>
      </c>
      <c r="R14" s="30">
        <v>995675</v>
      </c>
      <c r="S14" s="30">
        <f>SUM(Q14:R14)</f>
        <v>1246692</v>
      </c>
      <c r="T14" s="30">
        <v>260539</v>
      </c>
      <c r="U14" s="30">
        <v>1184219</v>
      </c>
      <c r="V14" s="30">
        <f>SUM(T14:U14)</f>
        <v>1444758</v>
      </c>
      <c r="W14" s="30">
        <v>793799</v>
      </c>
      <c r="X14" s="30">
        <v>1060549</v>
      </c>
      <c r="Y14" s="31">
        <f>SUM(W14:X14)</f>
        <v>1854348</v>
      </c>
    </row>
    <row r="15" spans="2:25" s="82" customFormat="1" ht="12">
      <c r="B15" s="88"/>
      <c r="C15" s="684"/>
      <c r="D15" s="685"/>
      <c r="E15" s="30"/>
      <c r="F15" s="30"/>
      <c r="G15" s="30"/>
      <c r="H15" s="30"/>
      <c r="I15" s="30"/>
      <c r="J15" s="30"/>
      <c r="K15" s="30"/>
      <c r="L15" s="30"/>
      <c r="M15" s="31"/>
      <c r="N15" s="582"/>
      <c r="O15" s="684"/>
      <c r="P15" s="685"/>
      <c r="Q15" s="30"/>
      <c r="R15" s="30"/>
      <c r="S15" s="30"/>
      <c r="T15" s="30"/>
      <c r="U15" s="30"/>
      <c r="V15" s="30"/>
      <c r="W15" s="30"/>
      <c r="X15" s="30"/>
      <c r="Y15" s="31"/>
    </row>
    <row r="16" spans="2:25" s="82" customFormat="1" ht="13.5" customHeight="1">
      <c r="B16" s="88"/>
      <c r="C16" s="684" t="s">
        <v>51</v>
      </c>
      <c r="D16" s="685"/>
      <c r="E16" s="30">
        <v>189342</v>
      </c>
      <c r="F16" s="30">
        <v>164361</v>
      </c>
      <c r="G16" s="30">
        <f>SUM(E16:F16)</f>
        <v>353703</v>
      </c>
      <c r="H16" s="30">
        <v>233767</v>
      </c>
      <c r="I16" s="30">
        <v>219797</v>
      </c>
      <c r="J16" s="30">
        <f>SUM(H16:I16)</f>
        <v>453564</v>
      </c>
      <c r="K16" s="30">
        <v>367620</v>
      </c>
      <c r="L16" s="30">
        <v>256634</v>
      </c>
      <c r="M16" s="31">
        <f>SUM(K16:L16)</f>
        <v>624254</v>
      </c>
      <c r="N16" s="1025" t="s">
        <v>52</v>
      </c>
      <c r="O16" s="1025"/>
      <c r="P16" s="1028"/>
      <c r="Q16" s="30">
        <v>282636</v>
      </c>
      <c r="R16" s="30">
        <v>88034</v>
      </c>
      <c r="S16" s="30">
        <f>SUM(Q16:R16)</f>
        <v>370670</v>
      </c>
      <c r="T16" s="30">
        <v>358167</v>
      </c>
      <c r="U16" s="30">
        <v>147996</v>
      </c>
      <c r="V16" s="30">
        <f>SUM(T16:U16)</f>
        <v>506163</v>
      </c>
      <c r="W16" s="30">
        <v>453688</v>
      </c>
      <c r="X16" s="30">
        <v>122962</v>
      </c>
      <c r="Y16" s="31">
        <f>SUM(W16:X16)</f>
        <v>576650</v>
      </c>
    </row>
    <row r="17" spans="2:25" s="82" customFormat="1" ht="12">
      <c r="B17" s="88"/>
      <c r="C17" s="684" t="s">
        <v>53</v>
      </c>
      <c r="D17" s="685"/>
      <c r="E17" s="30">
        <v>30002</v>
      </c>
      <c r="F17" s="30">
        <v>235087</v>
      </c>
      <c r="G17" s="30">
        <f>SUM(E17:F17)</f>
        <v>265089</v>
      </c>
      <c r="H17" s="30">
        <v>30078</v>
      </c>
      <c r="I17" s="30">
        <v>244449</v>
      </c>
      <c r="J17" s="30">
        <f>SUM(H17:I17)</f>
        <v>274527</v>
      </c>
      <c r="K17" s="30">
        <v>75405</v>
      </c>
      <c r="L17" s="30">
        <v>133860</v>
      </c>
      <c r="M17" s="31">
        <f>SUM(K17:L17)</f>
        <v>209265</v>
      </c>
      <c r="N17" s="582"/>
      <c r="O17" s="684" t="s">
        <v>54</v>
      </c>
      <c r="P17" s="685"/>
      <c r="Q17" s="30">
        <v>38800</v>
      </c>
      <c r="R17" s="30">
        <v>87916</v>
      </c>
      <c r="S17" s="30">
        <f>SUM(Q17:R17)</f>
        <v>126716</v>
      </c>
      <c r="T17" s="30">
        <v>50910</v>
      </c>
      <c r="U17" s="30">
        <v>105886</v>
      </c>
      <c r="V17" s="30">
        <f>SUM(T17:U17)</f>
        <v>156796</v>
      </c>
      <c r="W17" s="30">
        <v>94180</v>
      </c>
      <c r="X17" s="30">
        <v>90597</v>
      </c>
      <c r="Y17" s="31">
        <f>SUM(W17:X17)</f>
        <v>184777</v>
      </c>
    </row>
    <row r="18" spans="2:25" s="82" customFormat="1" ht="12">
      <c r="B18" s="88"/>
      <c r="C18" s="684" t="s">
        <v>0</v>
      </c>
      <c r="D18" s="685"/>
      <c r="E18" s="30">
        <v>7031</v>
      </c>
      <c r="F18" s="30">
        <v>115985</v>
      </c>
      <c r="G18" s="30">
        <f>SUM(E18:F18)</f>
        <v>123016</v>
      </c>
      <c r="H18" s="30">
        <v>17266</v>
      </c>
      <c r="I18" s="30">
        <v>0</v>
      </c>
      <c r="J18" s="30">
        <f>SUM(H18:I18)</f>
        <v>17266</v>
      </c>
      <c r="K18" s="30">
        <v>42237</v>
      </c>
      <c r="L18" s="30">
        <v>139225</v>
      </c>
      <c r="M18" s="31">
        <f>SUM(K18:L18)</f>
        <v>181462</v>
      </c>
      <c r="N18" s="582"/>
      <c r="O18" s="684" t="s">
        <v>3</v>
      </c>
      <c r="P18" s="685"/>
      <c r="Q18" s="30">
        <v>38685</v>
      </c>
      <c r="R18" s="30">
        <v>294941</v>
      </c>
      <c r="S18" s="30">
        <f>SUM(Q18:R18)</f>
        <v>333626</v>
      </c>
      <c r="T18" s="30">
        <v>51970</v>
      </c>
      <c r="U18" s="30">
        <v>429853</v>
      </c>
      <c r="V18" s="30">
        <f>SUM(T18:U18)</f>
        <v>481823</v>
      </c>
      <c r="W18" s="30">
        <v>150189</v>
      </c>
      <c r="X18" s="30">
        <v>285118</v>
      </c>
      <c r="Y18" s="31">
        <f>SUM(W18:X18)</f>
        <v>435307</v>
      </c>
    </row>
    <row r="19" spans="2:25" s="82" customFormat="1" ht="12">
      <c r="B19" s="88"/>
      <c r="C19" s="684" t="s">
        <v>55</v>
      </c>
      <c r="D19" s="685"/>
      <c r="E19" s="30">
        <v>11681</v>
      </c>
      <c r="F19" s="30">
        <v>29847</v>
      </c>
      <c r="G19" s="30">
        <f>SUM(E19:F19)</f>
        <v>41528</v>
      </c>
      <c r="H19" s="30">
        <v>4874</v>
      </c>
      <c r="I19" s="30">
        <v>214970</v>
      </c>
      <c r="J19" s="30">
        <f>SUM(H19:I19)</f>
        <v>219844</v>
      </c>
      <c r="K19" s="30">
        <v>19981</v>
      </c>
      <c r="L19" s="30">
        <v>48010</v>
      </c>
      <c r="M19" s="31">
        <f>SUM(K19:L19)</f>
        <v>67991</v>
      </c>
      <c r="N19" s="582"/>
      <c r="O19" s="684" t="s">
        <v>5</v>
      </c>
      <c r="P19" s="685"/>
      <c r="Q19" s="30">
        <v>24424</v>
      </c>
      <c r="R19" s="30">
        <v>68443</v>
      </c>
      <c r="S19" s="30">
        <f>SUM(Q19:R19)</f>
        <v>92867</v>
      </c>
      <c r="T19" s="30">
        <v>19638</v>
      </c>
      <c r="U19" s="30">
        <v>96234</v>
      </c>
      <c r="V19" s="30">
        <f>SUM(T19:U19)</f>
        <v>115872</v>
      </c>
      <c r="W19" s="30">
        <v>45708</v>
      </c>
      <c r="X19" s="30">
        <v>88703</v>
      </c>
      <c r="Y19" s="31">
        <f>SUM(W19:X19)</f>
        <v>134411</v>
      </c>
    </row>
    <row r="20" spans="2:25" s="82" customFormat="1" ht="12">
      <c r="B20" s="88"/>
      <c r="C20" s="684" t="s">
        <v>56</v>
      </c>
      <c r="D20" s="685"/>
      <c r="E20" s="30">
        <v>5649</v>
      </c>
      <c r="F20" s="30">
        <v>147907</v>
      </c>
      <c r="G20" s="30">
        <f>SUM(E20:F20)</f>
        <v>153556</v>
      </c>
      <c r="H20" s="30">
        <v>9230</v>
      </c>
      <c r="I20" s="30">
        <v>183776</v>
      </c>
      <c r="J20" s="30">
        <f>SUM(H20:I20)</f>
        <v>193006</v>
      </c>
      <c r="K20" s="30">
        <v>128052</v>
      </c>
      <c r="L20" s="30">
        <v>166354</v>
      </c>
      <c r="M20" s="31">
        <f>SUM(K20:L20)</f>
        <v>294406</v>
      </c>
      <c r="N20" s="582"/>
      <c r="O20" s="684" t="s">
        <v>57</v>
      </c>
      <c r="P20" s="685"/>
      <c r="Q20" s="30">
        <v>2115</v>
      </c>
      <c r="R20" s="30">
        <v>11204</v>
      </c>
      <c r="S20" s="30">
        <f>SUM(Q20:R20)</f>
        <v>13319</v>
      </c>
      <c r="T20" s="30">
        <v>2471</v>
      </c>
      <c r="U20" s="30">
        <v>10788</v>
      </c>
      <c r="V20" s="30">
        <f>SUM(T20:U20)</f>
        <v>13259</v>
      </c>
      <c r="W20" s="30">
        <v>5862</v>
      </c>
      <c r="X20" s="30">
        <v>8504</v>
      </c>
      <c r="Y20" s="31">
        <f>SUM(W20:X20)</f>
        <v>14366</v>
      </c>
    </row>
    <row r="21" spans="2:25" ht="12">
      <c r="B21" s="88"/>
      <c r="C21" s="684"/>
      <c r="D21" s="26"/>
      <c r="E21" s="30"/>
      <c r="F21" s="30"/>
      <c r="G21" s="30"/>
      <c r="H21" s="30"/>
      <c r="I21" s="30"/>
      <c r="J21" s="30"/>
      <c r="K21" s="30"/>
      <c r="L21" s="30"/>
      <c r="M21" s="31"/>
      <c r="N21" s="582"/>
      <c r="O21" s="684"/>
      <c r="P21" s="26"/>
      <c r="Q21" s="30"/>
      <c r="R21" s="30"/>
      <c r="S21" s="30"/>
      <c r="T21" s="30"/>
      <c r="U21" s="30"/>
      <c r="V21" s="30"/>
      <c r="W21" s="30"/>
      <c r="X21" s="30"/>
      <c r="Y21" s="31"/>
    </row>
    <row r="22" spans="2:25" ht="12">
      <c r="B22" s="88"/>
      <c r="C22" s="684" t="s">
        <v>58</v>
      </c>
      <c r="D22" s="26"/>
      <c r="E22" s="30">
        <v>76508</v>
      </c>
      <c r="F22" s="30">
        <v>85786</v>
      </c>
      <c r="G22" s="30">
        <f>SUM(E22:F22)</f>
        <v>162294</v>
      </c>
      <c r="H22" s="30">
        <v>94967</v>
      </c>
      <c r="I22" s="30">
        <v>112093</v>
      </c>
      <c r="J22" s="30">
        <f>SUM(H22:I22)</f>
        <v>207060</v>
      </c>
      <c r="K22" s="30">
        <v>153354</v>
      </c>
      <c r="L22" s="30">
        <v>198377</v>
      </c>
      <c r="M22" s="31">
        <f>SUM(K22:L22)</f>
        <v>351731</v>
      </c>
      <c r="N22" s="582"/>
      <c r="O22" s="684" t="s">
        <v>9</v>
      </c>
      <c r="P22" s="26"/>
      <c r="Q22" s="30">
        <v>6513</v>
      </c>
      <c r="R22" s="30">
        <v>22610</v>
      </c>
      <c r="S22" s="30">
        <f>SUM(Q22:R22)</f>
        <v>29123</v>
      </c>
      <c r="T22" s="30">
        <v>7154</v>
      </c>
      <c r="U22" s="30">
        <v>28574</v>
      </c>
      <c r="V22" s="30">
        <f>SUM(T22:U22)</f>
        <v>35728</v>
      </c>
      <c r="W22" s="30">
        <v>20531</v>
      </c>
      <c r="X22" s="30">
        <v>29855</v>
      </c>
      <c r="Y22" s="31">
        <f>SUM(W22:X22)</f>
        <v>50386</v>
      </c>
    </row>
    <row r="23" spans="2:25" ht="12">
      <c r="B23" s="88"/>
      <c r="C23" s="684" t="s">
        <v>59</v>
      </c>
      <c r="D23" s="26"/>
      <c r="E23" s="30">
        <v>75280</v>
      </c>
      <c r="F23" s="30">
        <v>163261</v>
      </c>
      <c r="G23" s="30">
        <f>SUM(E23:F23)</f>
        <v>238541</v>
      </c>
      <c r="H23" s="30">
        <v>155000</v>
      </c>
      <c r="I23" s="30">
        <v>187404</v>
      </c>
      <c r="J23" s="30">
        <v>342402</v>
      </c>
      <c r="K23" s="30">
        <v>196300</v>
      </c>
      <c r="L23" s="30">
        <v>162338</v>
      </c>
      <c r="M23" s="31">
        <f>SUM(K23:L23)</f>
        <v>358638</v>
      </c>
      <c r="N23" s="582"/>
      <c r="O23" s="684" t="s">
        <v>60</v>
      </c>
      <c r="P23" s="26"/>
      <c r="Q23" s="30">
        <v>32345</v>
      </c>
      <c r="R23" s="30">
        <v>42607</v>
      </c>
      <c r="S23" s="30">
        <v>77952</v>
      </c>
      <c r="T23" s="30">
        <v>41913</v>
      </c>
      <c r="U23" s="30">
        <v>64391</v>
      </c>
      <c r="V23" s="30">
        <f>SUM(T23:U23)</f>
        <v>106304</v>
      </c>
      <c r="W23" s="30">
        <v>94348</v>
      </c>
      <c r="X23" s="30">
        <v>99693</v>
      </c>
      <c r="Y23" s="31">
        <f>SUM(W23:X23)</f>
        <v>194041</v>
      </c>
    </row>
    <row r="24" spans="2:25" ht="12">
      <c r="B24" s="88"/>
      <c r="C24" s="684" t="s">
        <v>61</v>
      </c>
      <c r="D24" s="26"/>
      <c r="E24" s="30">
        <v>65617</v>
      </c>
      <c r="F24" s="30">
        <v>133216</v>
      </c>
      <c r="G24" s="30">
        <v>98833</v>
      </c>
      <c r="H24" s="30">
        <v>47258</v>
      </c>
      <c r="I24" s="30">
        <v>83187</v>
      </c>
      <c r="J24" s="30">
        <f>SUM(H24:I24)</f>
        <v>130445</v>
      </c>
      <c r="K24" s="30">
        <v>270565</v>
      </c>
      <c r="L24" s="30">
        <v>188465</v>
      </c>
      <c r="M24" s="31">
        <f>SUM(K24:L24)</f>
        <v>459030</v>
      </c>
      <c r="N24" s="582"/>
      <c r="O24" s="684"/>
      <c r="P24" s="26"/>
      <c r="Q24" s="30"/>
      <c r="R24" s="30"/>
      <c r="S24" s="30"/>
      <c r="T24" s="30"/>
      <c r="U24" s="30"/>
      <c r="V24" s="30"/>
      <c r="W24" s="30"/>
      <c r="X24" s="30"/>
      <c r="Y24" s="31"/>
    </row>
    <row r="25" spans="2:25" ht="12">
      <c r="B25" s="88"/>
      <c r="C25" s="684" t="s">
        <v>62</v>
      </c>
      <c r="D25" s="26"/>
      <c r="E25" s="30"/>
      <c r="F25" s="30"/>
      <c r="G25" s="30"/>
      <c r="H25" s="30"/>
      <c r="I25" s="30"/>
      <c r="J25" s="30"/>
      <c r="K25" s="30"/>
      <c r="L25" s="30"/>
      <c r="M25" s="31"/>
      <c r="N25" s="582"/>
      <c r="O25" s="684" t="s">
        <v>63</v>
      </c>
      <c r="P25" s="26"/>
      <c r="Q25" s="30">
        <v>31726</v>
      </c>
      <c r="R25" s="30">
        <v>343404</v>
      </c>
      <c r="S25" s="30">
        <f>SUM(Q25:R25)</f>
        <v>375130</v>
      </c>
      <c r="T25" s="30">
        <v>37579</v>
      </c>
      <c r="U25" s="30">
        <v>393556</v>
      </c>
      <c r="V25" s="30">
        <f>SUM(T25:U25)</f>
        <v>431135</v>
      </c>
      <c r="W25" s="30">
        <v>230161</v>
      </c>
      <c r="X25" s="30">
        <v>475806</v>
      </c>
      <c r="Y25" s="31">
        <f>SUM(W25:X25)</f>
        <v>705967</v>
      </c>
    </row>
    <row r="26" spans="1:25" s="688" customFormat="1" ht="12">
      <c r="A26" s="679"/>
      <c r="B26" s="686"/>
      <c r="C26" s="682" t="s">
        <v>885</v>
      </c>
      <c r="D26" s="687"/>
      <c r="E26" s="39">
        <f>SUM(E10:E24)</f>
        <v>1337571</v>
      </c>
      <c r="F26" s="39">
        <v>3480071</v>
      </c>
      <c r="G26" s="39">
        <f>SUM(G10:G24)</f>
        <v>4817642</v>
      </c>
      <c r="H26" s="39">
        <f>SUM(H10:H24)</f>
        <v>1612771</v>
      </c>
      <c r="I26" s="39">
        <f>SUM(I10:I24)</f>
        <v>4201759</v>
      </c>
      <c r="J26" s="39">
        <v>5814539</v>
      </c>
      <c r="K26" s="39">
        <f>SUM(K10:K24)</f>
        <v>3111877</v>
      </c>
      <c r="L26" s="39">
        <f>SUM(L10:L24)</f>
        <v>3721035</v>
      </c>
      <c r="M26" s="40">
        <f>SUM(M10:M24)</f>
        <v>6832912</v>
      </c>
      <c r="N26" s="1025" t="s">
        <v>64</v>
      </c>
      <c r="O26" s="1025"/>
      <c r="P26" s="1028"/>
      <c r="Q26" s="30">
        <v>50606</v>
      </c>
      <c r="R26" s="30">
        <v>22799</v>
      </c>
      <c r="S26" s="30">
        <f>SUM(Q26:R26)</f>
        <v>73405</v>
      </c>
      <c r="T26" s="30">
        <v>53218</v>
      </c>
      <c r="U26" s="30">
        <v>36556</v>
      </c>
      <c r="V26" s="30">
        <f>SUM(T26:U26)</f>
        <v>89774</v>
      </c>
      <c r="W26" s="30">
        <v>63880</v>
      </c>
      <c r="X26" s="30">
        <v>66620</v>
      </c>
      <c r="Y26" s="31">
        <f>SUM(W26:X26)</f>
        <v>130500</v>
      </c>
    </row>
    <row r="27" spans="2:25" ht="12">
      <c r="B27" s="88"/>
      <c r="C27" s="582"/>
      <c r="D27" s="26"/>
      <c r="E27" s="30"/>
      <c r="F27" s="30"/>
      <c r="G27" s="30"/>
      <c r="H27" s="30"/>
      <c r="I27" s="30"/>
      <c r="J27" s="30"/>
      <c r="K27" s="30"/>
      <c r="L27" s="30"/>
      <c r="M27" s="31"/>
      <c r="N27" s="582"/>
      <c r="O27" s="582"/>
      <c r="P27" s="26"/>
      <c r="Q27" s="30"/>
      <c r="R27" s="30"/>
      <c r="S27" s="30"/>
      <c r="T27" s="30"/>
      <c r="U27" s="30"/>
      <c r="V27" s="30"/>
      <c r="W27" s="30"/>
      <c r="X27" s="30"/>
      <c r="Y27" s="31"/>
    </row>
    <row r="28" spans="2:25" ht="12">
      <c r="B28" s="689"/>
      <c r="C28" s="684"/>
      <c r="D28" s="42"/>
      <c r="E28" s="30"/>
      <c r="F28" s="30"/>
      <c r="G28" s="1025" t="s">
        <v>65</v>
      </c>
      <c r="H28" s="1025"/>
      <c r="I28" s="30"/>
      <c r="J28" s="30"/>
      <c r="K28" s="30"/>
      <c r="L28" s="30"/>
      <c r="M28" s="31"/>
      <c r="N28" s="684"/>
      <c r="O28" s="682" t="s">
        <v>885</v>
      </c>
      <c r="P28" s="690"/>
      <c r="Q28" s="39">
        <f>SUM(Q10:Q26)</f>
        <v>1326627</v>
      </c>
      <c r="R28" s="39">
        <v>316619</v>
      </c>
      <c r="S28" s="39">
        <v>4643246</v>
      </c>
      <c r="T28" s="39">
        <f>SUM(T10:T26)</f>
        <v>1545423</v>
      </c>
      <c r="U28" s="39">
        <f>SUM(U10:U26)</f>
        <v>4011450</v>
      </c>
      <c r="V28" s="39">
        <f>SUM(V10:V26)</f>
        <v>5556871</v>
      </c>
      <c r="W28" s="39">
        <f>SUM(W10:W26)</f>
        <v>3107911</v>
      </c>
      <c r="X28" s="39">
        <v>3700835</v>
      </c>
      <c r="Y28" s="40">
        <f>SUM(Y10:Y26)</f>
        <v>6808746</v>
      </c>
    </row>
    <row r="29" spans="2:25" ht="13.5">
      <c r="B29" s="689"/>
      <c r="C29" s="684"/>
      <c r="D29" s="42"/>
      <c r="E29" s="684"/>
      <c r="F29" s="30"/>
      <c r="G29" s="30"/>
      <c r="H29" s="30"/>
      <c r="I29" s="30"/>
      <c r="J29" s="30"/>
      <c r="K29" s="684"/>
      <c r="L29" s="30"/>
      <c r="M29" s="31"/>
      <c r="N29" s="684"/>
      <c r="O29" s="684"/>
      <c r="P29" s="42"/>
      <c r="Q29" s="684"/>
      <c r="R29" s="30"/>
      <c r="S29" s="1025" t="s">
        <v>66</v>
      </c>
      <c r="T29" s="1025"/>
      <c r="U29" s="1026"/>
      <c r="V29" s="1026"/>
      <c r="W29" s="684"/>
      <c r="X29" s="30"/>
      <c r="Y29" s="31"/>
    </row>
    <row r="30" spans="2:25" ht="12" customHeight="1">
      <c r="B30" s="689"/>
      <c r="C30" s="684"/>
      <c r="D30" s="42"/>
      <c r="E30" s="30"/>
      <c r="F30" s="30"/>
      <c r="G30" s="30"/>
      <c r="H30" s="30"/>
      <c r="I30" s="30"/>
      <c r="J30" s="30"/>
      <c r="K30" s="30"/>
      <c r="L30" s="30"/>
      <c r="M30" s="31"/>
      <c r="N30" s="684"/>
      <c r="O30" s="684"/>
      <c r="P30" s="42"/>
      <c r="Q30" s="30"/>
      <c r="R30" s="30"/>
      <c r="S30" s="30"/>
      <c r="T30" s="30"/>
      <c r="U30" s="30"/>
      <c r="V30" s="30"/>
      <c r="W30" s="30"/>
      <c r="X30" s="30"/>
      <c r="Y30" s="31"/>
    </row>
    <row r="31" spans="2:25" ht="12">
      <c r="B31" s="689"/>
      <c r="C31" s="684" t="s">
        <v>67</v>
      </c>
      <c r="D31" s="34"/>
      <c r="E31" s="30">
        <v>124336</v>
      </c>
      <c r="F31" s="30">
        <v>55328</v>
      </c>
      <c r="G31" s="30">
        <f>SUM(E31:F31)</f>
        <v>179664</v>
      </c>
      <c r="H31" s="30">
        <v>134418</v>
      </c>
      <c r="I31" s="30">
        <v>123740</v>
      </c>
      <c r="J31" s="30">
        <f>SUM(H31:I31)</f>
        <v>258158</v>
      </c>
      <c r="K31" s="30">
        <v>176388</v>
      </c>
      <c r="L31" s="30">
        <v>113006</v>
      </c>
      <c r="M31" s="31">
        <f>SUM(K31:L31)</f>
        <v>289394</v>
      </c>
      <c r="N31" s="684"/>
      <c r="O31" s="684" t="s">
        <v>67</v>
      </c>
      <c r="P31" s="34"/>
      <c r="Q31" s="30">
        <v>118341</v>
      </c>
      <c r="R31" s="30">
        <v>51743</v>
      </c>
      <c r="S31" s="30">
        <f>SUM(Q31:R31)</f>
        <v>170084</v>
      </c>
      <c r="T31" s="30">
        <v>131855</v>
      </c>
      <c r="U31" s="30">
        <v>119660</v>
      </c>
      <c r="V31" s="30">
        <f>SUM(T31:U31)</f>
        <v>251515</v>
      </c>
      <c r="W31" s="30">
        <v>154604</v>
      </c>
      <c r="X31" s="30">
        <v>130273</v>
      </c>
      <c r="Y31" s="31">
        <v>284877</v>
      </c>
    </row>
    <row r="32" spans="2:25" ht="12">
      <c r="B32" s="689"/>
      <c r="C32" s="684" t="s">
        <v>68</v>
      </c>
      <c r="D32" s="34"/>
      <c r="E32" s="30">
        <v>251336</v>
      </c>
      <c r="F32" s="30">
        <v>32822</v>
      </c>
      <c r="G32" s="30">
        <f>SUM(E32:F32)</f>
        <v>284158</v>
      </c>
      <c r="H32" s="30">
        <v>338330</v>
      </c>
      <c r="I32" s="30">
        <v>20641</v>
      </c>
      <c r="J32" s="30">
        <f>SUM(H32:I32)</f>
        <v>358971</v>
      </c>
      <c r="K32" s="30">
        <v>417946</v>
      </c>
      <c r="L32" s="30">
        <v>88832</v>
      </c>
      <c r="M32" s="31">
        <f>SUM(K32:L32)</f>
        <v>506778</v>
      </c>
      <c r="N32" s="684"/>
      <c r="O32" s="684" t="s">
        <v>68</v>
      </c>
      <c r="P32" s="34"/>
      <c r="Q32" s="30">
        <v>260282</v>
      </c>
      <c r="R32" s="30">
        <v>32508</v>
      </c>
      <c r="S32" s="30">
        <f>SUM(Q32:R32)</f>
        <v>292790</v>
      </c>
      <c r="T32" s="30">
        <v>359313</v>
      </c>
      <c r="U32" s="30">
        <v>20530</v>
      </c>
      <c r="V32" s="30">
        <v>379843</v>
      </c>
      <c r="W32" s="30">
        <v>441418</v>
      </c>
      <c r="X32" s="30">
        <v>91288</v>
      </c>
      <c r="Y32" s="31">
        <v>532706</v>
      </c>
    </row>
    <row r="33" spans="2:25" ht="12">
      <c r="B33" s="689"/>
      <c r="C33" s="684" t="s">
        <v>69</v>
      </c>
      <c r="D33" s="34"/>
      <c r="E33" s="30">
        <v>6449</v>
      </c>
      <c r="F33" s="30">
        <v>3700</v>
      </c>
      <c r="G33" s="30">
        <f>SUM(E33:F33)</f>
        <v>10149</v>
      </c>
      <c r="H33" s="30">
        <v>8050</v>
      </c>
      <c r="I33" s="30">
        <v>10771</v>
      </c>
      <c r="J33" s="30">
        <f>SUM(H33:I33)</f>
        <v>18821</v>
      </c>
      <c r="K33" s="30">
        <v>14763</v>
      </c>
      <c r="L33" s="30">
        <v>2607</v>
      </c>
      <c r="M33" s="31">
        <f>SUM(K33:L33)</f>
        <v>17370</v>
      </c>
      <c r="N33" s="684"/>
      <c r="O33" s="684" t="s">
        <v>69</v>
      </c>
      <c r="P33" s="34"/>
      <c r="Q33" s="30">
        <v>5146</v>
      </c>
      <c r="R33" s="30">
        <v>3360</v>
      </c>
      <c r="S33" s="30">
        <f>SUM(Q33:R33)</f>
        <v>8506</v>
      </c>
      <c r="T33" s="30">
        <v>6233</v>
      </c>
      <c r="U33" s="30">
        <v>9550</v>
      </c>
      <c r="V33" s="30">
        <f>SUM(T33:U33)</f>
        <v>15783</v>
      </c>
      <c r="W33" s="30">
        <v>12217</v>
      </c>
      <c r="X33" s="30">
        <v>1934</v>
      </c>
      <c r="Y33" s="31">
        <v>14151</v>
      </c>
    </row>
    <row r="34" spans="2:25" ht="12">
      <c r="B34" s="1034" t="s">
        <v>70</v>
      </c>
      <c r="C34" s="1025"/>
      <c r="D34" s="1028"/>
      <c r="E34" s="30">
        <v>128785</v>
      </c>
      <c r="F34" s="30">
        <v>597959</v>
      </c>
      <c r="G34" s="30">
        <f>SUM(E34:F34)</f>
        <v>726744</v>
      </c>
      <c r="H34" s="30">
        <v>159949</v>
      </c>
      <c r="I34" s="30">
        <v>826870</v>
      </c>
      <c r="J34" s="30">
        <f>SUM(H34:I34)</f>
        <v>986819</v>
      </c>
      <c r="K34" s="30">
        <v>452197</v>
      </c>
      <c r="L34" s="30">
        <v>784096</v>
      </c>
      <c r="M34" s="31">
        <f>SUM(K34:L34)</f>
        <v>1236293</v>
      </c>
      <c r="N34" s="1025" t="s">
        <v>70</v>
      </c>
      <c r="O34" s="1025"/>
      <c r="P34" s="1028"/>
      <c r="Q34" s="30">
        <v>128858</v>
      </c>
      <c r="R34" s="30">
        <v>579629</v>
      </c>
      <c r="S34" s="30">
        <f>SUM(Q34:R34)</f>
        <v>708487</v>
      </c>
      <c r="T34" s="30">
        <v>149889</v>
      </c>
      <c r="U34" s="30">
        <v>768646</v>
      </c>
      <c r="V34" s="30">
        <f>SUM(T34:U34)</f>
        <v>918535</v>
      </c>
      <c r="W34" s="30">
        <v>429793</v>
      </c>
      <c r="X34" s="30">
        <v>762009</v>
      </c>
      <c r="Y34" s="31">
        <v>1191802</v>
      </c>
    </row>
    <row r="35" spans="2:25" ht="12">
      <c r="B35" s="88"/>
      <c r="C35" s="582"/>
      <c r="D35" s="26"/>
      <c r="E35" s="30"/>
      <c r="F35" s="30"/>
      <c r="G35" s="30"/>
      <c r="H35" s="30"/>
      <c r="I35" s="30"/>
      <c r="J35" s="30"/>
      <c r="K35" s="30"/>
      <c r="L35" s="30"/>
      <c r="M35" s="31"/>
      <c r="N35" s="582"/>
      <c r="O35" s="582"/>
      <c r="P35" s="26"/>
      <c r="Q35" s="30"/>
      <c r="R35" s="30"/>
      <c r="S35" s="30"/>
      <c r="T35" s="30"/>
      <c r="U35" s="30"/>
      <c r="V35" s="30"/>
      <c r="W35" s="30"/>
      <c r="X35" s="30"/>
      <c r="Y35" s="31"/>
    </row>
    <row r="36" spans="1:25" s="688" customFormat="1" ht="11.25">
      <c r="A36" s="679"/>
      <c r="B36" s="686"/>
      <c r="C36" s="682" t="s">
        <v>885</v>
      </c>
      <c r="D36" s="687"/>
      <c r="E36" s="39">
        <f aca="true" t="shared" si="0" ref="E36:M36">SUM(E31:E35)</f>
        <v>510906</v>
      </c>
      <c r="F36" s="39">
        <f t="shared" si="0"/>
        <v>689809</v>
      </c>
      <c r="G36" s="39">
        <f t="shared" si="0"/>
        <v>1200715</v>
      </c>
      <c r="H36" s="39">
        <f t="shared" si="0"/>
        <v>640747</v>
      </c>
      <c r="I36" s="39">
        <f t="shared" si="0"/>
        <v>982022</v>
      </c>
      <c r="J36" s="39">
        <f t="shared" si="0"/>
        <v>1622769</v>
      </c>
      <c r="K36" s="39">
        <f t="shared" si="0"/>
        <v>1061294</v>
      </c>
      <c r="L36" s="39">
        <f t="shared" si="0"/>
        <v>988541</v>
      </c>
      <c r="M36" s="40">
        <f t="shared" si="0"/>
        <v>2049835</v>
      </c>
      <c r="N36" s="691"/>
      <c r="O36" s="682" t="s">
        <v>885</v>
      </c>
      <c r="P36" s="687"/>
      <c r="Q36" s="39">
        <f>SUM(Q31:Q35)</f>
        <v>512627</v>
      </c>
      <c r="R36" s="39">
        <f>SUM(R31:R35)</f>
        <v>667240</v>
      </c>
      <c r="S36" s="39">
        <f>SUM(S31:S35)</f>
        <v>1179867</v>
      </c>
      <c r="T36" s="39">
        <v>647290</v>
      </c>
      <c r="U36" s="39">
        <f>SUM(U31:U35)</f>
        <v>918386</v>
      </c>
      <c r="V36" s="39">
        <f>SUM(V31:V35)</f>
        <v>1565676</v>
      </c>
      <c r="W36" s="39">
        <f>SUM(W31:W35)</f>
        <v>1038032</v>
      </c>
      <c r="X36" s="39">
        <f>SUM(X31:X35)</f>
        <v>985504</v>
      </c>
      <c r="Y36" s="40">
        <f>SUM(Y31:Y35)</f>
        <v>2023536</v>
      </c>
    </row>
    <row r="37" spans="2:25" ht="12.75" thickBot="1">
      <c r="B37" s="96"/>
      <c r="C37" s="84"/>
      <c r="D37" s="98"/>
      <c r="E37" s="592"/>
      <c r="F37" s="47"/>
      <c r="G37" s="47"/>
      <c r="H37" s="47"/>
      <c r="I37" s="47"/>
      <c r="J37" s="47"/>
      <c r="K37" s="47"/>
      <c r="L37" s="47"/>
      <c r="M37" s="48"/>
      <c r="N37" s="84"/>
      <c r="O37" s="84"/>
      <c r="P37" s="98"/>
      <c r="Q37" s="47"/>
      <c r="R37" s="47"/>
      <c r="S37" s="47"/>
      <c r="T37" s="47"/>
      <c r="U37" s="47"/>
      <c r="V37" s="47"/>
      <c r="W37" s="47"/>
      <c r="X37" s="47"/>
      <c r="Y37" s="48"/>
    </row>
    <row r="38" ht="12">
      <c r="C38" s="82" t="s">
        <v>71</v>
      </c>
    </row>
  </sheetData>
  <mergeCells count="16">
    <mergeCell ref="N34:P34"/>
    <mergeCell ref="N26:P26"/>
    <mergeCell ref="B4:D5"/>
    <mergeCell ref="B34:D34"/>
    <mergeCell ref="E4:G4"/>
    <mergeCell ref="H4:J4"/>
    <mergeCell ref="G28:H28"/>
    <mergeCell ref="G8:H8"/>
    <mergeCell ref="S29:V29"/>
    <mergeCell ref="W4:Y4"/>
    <mergeCell ref="N16:P16"/>
    <mergeCell ref="K4:M4"/>
    <mergeCell ref="N4:P5"/>
    <mergeCell ref="Q4:S4"/>
    <mergeCell ref="T4:V4"/>
    <mergeCell ref="S8:V8"/>
  </mergeCells>
  <printOptions/>
  <pageMargins left="0.75" right="0.75" top="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2:AH23"/>
  <sheetViews>
    <sheetView workbookViewId="0" topLeftCell="A1">
      <selection activeCell="A1" sqref="A1"/>
    </sheetView>
  </sheetViews>
  <sheetFormatPr defaultColWidth="9.00390625" defaultRowHeight="13.5"/>
  <cols>
    <col min="1" max="1" width="3.625" style="692" customWidth="1"/>
    <col min="2" max="2" width="5.625" style="692" customWidth="1"/>
    <col min="3" max="4" width="3.625" style="692" customWidth="1"/>
    <col min="5" max="35" width="8.625" style="692" customWidth="1"/>
    <col min="36" max="16384" width="9.00390625" style="692" customWidth="1"/>
  </cols>
  <sheetData>
    <row r="2" ht="14.25">
      <c r="B2" s="693" t="s">
        <v>95</v>
      </c>
    </row>
    <row r="3" spans="19:34" ht="12.75" thickBot="1">
      <c r="S3" s="694"/>
      <c r="T3" s="694"/>
      <c r="U3" s="694"/>
      <c r="V3" s="694"/>
      <c r="W3" s="694"/>
      <c r="X3" s="694"/>
      <c r="Y3" s="694"/>
      <c r="Z3" s="694"/>
      <c r="AA3" s="694"/>
      <c r="AB3" s="694"/>
      <c r="AC3" s="694"/>
      <c r="AD3" s="694"/>
      <c r="AE3" s="694"/>
      <c r="AF3" s="694"/>
      <c r="AG3" s="694"/>
      <c r="AH3" s="694"/>
    </row>
    <row r="4" spans="2:34" ht="24" customHeight="1">
      <c r="B4" s="1039" t="s">
        <v>73</v>
      </c>
      <c r="C4" s="1040"/>
      <c r="D4" s="1041"/>
      <c r="E4" s="1043" t="s">
        <v>74</v>
      </c>
      <c r="F4" s="1044"/>
      <c r="G4" s="1043" t="s">
        <v>75</v>
      </c>
      <c r="H4" s="1044"/>
      <c r="I4" s="1043" t="s">
        <v>76</v>
      </c>
      <c r="J4" s="1044"/>
      <c r="K4" s="1043" t="s">
        <v>77</v>
      </c>
      <c r="L4" s="1044"/>
      <c r="M4" s="1043" t="s">
        <v>78</v>
      </c>
      <c r="N4" s="1044"/>
      <c r="O4" s="1043" t="s">
        <v>79</v>
      </c>
      <c r="P4" s="1044"/>
      <c r="Q4" s="1035" t="s">
        <v>80</v>
      </c>
      <c r="R4" s="1036"/>
      <c r="S4" s="1037" t="s">
        <v>81</v>
      </c>
      <c r="T4" s="1038"/>
      <c r="U4" s="1037" t="s">
        <v>82</v>
      </c>
      <c r="V4" s="1038"/>
      <c r="W4" s="1045" t="s">
        <v>83</v>
      </c>
      <c r="X4" s="1038"/>
      <c r="Y4" s="1037" t="s">
        <v>84</v>
      </c>
      <c r="Z4" s="1038"/>
      <c r="AA4" s="1037" t="s">
        <v>85</v>
      </c>
      <c r="AB4" s="1038"/>
      <c r="AC4" s="1037" t="s">
        <v>86</v>
      </c>
      <c r="AD4" s="1038"/>
      <c r="AE4" s="1037" t="s">
        <v>87</v>
      </c>
      <c r="AF4" s="1038"/>
      <c r="AG4" s="1037" t="s">
        <v>88</v>
      </c>
      <c r="AH4" s="1038"/>
    </row>
    <row r="5" spans="2:34" ht="12" customHeight="1">
      <c r="B5" s="1037"/>
      <c r="C5" s="1042"/>
      <c r="D5" s="1038"/>
      <c r="E5" s="695" t="s">
        <v>89</v>
      </c>
      <c r="F5" s="695" t="s">
        <v>90</v>
      </c>
      <c r="G5" s="695" t="s">
        <v>89</v>
      </c>
      <c r="H5" s="695" t="s">
        <v>90</v>
      </c>
      <c r="I5" s="695" t="s">
        <v>89</v>
      </c>
      <c r="J5" s="695" t="s">
        <v>90</v>
      </c>
      <c r="K5" s="695" t="s">
        <v>89</v>
      </c>
      <c r="L5" s="695" t="s">
        <v>90</v>
      </c>
      <c r="M5" s="695" t="s">
        <v>89</v>
      </c>
      <c r="N5" s="695" t="s">
        <v>90</v>
      </c>
      <c r="O5" s="695" t="s">
        <v>89</v>
      </c>
      <c r="P5" s="695" t="s">
        <v>90</v>
      </c>
      <c r="Q5" s="695" t="s">
        <v>89</v>
      </c>
      <c r="R5" s="695" t="s">
        <v>90</v>
      </c>
      <c r="S5" s="695" t="s">
        <v>89</v>
      </c>
      <c r="T5" s="695" t="s">
        <v>90</v>
      </c>
      <c r="U5" s="695" t="s">
        <v>89</v>
      </c>
      <c r="V5" s="695" t="s">
        <v>90</v>
      </c>
      <c r="W5" s="695" t="s">
        <v>89</v>
      </c>
      <c r="X5" s="695" t="s">
        <v>90</v>
      </c>
      <c r="Y5" s="695" t="s">
        <v>89</v>
      </c>
      <c r="Z5" s="695" t="s">
        <v>90</v>
      </c>
      <c r="AA5" s="695" t="s">
        <v>89</v>
      </c>
      <c r="AB5" s="695" t="s">
        <v>90</v>
      </c>
      <c r="AC5" s="695" t="s">
        <v>89</v>
      </c>
      <c r="AD5" s="695" t="s">
        <v>90</v>
      </c>
      <c r="AE5" s="695" t="s">
        <v>89</v>
      </c>
      <c r="AF5" s="695" t="s">
        <v>90</v>
      </c>
      <c r="AG5" s="695" t="s">
        <v>89</v>
      </c>
      <c r="AH5" s="695" t="s">
        <v>90</v>
      </c>
    </row>
    <row r="6" spans="2:34" ht="12">
      <c r="B6" s="696"/>
      <c r="C6" s="697"/>
      <c r="D6" s="698"/>
      <c r="E6" s="699"/>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1"/>
    </row>
    <row r="7" spans="2:34" ht="12.75" customHeight="1">
      <c r="B7" s="702" t="s">
        <v>91</v>
      </c>
      <c r="C7" s="703">
        <v>28</v>
      </c>
      <c r="D7" s="704" t="s">
        <v>92</v>
      </c>
      <c r="E7" s="705">
        <v>17361</v>
      </c>
      <c r="F7" s="706">
        <v>16151</v>
      </c>
      <c r="G7" s="706">
        <v>15</v>
      </c>
      <c r="H7" s="706">
        <v>15</v>
      </c>
      <c r="I7" s="706">
        <v>6</v>
      </c>
      <c r="J7" s="706">
        <v>5</v>
      </c>
      <c r="K7" s="706">
        <v>24</v>
      </c>
      <c r="L7" s="706">
        <v>22</v>
      </c>
      <c r="M7" s="706">
        <v>24</v>
      </c>
      <c r="N7" s="706">
        <v>18</v>
      </c>
      <c r="O7" s="706">
        <v>56</v>
      </c>
      <c r="P7" s="706">
        <v>55</v>
      </c>
      <c r="Q7" s="706">
        <v>1299</v>
      </c>
      <c r="R7" s="706">
        <v>1298</v>
      </c>
      <c r="S7" s="706">
        <v>10700</v>
      </c>
      <c r="T7" s="706">
        <v>9527</v>
      </c>
      <c r="U7" s="706">
        <v>2718</v>
      </c>
      <c r="V7" s="706">
        <v>2702</v>
      </c>
      <c r="W7" s="706">
        <v>24</v>
      </c>
      <c r="X7" s="706">
        <v>24</v>
      </c>
      <c r="Y7" s="706">
        <v>928</v>
      </c>
      <c r="Z7" s="706">
        <v>925</v>
      </c>
      <c r="AA7" s="706">
        <v>26</v>
      </c>
      <c r="AB7" s="706">
        <v>26</v>
      </c>
      <c r="AC7" s="706">
        <v>1</v>
      </c>
      <c r="AD7" s="706">
        <v>0</v>
      </c>
      <c r="AE7" s="706">
        <v>32</v>
      </c>
      <c r="AF7" s="706">
        <v>32</v>
      </c>
      <c r="AG7" s="706">
        <v>1508</v>
      </c>
      <c r="AH7" s="707">
        <v>1502</v>
      </c>
    </row>
    <row r="8" spans="2:34" s="708" customFormat="1" ht="12.75" customHeight="1">
      <c r="B8" s="709" t="s">
        <v>91</v>
      </c>
      <c r="C8" s="710">
        <v>29</v>
      </c>
      <c r="D8" s="711" t="s">
        <v>92</v>
      </c>
      <c r="E8" s="712">
        <f aca="true" t="shared" si="0" ref="E8:AH8">SUM(E10:E21)</f>
        <v>13663</v>
      </c>
      <c r="F8" s="713">
        <f t="shared" si="0"/>
        <v>12000</v>
      </c>
      <c r="G8" s="713">
        <f t="shared" si="0"/>
        <v>20</v>
      </c>
      <c r="H8" s="713">
        <f t="shared" si="0"/>
        <v>20</v>
      </c>
      <c r="I8" s="713">
        <f t="shared" si="0"/>
        <v>1</v>
      </c>
      <c r="J8" s="713">
        <f t="shared" si="0"/>
        <v>1</v>
      </c>
      <c r="K8" s="713">
        <f t="shared" si="0"/>
        <v>29</v>
      </c>
      <c r="L8" s="713">
        <f t="shared" si="0"/>
        <v>22</v>
      </c>
      <c r="M8" s="713">
        <f t="shared" si="0"/>
        <v>21</v>
      </c>
      <c r="N8" s="713">
        <f t="shared" si="0"/>
        <v>17</v>
      </c>
      <c r="O8" s="713">
        <f t="shared" si="0"/>
        <v>64</v>
      </c>
      <c r="P8" s="713">
        <f t="shared" si="0"/>
        <v>63</v>
      </c>
      <c r="Q8" s="713">
        <f t="shared" si="0"/>
        <v>1029</v>
      </c>
      <c r="R8" s="713">
        <f t="shared" si="0"/>
        <v>1024</v>
      </c>
      <c r="S8" s="713">
        <f t="shared" si="0"/>
        <v>8853</v>
      </c>
      <c r="T8" s="713">
        <f t="shared" si="0"/>
        <v>7253</v>
      </c>
      <c r="U8" s="713">
        <f t="shared" si="0"/>
        <v>1818</v>
      </c>
      <c r="V8" s="713">
        <f t="shared" si="0"/>
        <v>1781</v>
      </c>
      <c r="W8" s="713">
        <f t="shared" si="0"/>
        <v>76</v>
      </c>
      <c r="X8" s="713">
        <f t="shared" si="0"/>
        <v>76</v>
      </c>
      <c r="Y8" s="713">
        <f t="shared" si="0"/>
        <v>595</v>
      </c>
      <c r="Z8" s="713">
        <f t="shared" si="0"/>
        <v>593</v>
      </c>
      <c r="AA8" s="713">
        <f t="shared" si="0"/>
        <v>6</v>
      </c>
      <c r="AB8" s="713">
        <f t="shared" si="0"/>
        <v>6</v>
      </c>
      <c r="AC8" s="713">
        <f t="shared" si="0"/>
        <v>0</v>
      </c>
      <c r="AD8" s="713">
        <f t="shared" si="0"/>
        <v>0</v>
      </c>
      <c r="AE8" s="713">
        <f t="shared" si="0"/>
        <v>26</v>
      </c>
      <c r="AF8" s="713">
        <f t="shared" si="0"/>
        <v>26</v>
      </c>
      <c r="AG8" s="713">
        <f t="shared" si="0"/>
        <v>1125</v>
      </c>
      <c r="AH8" s="714">
        <f t="shared" si="0"/>
        <v>1118</v>
      </c>
    </row>
    <row r="9" spans="2:34" ht="12.75" customHeight="1">
      <c r="B9" s="715"/>
      <c r="C9" s="703"/>
      <c r="D9" s="704"/>
      <c r="E9" s="705"/>
      <c r="F9" s="706"/>
      <c r="G9" s="706"/>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7"/>
    </row>
    <row r="10" spans="2:34" ht="12.75" customHeight="1">
      <c r="B10" s="715"/>
      <c r="C10" s="703">
        <v>1</v>
      </c>
      <c r="D10" s="704" t="s">
        <v>93</v>
      </c>
      <c r="E10" s="705">
        <v>1409</v>
      </c>
      <c r="F10" s="706">
        <v>1276</v>
      </c>
      <c r="G10" s="706">
        <v>5</v>
      </c>
      <c r="H10" s="706">
        <v>5</v>
      </c>
      <c r="I10" s="706">
        <v>0</v>
      </c>
      <c r="J10" s="706">
        <v>0</v>
      </c>
      <c r="K10" s="706">
        <v>1</v>
      </c>
      <c r="L10" s="706">
        <v>1</v>
      </c>
      <c r="M10" s="706">
        <v>0</v>
      </c>
      <c r="N10" s="706">
        <v>0</v>
      </c>
      <c r="O10" s="706">
        <v>7</v>
      </c>
      <c r="P10" s="706">
        <v>7</v>
      </c>
      <c r="Q10" s="706">
        <v>82</v>
      </c>
      <c r="R10" s="706">
        <v>82</v>
      </c>
      <c r="S10" s="706">
        <v>1030</v>
      </c>
      <c r="T10" s="706">
        <v>907</v>
      </c>
      <c r="U10" s="706">
        <v>144</v>
      </c>
      <c r="V10" s="706">
        <v>134</v>
      </c>
      <c r="W10" s="706">
        <v>1</v>
      </c>
      <c r="X10" s="706">
        <v>1</v>
      </c>
      <c r="Y10" s="706">
        <v>55</v>
      </c>
      <c r="Z10" s="706">
        <v>54</v>
      </c>
      <c r="AA10" s="706">
        <v>0</v>
      </c>
      <c r="AB10" s="706">
        <v>0</v>
      </c>
      <c r="AC10" s="706">
        <v>0</v>
      </c>
      <c r="AD10" s="706">
        <v>0</v>
      </c>
      <c r="AE10" s="706">
        <v>0</v>
      </c>
      <c r="AF10" s="706">
        <v>0</v>
      </c>
      <c r="AG10" s="706">
        <v>84</v>
      </c>
      <c r="AH10" s="707">
        <v>85</v>
      </c>
    </row>
    <row r="11" spans="2:34" ht="12.75" customHeight="1">
      <c r="B11" s="715"/>
      <c r="C11" s="703">
        <v>2</v>
      </c>
      <c r="D11" s="704" t="s">
        <v>93</v>
      </c>
      <c r="E11" s="705">
        <v>1380</v>
      </c>
      <c r="F11" s="706">
        <v>1311</v>
      </c>
      <c r="G11" s="706">
        <v>0</v>
      </c>
      <c r="H11" s="706">
        <v>0</v>
      </c>
      <c r="I11" s="706">
        <v>0</v>
      </c>
      <c r="J11" s="706">
        <v>0</v>
      </c>
      <c r="K11" s="706">
        <v>1</v>
      </c>
      <c r="L11" s="706">
        <v>0</v>
      </c>
      <c r="M11" s="706">
        <v>1</v>
      </c>
      <c r="N11" s="706">
        <v>1</v>
      </c>
      <c r="O11" s="706">
        <v>5</v>
      </c>
      <c r="P11" s="706">
        <v>5</v>
      </c>
      <c r="Q11" s="706">
        <v>83</v>
      </c>
      <c r="R11" s="706">
        <v>83</v>
      </c>
      <c r="S11" s="706">
        <v>963</v>
      </c>
      <c r="T11" s="706">
        <v>898</v>
      </c>
      <c r="U11" s="706">
        <v>150</v>
      </c>
      <c r="V11" s="706">
        <v>148</v>
      </c>
      <c r="W11" s="706">
        <v>6</v>
      </c>
      <c r="X11" s="706">
        <v>6</v>
      </c>
      <c r="Y11" s="706">
        <v>66</v>
      </c>
      <c r="Z11" s="706">
        <v>66</v>
      </c>
      <c r="AA11" s="706">
        <v>1</v>
      </c>
      <c r="AB11" s="706">
        <v>1</v>
      </c>
      <c r="AC11" s="706">
        <v>0</v>
      </c>
      <c r="AD11" s="706">
        <v>0</v>
      </c>
      <c r="AE11" s="706">
        <v>2</v>
      </c>
      <c r="AF11" s="706">
        <v>2</v>
      </c>
      <c r="AG11" s="706">
        <v>102</v>
      </c>
      <c r="AH11" s="707">
        <v>101</v>
      </c>
    </row>
    <row r="12" spans="2:34" ht="12.75" customHeight="1">
      <c r="B12" s="715"/>
      <c r="C12" s="703">
        <v>3</v>
      </c>
      <c r="D12" s="704" t="s">
        <v>93</v>
      </c>
      <c r="E12" s="705">
        <v>1162</v>
      </c>
      <c r="F12" s="706">
        <v>1061</v>
      </c>
      <c r="G12" s="706">
        <v>1</v>
      </c>
      <c r="H12" s="706">
        <v>1</v>
      </c>
      <c r="I12" s="706">
        <v>0</v>
      </c>
      <c r="J12" s="706">
        <v>0</v>
      </c>
      <c r="K12" s="706">
        <v>2</v>
      </c>
      <c r="L12" s="706">
        <v>0</v>
      </c>
      <c r="M12" s="706">
        <v>1</v>
      </c>
      <c r="N12" s="706">
        <v>1</v>
      </c>
      <c r="O12" s="706">
        <v>0</v>
      </c>
      <c r="P12" s="706">
        <v>0</v>
      </c>
      <c r="Q12" s="706">
        <v>62</v>
      </c>
      <c r="R12" s="706">
        <v>62</v>
      </c>
      <c r="S12" s="706">
        <v>690</v>
      </c>
      <c r="T12" s="706">
        <v>588</v>
      </c>
      <c r="U12" s="706">
        <v>181</v>
      </c>
      <c r="V12" s="706">
        <v>184</v>
      </c>
      <c r="W12" s="706">
        <v>32</v>
      </c>
      <c r="X12" s="706">
        <v>32</v>
      </c>
      <c r="Y12" s="706">
        <v>63</v>
      </c>
      <c r="Z12" s="706">
        <v>63</v>
      </c>
      <c r="AA12" s="706">
        <v>2</v>
      </c>
      <c r="AB12" s="706">
        <v>2</v>
      </c>
      <c r="AC12" s="706">
        <v>0</v>
      </c>
      <c r="AD12" s="706">
        <v>0</v>
      </c>
      <c r="AE12" s="706">
        <v>3</v>
      </c>
      <c r="AF12" s="706">
        <v>3</v>
      </c>
      <c r="AG12" s="706">
        <v>125</v>
      </c>
      <c r="AH12" s="707">
        <v>125</v>
      </c>
    </row>
    <row r="13" spans="2:34" ht="12.75" customHeight="1">
      <c r="B13" s="715"/>
      <c r="C13" s="703">
        <v>4</v>
      </c>
      <c r="D13" s="704" t="s">
        <v>93</v>
      </c>
      <c r="E13" s="705">
        <v>996</v>
      </c>
      <c r="F13" s="706">
        <v>903</v>
      </c>
      <c r="G13" s="706">
        <v>1</v>
      </c>
      <c r="H13" s="706">
        <v>1</v>
      </c>
      <c r="I13" s="706">
        <v>0</v>
      </c>
      <c r="J13" s="706">
        <v>0</v>
      </c>
      <c r="K13" s="706">
        <v>2</v>
      </c>
      <c r="L13" s="706">
        <v>2</v>
      </c>
      <c r="M13" s="706">
        <v>3</v>
      </c>
      <c r="N13" s="706">
        <v>3</v>
      </c>
      <c r="O13" s="706">
        <v>3</v>
      </c>
      <c r="P13" s="706">
        <v>3</v>
      </c>
      <c r="Q13" s="706">
        <v>105</v>
      </c>
      <c r="R13" s="706">
        <v>105</v>
      </c>
      <c r="S13" s="706">
        <v>617</v>
      </c>
      <c r="T13" s="706">
        <v>523</v>
      </c>
      <c r="U13" s="706">
        <v>126</v>
      </c>
      <c r="V13" s="706">
        <v>127</v>
      </c>
      <c r="W13" s="706">
        <v>11</v>
      </c>
      <c r="X13" s="706">
        <v>11</v>
      </c>
      <c r="Y13" s="706">
        <v>44</v>
      </c>
      <c r="Z13" s="706">
        <v>44</v>
      </c>
      <c r="AA13" s="706">
        <v>0</v>
      </c>
      <c r="AB13" s="706">
        <v>0</v>
      </c>
      <c r="AC13" s="706">
        <v>0</v>
      </c>
      <c r="AD13" s="706">
        <v>0</v>
      </c>
      <c r="AE13" s="706">
        <v>1</v>
      </c>
      <c r="AF13" s="706">
        <v>1</v>
      </c>
      <c r="AG13" s="706">
        <v>83</v>
      </c>
      <c r="AH13" s="707">
        <v>83</v>
      </c>
    </row>
    <row r="14" spans="2:34" ht="12.75" customHeight="1">
      <c r="B14" s="715"/>
      <c r="C14" s="703">
        <v>5</v>
      </c>
      <c r="D14" s="704" t="s">
        <v>93</v>
      </c>
      <c r="E14" s="705">
        <v>1616</v>
      </c>
      <c r="F14" s="706">
        <v>1488</v>
      </c>
      <c r="G14" s="706">
        <v>4</v>
      </c>
      <c r="H14" s="706">
        <v>4</v>
      </c>
      <c r="I14" s="706">
        <v>0</v>
      </c>
      <c r="J14" s="706">
        <v>0</v>
      </c>
      <c r="K14" s="706">
        <v>2</v>
      </c>
      <c r="L14" s="706">
        <v>1</v>
      </c>
      <c r="M14" s="706">
        <v>2</v>
      </c>
      <c r="N14" s="706">
        <v>1</v>
      </c>
      <c r="O14" s="706">
        <v>6</v>
      </c>
      <c r="P14" s="706">
        <v>6</v>
      </c>
      <c r="Q14" s="706">
        <v>103</v>
      </c>
      <c r="R14" s="706">
        <v>103</v>
      </c>
      <c r="S14" s="706">
        <v>1089</v>
      </c>
      <c r="T14" s="706">
        <v>966</v>
      </c>
      <c r="U14" s="706">
        <v>220</v>
      </c>
      <c r="V14" s="706">
        <v>218</v>
      </c>
      <c r="W14" s="706">
        <v>0</v>
      </c>
      <c r="X14" s="706">
        <v>0</v>
      </c>
      <c r="Y14" s="706">
        <v>69</v>
      </c>
      <c r="Z14" s="706">
        <v>69</v>
      </c>
      <c r="AA14" s="706">
        <v>1</v>
      </c>
      <c r="AB14" s="706">
        <v>1</v>
      </c>
      <c r="AC14" s="706">
        <v>0</v>
      </c>
      <c r="AD14" s="706">
        <v>0</v>
      </c>
      <c r="AE14" s="706">
        <v>2</v>
      </c>
      <c r="AF14" s="706">
        <v>2</v>
      </c>
      <c r="AG14" s="706">
        <v>118</v>
      </c>
      <c r="AH14" s="707">
        <v>117</v>
      </c>
    </row>
    <row r="15" spans="2:34" ht="12.75" customHeight="1">
      <c r="B15" s="715"/>
      <c r="C15" s="703">
        <v>6</v>
      </c>
      <c r="D15" s="704" t="s">
        <v>93</v>
      </c>
      <c r="E15" s="705">
        <v>969</v>
      </c>
      <c r="F15" s="706">
        <v>862</v>
      </c>
      <c r="G15" s="706">
        <v>0</v>
      </c>
      <c r="H15" s="706">
        <v>0</v>
      </c>
      <c r="I15" s="706">
        <v>1</v>
      </c>
      <c r="J15" s="706">
        <v>1</v>
      </c>
      <c r="K15" s="706">
        <v>0</v>
      </c>
      <c r="L15" s="706">
        <v>0</v>
      </c>
      <c r="M15" s="706">
        <v>1</v>
      </c>
      <c r="N15" s="706">
        <v>0</v>
      </c>
      <c r="O15" s="706">
        <v>3</v>
      </c>
      <c r="P15" s="706">
        <v>3</v>
      </c>
      <c r="Q15" s="706">
        <v>63</v>
      </c>
      <c r="R15" s="706">
        <v>64</v>
      </c>
      <c r="S15" s="706">
        <v>574</v>
      </c>
      <c r="T15" s="706">
        <v>472</v>
      </c>
      <c r="U15" s="706">
        <v>165</v>
      </c>
      <c r="V15" s="706">
        <v>161</v>
      </c>
      <c r="W15" s="706">
        <v>0</v>
      </c>
      <c r="X15" s="706">
        <v>0</v>
      </c>
      <c r="Y15" s="706">
        <v>55</v>
      </c>
      <c r="Z15" s="706">
        <v>55</v>
      </c>
      <c r="AA15" s="706">
        <v>0</v>
      </c>
      <c r="AB15" s="706">
        <v>0</v>
      </c>
      <c r="AC15" s="706">
        <v>0</v>
      </c>
      <c r="AD15" s="706">
        <v>0</v>
      </c>
      <c r="AE15" s="706">
        <v>3</v>
      </c>
      <c r="AF15" s="706">
        <v>3</v>
      </c>
      <c r="AG15" s="706">
        <v>104</v>
      </c>
      <c r="AH15" s="707">
        <v>103</v>
      </c>
    </row>
    <row r="16" spans="2:34" ht="12.75" customHeight="1">
      <c r="B16" s="715"/>
      <c r="C16" s="703">
        <v>7</v>
      </c>
      <c r="D16" s="704" t="s">
        <v>93</v>
      </c>
      <c r="E16" s="705">
        <v>934</v>
      </c>
      <c r="F16" s="706">
        <v>770</v>
      </c>
      <c r="G16" s="706">
        <v>0</v>
      </c>
      <c r="H16" s="706">
        <v>0</v>
      </c>
      <c r="I16" s="706">
        <v>0</v>
      </c>
      <c r="J16" s="706">
        <v>0</v>
      </c>
      <c r="K16" s="706">
        <v>6</v>
      </c>
      <c r="L16" s="706">
        <v>4</v>
      </c>
      <c r="M16" s="706">
        <v>3</v>
      </c>
      <c r="N16" s="706">
        <v>3</v>
      </c>
      <c r="O16" s="706">
        <v>13</v>
      </c>
      <c r="P16" s="706">
        <v>13</v>
      </c>
      <c r="Q16" s="706">
        <v>62</v>
      </c>
      <c r="R16" s="706">
        <v>61</v>
      </c>
      <c r="S16" s="706">
        <v>618</v>
      </c>
      <c r="T16" s="706">
        <v>463</v>
      </c>
      <c r="U16" s="706">
        <v>143</v>
      </c>
      <c r="V16" s="706">
        <v>139</v>
      </c>
      <c r="W16" s="706">
        <v>0</v>
      </c>
      <c r="X16" s="706">
        <v>0</v>
      </c>
      <c r="Y16" s="706">
        <v>35</v>
      </c>
      <c r="Z16" s="706">
        <v>34</v>
      </c>
      <c r="AA16" s="706">
        <v>0</v>
      </c>
      <c r="AB16" s="706">
        <v>0</v>
      </c>
      <c r="AC16" s="706">
        <v>0</v>
      </c>
      <c r="AD16" s="706">
        <v>0</v>
      </c>
      <c r="AE16" s="706">
        <v>4</v>
      </c>
      <c r="AF16" s="706">
        <v>4</v>
      </c>
      <c r="AG16" s="706">
        <v>50</v>
      </c>
      <c r="AH16" s="707">
        <v>49</v>
      </c>
    </row>
    <row r="17" spans="2:34" ht="12.75" customHeight="1">
      <c r="B17" s="715"/>
      <c r="C17" s="703">
        <v>8</v>
      </c>
      <c r="D17" s="704" t="s">
        <v>93</v>
      </c>
      <c r="E17" s="705">
        <v>1225</v>
      </c>
      <c r="F17" s="706">
        <v>1008</v>
      </c>
      <c r="G17" s="706">
        <v>3</v>
      </c>
      <c r="H17" s="706">
        <v>3</v>
      </c>
      <c r="I17" s="706">
        <v>0</v>
      </c>
      <c r="J17" s="706">
        <v>0</v>
      </c>
      <c r="K17" s="706">
        <v>0</v>
      </c>
      <c r="L17" s="706">
        <v>0</v>
      </c>
      <c r="M17" s="706">
        <v>5</v>
      </c>
      <c r="N17" s="706">
        <v>3</v>
      </c>
      <c r="O17" s="706">
        <v>4</v>
      </c>
      <c r="P17" s="706">
        <v>3</v>
      </c>
      <c r="Q17" s="706">
        <v>102</v>
      </c>
      <c r="R17" s="706">
        <v>99</v>
      </c>
      <c r="S17" s="706">
        <v>852</v>
      </c>
      <c r="T17" s="706">
        <v>646</v>
      </c>
      <c r="U17" s="706">
        <v>143</v>
      </c>
      <c r="V17" s="706">
        <v>139</v>
      </c>
      <c r="W17" s="706">
        <v>0</v>
      </c>
      <c r="X17" s="706">
        <v>0</v>
      </c>
      <c r="Y17" s="706">
        <v>32</v>
      </c>
      <c r="Z17" s="706">
        <v>30</v>
      </c>
      <c r="AA17" s="706">
        <v>0</v>
      </c>
      <c r="AB17" s="706">
        <v>0</v>
      </c>
      <c r="AC17" s="706">
        <v>0</v>
      </c>
      <c r="AD17" s="706">
        <v>0</v>
      </c>
      <c r="AE17" s="706">
        <v>0</v>
      </c>
      <c r="AF17" s="706">
        <v>0</v>
      </c>
      <c r="AG17" s="706">
        <v>84</v>
      </c>
      <c r="AH17" s="707">
        <v>85</v>
      </c>
    </row>
    <row r="18" spans="2:34" ht="12.75" customHeight="1">
      <c r="B18" s="715"/>
      <c r="C18" s="703">
        <v>9</v>
      </c>
      <c r="D18" s="704" t="s">
        <v>93</v>
      </c>
      <c r="E18" s="705">
        <v>1392</v>
      </c>
      <c r="F18" s="706">
        <v>1191</v>
      </c>
      <c r="G18" s="706">
        <v>1</v>
      </c>
      <c r="H18" s="706">
        <v>0</v>
      </c>
      <c r="I18" s="706">
        <v>0</v>
      </c>
      <c r="J18" s="706">
        <v>0</v>
      </c>
      <c r="K18" s="706">
        <v>3</v>
      </c>
      <c r="L18" s="706">
        <v>4</v>
      </c>
      <c r="M18" s="706">
        <v>3</v>
      </c>
      <c r="N18" s="706">
        <v>2</v>
      </c>
      <c r="O18" s="706">
        <v>9</v>
      </c>
      <c r="P18" s="706">
        <v>9</v>
      </c>
      <c r="Q18" s="706">
        <v>105</v>
      </c>
      <c r="R18" s="706">
        <v>107</v>
      </c>
      <c r="S18" s="706">
        <v>923</v>
      </c>
      <c r="T18" s="706">
        <v>733</v>
      </c>
      <c r="U18" s="706">
        <v>158</v>
      </c>
      <c r="V18" s="706">
        <v>151</v>
      </c>
      <c r="W18" s="706">
        <v>21</v>
      </c>
      <c r="X18" s="706">
        <v>21</v>
      </c>
      <c r="Y18" s="706">
        <v>45</v>
      </c>
      <c r="Z18" s="706">
        <v>43</v>
      </c>
      <c r="AA18" s="706">
        <v>0</v>
      </c>
      <c r="AB18" s="706">
        <v>0</v>
      </c>
      <c r="AC18" s="706">
        <v>0</v>
      </c>
      <c r="AD18" s="706">
        <v>0</v>
      </c>
      <c r="AE18" s="706">
        <v>3</v>
      </c>
      <c r="AF18" s="706">
        <v>3</v>
      </c>
      <c r="AG18" s="706">
        <v>121</v>
      </c>
      <c r="AH18" s="707">
        <v>118</v>
      </c>
    </row>
    <row r="19" spans="2:34" ht="12.75" customHeight="1">
      <c r="B19" s="715"/>
      <c r="C19" s="703">
        <v>10</v>
      </c>
      <c r="D19" s="704" t="s">
        <v>93</v>
      </c>
      <c r="E19" s="705">
        <v>886</v>
      </c>
      <c r="F19" s="706">
        <v>729</v>
      </c>
      <c r="G19" s="706">
        <v>2</v>
      </c>
      <c r="H19" s="706">
        <v>2</v>
      </c>
      <c r="I19" s="706">
        <v>0</v>
      </c>
      <c r="J19" s="706">
        <v>0</v>
      </c>
      <c r="K19" s="706">
        <v>1</v>
      </c>
      <c r="L19" s="706">
        <v>1</v>
      </c>
      <c r="M19" s="706">
        <v>0</v>
      </c>
      <c r="N19" s="706">
        <v>1</v>
      </c>
      <c r="O19" s="706">
        <v>7</v>
      </c>
      <c r="P19" s="706">
        <v>6</v>
      </c>
      <c r="Q19" s="706">
        <v>95</v>
      </c>
      <c r="R19" s="706">
        <v>92</v>
      </c>
      <c r="S19" s="706">
        <v>504</v>
      </c>
      <c r="T19" s="706">
        <v>358</v>
      </c>
      <c r="U19" s="706">
        <v>140</v>
      </c>
      <c r="V19" s="706">
        <v>134</v>
      </c>
      <c r="W19" s="706">
        <v>2</v>
      </c>
      <c r="X19" s="706">
        <v>2</v>
      </c>
      <c r="Y19" s="706">
        <v>48</v>
      </c>
      <c r="Z19" s="706">
        <v>48</v>
      </c>
      <c r="AA19" s="706">
        <v>1</v>
      </c>
      <c r="AB19" s="706">
        <v>1</v>
      </c>
      <c r="AC19" s="706">
        <v>0</v>
      </c>
      <c r="AD19" s="706">
        <v>0</v>
      </c>
      <c r="AE19" s="706">
        <v>6</v>
      </c>
      <c r="AF19" s="706">
        <v>6</v>
      </c>
      <c r="AG19" s="706">
        <v>80</v>
      </c>
      <c r="AH19" s="707">
        <v>78</v>
      </c>
    </row>
    <row r="20" spans="2:34" ht="12.75" customHeight="1">
      <c r="B20" s="715"/>
      <c r="C20" s="703">
        <v>11</v>
      </c>
      <c r="D20" s="704" t="s">
        <v>93</v>
      </c>
      <c r="E20" s="705">
        <v>773</v>
      </c>
      <c r="F20" s="706">
        <v>621</v>
      </c>
      <c r="G20" s="706">
        <v>2</v>
      </c>
      <c r="H20" s="706">
        <v>3</v>
      </c>
      <c r="I20" s="706">
        <v>0</v>
      </c>
      <c r="J20" s="706">
        <v>0</v>
      </c>
      <c r="K20" s="706">
        <v>4</v>
      </c>
      <c r="L20" s="706">
        <v>3</v>
      </c>
      <c r="M20" s="706">
        <v>2</v>
      </c>
      <c r="N20" s="706">
        <v>2</v>
      </c>
      <c r="O20" s="706">
        <v>3</v>
      </c>
      <c r="P20" s="706">
        <v>4</v>
      </c>
      <c r="Q20" s="706">
        <v>80</v>
      </c>
      <c r="R20" s="706">
        <v>79</v>
      </c>
      <c r="S20" s="706">
        <v>404</v>
      </c>
      <c r="T20" s="706">
        <v>256</v>
      </c>
      <c r="U20" s="706">
        <v>144</v>
      </c>
      <c r="V20" s="706">
        <v>138</v>
      </c>
      <c r="W20" s="706">
        <v>3</v>
      </c>
      <c r="X20" s="706">
        <v>3</v>
      </c>
      <c r="Y20" s="706">
        <v>41</v>
      </c>
      <c r="Z20" s="706">
        <v>43</v>
      </c>
      <c r="AA20" s="706">
        <v>1</v>
      </c>
      <c r="AB20" s="706">
        <v>1</v>
      </c>
      <c r="AC20" s="706">
        <v>0</v>
      </c>
      <c r="AD20" s="706">
        <v>0</v>
      </c>
      <c r="AE20" s="706">
        <v>1</v>
      </c>
      <c r="AF20" s="706">
        <v>1</v>
      </c>
      <c r="AG20" s="706">
        <v>88</v>
      </c>
      <c r="AH20" s="707">
        <v>88</v>
      </c>
    </row>
    <row r="21" spans="2:34" ht="12.75" customHeight="1">
      <c r="B21" s="715"/>
      <c r="C21" s="703">
        <v>12</v>
      </c>
      <c r="D21" s="704" t="s">
        <v>93</v>
      </c>
      <c r="E21" s="705">
        <v>921</v>
      </c>
      <c r="F21" s="706">
        <v>780</v>
      </c>
      <c r="G21" s="706">
        <v>1</v>
      </c>
      <c r="H21" s="706">
        <v>1</v>
      </c>
      <c r="I21" s="706">
        <v>0</v>
      </c>
      <c r="J21" s="706">
        <v>0</v>
      </c>
      <c r="K21" s="706">
        <v>7</v>
      </c>
      <c r="L21" s="706">
        <v>6</v>
      </c>
      <c r="M21" s="706">
        <v>0</v>
      </c>
      <c r="N21" s="706">
        <v>0</v>
      </c>
      <c r="O21" s="706">
        <v>4</v>
      </c>
      <c r="P21" s="706">
        <v>4</v>
      </c>
      <c r="Q21" s="706">
        <v>87</v>
      </c>
      <c r="R21" s="706">
        <v>87</v>
      </c>
      <c r="S21" s="706">
        <v>589</v>
      </c>
      <c r="T21" s="706">
        <v>443</v>
      </c>
      <c r="U21" s="706">
        <v>104</v>
      </c>
      <c r="V21" s="706">
        <v>108</v>
      </c>
      <c r="W21" s="706">
        <v>0</v>
      </c>
      <c r="X21" s="706">
        <v>0</v>
      </c>
      <c r="Y21" s="706">
        <v>42</v>
      </c>
      <c r="Z21" s="706">
        <v>44</v>
      </c>
      <c r="AA21" s="706">
        <v>0</v>
      </c>
      <c r="AB21" s="706">
        <v>0</v>
      </c>
      <c r="AC21" s="706">
        <v>0</v>
      </c>
      <c r="AD21" s="706">
        <v>0</v>
      </c>
      <c r="AE21" s="706">
        <v>1</v>
      </c>
      <c r="AF21" s="706">
        <v>1</v>
      </c>
      <c r="AG21" s="706">
        <v>86</v>
      </c>
      <c r="AH21" s="707">
        <v>86</v>
      </c>
    </row>
    <row r="22" spans="2:34" ht="12.75" thickBot="1">
      <c r="B22" s="716"/>
      <c r="C22" s="694"/>
      <c r="D22" s="717"/>
      <c r="E22" s="719"/>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1"/>
    </row>
    <row r="23" ht="12">
      <c r="B23" s="692" t="s">
        <v>94</v>
      </c>
    </row>
  </sheetData>
  <mergeCells count="16">
    <mergeCell ref="AE4:AF4"/>
    <mergeCell ref="AG4:AH4"/>
    <mergeCell ref="I4:J4"/>
    <mergeCell ref="W4:X4"/>
    <mergeCell ref="U4:V4"/>
    <mergeCell ref="Y4:Z4"/>
    <mergeCell ref="AA4:AB4"/>
    <mergeCell ref="AC4:AD4"/>
    <mergeCell ref="M4:N4"/>
    <mergeCell ref="O4:P4"/>
    <mergeCell ref="Q4:R4"/>
    <mergeCell ref="S4:T4"/>
    <mergeCell ref="B4:D5"/>
    <mergeCell ref="E4:F4"/>
    <mergeCell ref="G4:H4"/>
    <mergeCell ref="K4:L4"/>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sheetPr codeName="Sheet1"/>
  <dimension ref="B1:AH488"/>
  <sheetViews>
    <sheetView workbookViewId="0" topLeftCell="A1">
      <selection activeCell="A1" sqref="A1"/>
    </sheetView>
  </sheetViews>
  <sheetFormatPr defaultColWidth="9.00390625" defaultRowHeight="13.5"/>
  <cols>
    <col min="1" max="1" width="3.875" style="91" customWidth="1"/>
    <col min="2" max="2" width="10.875" style="91" customWidth="1"/>
    <col min="3" max="6" width="8.625" style="91" customWidth="1"/>
    <col min="7" max="7" width="2.125" style="91" customWidth="1"/>
    <col min="8" max="8" width="4.625" style="91" bestFit="1" customWidth="1"/>
    <col min="9" max="9" width="8.625" style="91" customWidth="1"/>
    <col min="10" max="10" width="2.125" style="91" customWidth="1"/>
    <col min="11" max="11" width="3.125" style="91" customWidth="1"/>
    <col min="12" max="12" width="8.625" style="91" customWidth="1"/>
    <col min="13" max="13" width="2.125" style="91" customWidth="1"/>
    <col min="14" max="14" width="3.875" style="91" customWidth="1"/>
    <col min="15" max="22" width="8.625" style="91" customWidth="1"/>
    <col min="23" max="23" width="2.125" style="91" customWidth="1"/>
    <col min="24" max="24" width="4.125" style="91" customWidth="1"/>
    <col min="25" max="25" width="8.625" style="91" customWidth="1"/>
    <col min="26" max="26" width="2.125" style="91" customWidth="1"/>
    <col min="27" max="27" width="4.625" style="91" bestFit="1" customWidth="1"/>
    <col min="28" max="28" width="8.625" style="91" customWidth="1"/>
    <col min="29" max="29" width="2.125" style="91" customWidth="1"/>
    <col min="30" max="30" width="4.125" style="91" customWidth="1"/>
    <col min="31" max="34" width="8.625" style="91" customWidth="1"/>
    <col min="35" max="16384" width="9.00390625" style="91" customWidth="1"/>
  </cols>
  <sheetData>
    <row r="1" spans="2:15" ht="14.25">
      <c r="B1" s="722" t="s">
        <v>177</v>
      </c>
      <c r="O1" s="580"/>
    </row>
    <row r="2" spans="2:34" ht="12.75" thickBot="1">
      <c r="B2" s="723"/>
      <c r="O2" s="580"/>
      <c r="AH2" s="724" t="s">
        <v>98</v>
      </c>
    </row>
    <row r="3" spans="2:34" ht="13.5" customHeight="1">
      <c r="B3" s="1049" t="s">
        <v>1823</v>
      </c>
      <c r="C3" s="1046" t="s">
        <v>99</v>
      </c>
      <c r="D3" s="1047"/>
      <c r="E3" s="1047"/>
      <c r="F3" s="1047"/>
      <c r="G3" s="1047"/>
      <c r="H3" s="1047"/>
      <c r="I3" s="1047"/>
      <c r="J3" s="1047"/>
      <c r="K3" s="1047"/>
      <c r="L3" s="1047"/>
      <c r="M3" s="1047"/>
      <c r="N3" s="1047"/>
      <c r="O3" s="1047"/>
      <c r="P3" s="1047"/>
      <c r="Q3" s="1047"/>
      <c r="R3" s="1048"/>
      <c r="S3" s="1046" t="s">
        <v>100</v>
      </c>
      <c r="T3" s="1047"/>
      <c r="U3" s="1047"/>
      <c r="V3" s="1047"/>
      <c r="W3" s="1047"/>
      <c r="X3" s="1047"/>
      <c r="Y3" s="1047"/>
      <c r="Z3" s="1047"/>
      <c r="AA3" s="1047"/>
      <c r="AB3" s="1047"/>
      <c r="AC3" s="1047"/>
      <c r="AD3" s="1047"/>
      <c r="AE3" s="1047"/>
      <c r="AF3" s="1047"/>
      <c r="AG3" s="1047"/>
      <c r="AH3" s="1048"/>
    </row>
    <row r="4" spans="2:34" ht="13.5" customHeight="1">
      <c r="B4" s="1050"/>
      <c r="C4" s="1052" t="s">
        <v>101</v>
      </c>
      <c r="D4" s="1053"/>
      <c r="E4" s="1052" t="s">
        <v>102</v>
      </c>
      <c r="F4" s="1053"/>
      <c r="G4" s="1055" t="s">
        <v>103</v>
      </c>
      <c r="H4" s="1056"/>
      <c r="I4" s="1056"/>
      <c r="J4" s="1056"/>
      <c r="K4" s="1056"/>
      <c r="L4" s="1056"/>
      <c r="M4" s="1056"/>
      <c r="N4" s="1056"/>
      <c r="O4" s="1057"/>
      <c r="P4" s="1052" t="s">
        <v>104</v>
      </c>
      <c r="Q4" s="1054"/>
      <c r="R4" s="1053"/>
      <c r="S4" s="1052" t="s">
        <v>105</v>
      </c>
      <c r="T4" s="1053"/>
      <c r="U4" s="1052" t="s">
        <v>102</v>
      </c>
      <c r="V4" s="1053"/>
      <c r="W4" s="1055" t="s">
        <v>106</v>
      </c>
      <c r="X4" s="1056"/>
      <c r="Y4" s="1056"/>
      <c r="Z4" s="1056"/>
      <c r="AA4" s="1056"/>
      <c r="AB4" s="1056"/>
      <c r="AC4" s="1056"/>
      <c r="AD4" s="1056"/>
      <c r="AE4" s="1057"/>
      <c r="AF4" s="1052" t="s">
        <v>107</v>
      </c>
      <c r="AG4" s="1054"/>
      <c r="AH4" s="1053"/>
    </row>
    <row r="5" spans="2:34" ht="21" customHeight="1">
      <c r="B5" s="1051"/>
      <c r="C5" s="725" t="s">
        <v>108</v>
      </c>
      <c r="D5" s="725" t="s">
        <v>109</v>
      </c>
      <c r="E5" s="725" t="s">
        <v>108</v>
      </c>
      <c r="F5" s="725" t="s">
        <v>109</v>
      </c>
      <c r="G5" s="1055" t="s">
        <v>96</v>
      </c>
      <c r="H5" s="1056"/>
      <c r="I5" s="1057"/>
      <c r="J5" s="1055" t="s">
        <v>97</v>
      </c>
      <c r="K5" s="1056"/>
      <c r="L5" s="1057"/>
      <c r="M5" s="1058" t="s">
        <v>885</v>
      </c>
      <c r="N5" s="1059"/>
      <c r="O5" s="1060"/>
      <c r="P5" s="725" t="s">
        <v>96</v>
      </c>
      <c r="Q5" s="725" t="s">
        <v>97</v>
      </c>
      <c r="R5" s="726" t="s">
        <v>885</v>
      </c>
      <c r="S5" s="725" t="s">
        <v>110</v>
      </c>
      <c r="T5" s="725" t="s">
        <v>111</v>
      </c>
      <c r="U5" s="725" t="s">
        <v>110</v>
      </c>
      <c r="V5" s="725" t="s">
        <v>111</v>
      </c>
      <c r="W5" s="1055" t="s">
        <v>96</v>
      </c>
      <c r="X5" s="1056"/>
      <c r="Y5" s="1057"/>
      <c r="Z5" s="1055" t="s">
        <v>97</v>
      </c>
      <c r="AA5" s="1056"/>
      <c r="AB5" s="1057"/>
      <c r="AC5" s="1058" t="s">
        <v>885</v>
      </c>
      <c r="AD5" s="1059"/>
      <c r="AE5" s="1060"/>
      <c r="AF5" s="725" t="s">
        <v>96</v>
      </c>
      <c r="AG5" s="725" t="s">
        <v>97</v>
      </c>
      <c r="AH5" s="726" t="s">
        <v>885</v>
      </c>
    </row>
    <row r="6" spans="2:34" ht="13.5" customHeight="1">
      <c r="B6" s="727"/>
      <c r="C6" s="674"/>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6"/>
    </row>
    <row r="7" spans="2:34" s="688" customFormat="1" ht="12.75" customHeight="1">
      <c r="B7" s="37" t="s">
        <v>1832</v>
      </c>
      <c r="C7" s="38">
        <v>350</v>
      </c>
      <c r="D7" s="39">
        <v>218</v>
      </c>
      <c r="E7" s="39">
        <v>4045</v>
      </c>
      <c r="F7" s="39">
        <v>433</v>
      </c>
      <c r="G7" s="39" t="s">
        <v>112</v>
      </c>
      <c r="H7" s="39">
        <v>39</v>
      </c>
      <c r="I7" s="39">
        <v>2641</v>
      </c>
      <c r="J7" s="39" t="s">
        <v>112</v>
      </c>
      <c r="K7" s="39">
        <v>4</v>
      </c>
      <c r="L7" s="39">
        <v>3029</v>
      </c>
      <c r="M7" s="39" t="s">
        <v>112</v>
      </c>
      <c r="N7" s="39">
        <v>43</v>
      </c>
      <c r="O7" s="39">
        <v>5670</v>
      </c>
      <c r="P7" s="39">
        <v>92768</v>
      </c>
      <c r="Q7" s="39">
        <v>89452</v>
      </c>
      <c r="R7" s="39">
        <v>182220</v>
      </c>
      <c r="S7" s="39">
        <v>231</v>
      </c>
      <c r="T7" s="39">
        <v>24</v>
      </c>
      <c r="U7" s="39">
        <v>2137</v>
      </c>
      <c r="V7" s="39">
        <v>47</v>
      </c>
      <c r="W7" s="39" t="s">
        <v>112</v>
      </c>
      <c r="X7" s="39">
        <v>58</v>
      </c>
      <c r="Y7" s="39">
        <v>2469</v>
      </c>
      <c r="Z7" s="39" t="s">
        <v>112</v>
      </c>
      <c r="AA7" s="39">
        <v>14</v>
      </c>
      <c r="AB7" s="39">
        <v>913</v>
      </c>
      <c r="AC7" s="39" t="s">
        <v>112</v>
      </c>
      <c r="AD7" s="39">
        <v>72</v>
      </c>
      <c r="AE7" s="39">
        <v>3382</v>
      </c>
      <c r="AF7" s="39">
        <v>47775</v>
      </c>
      <c r="AG7" s="39">
        <v>46787</v>
      </c>
      <c r="AH7" s="40">
        <v>94562</v>
      </c>
    </row>
    <row r="8" spans="2:34" ht="12.75" customHeight="1">
      <c r="B8" s="391"/>
      <c r="C8" s="29"/>
      <c r="D8" s="30"/>
      <c r="E8" s="30"/>
      <c r="F8" s="30"/>
      <c r="G8" s="30"/>
      <c r="H8" s="30"/>
      <c r="I8" s="30"/>
      <c r="J8" s="30"/>
      <c r="K8" s="30"/>
      <c r="L8" s="30"/>
      <c r="M8" s="30"/>
      <c r="N8" s="30"/>
      <c r="O8" s="39"/>
      <c r="P8" s="30"/>
      <c r="Q8" s="30"/>
      <c r="R8" s="39"/>
      <c r="S8" s="30"/>
      <c r="T8" s="30"/>
      <c r="U8" s="30"/>
      <c r="V8" s="30"/>
      <c r="W8" s="30"/>
      <c r="X8" s="30"/>
      <c r="Y8" s="30"/>
      <c r="Z8" s="30"/>
      <c r="AA8" s="30"/>
      <c r="AB8" s="30"/>
      <c r="AC8" s="30"/>
      <c r="AD8" s="30"/>
      <c r="AE8" s="39"/>
      <c r="AF8" s="30"/>
      <c r="AG8" s="30"/>
      <c r="AH8" s="40"/>
    </row>
    <row r="9" spans="2:34" ht="12.75" customHeight="1">
      <c r="B9" s="391" t="s">
        <v>1833</v>
      </c>
      <c r="C9" s="29">
        <v>11</v>
      </c>
      <c r="D9" s="30">
        <v>0</v>
      </c>
      <c r="E9" s="30">
        <v>279</v>
      </c>
      <c r="F9" s="30">
        <v>0</v>
      </c>
      <c r="G9" s="30" t="s">
        <v>112</v>
      </c>
      <c r="H9" s="30">
        <v>9</v>
      </c>
      <c r="I9" s="30">
        <v>115</v>
      </c>
      <c r="J9" s="30" t="s">
        <v>112</v>
      </c>
      <c r="K9" s="30">
        <v>2</v>
      </c>
      <c r="L9" s="30">
        <v>227</v>
      </c>
      <c r="M9" s="30" t="s">
        <v>112</v>
      </c>
      <c r="N9" s="30">
        <v>11</v>
      </c>
      <c r="O9" s="30">
        <f>SUM(I9,L9)</f>
        <v>342</v>
      </c>
      <c r="P9" s="30">
        <v>6793</v>
      </c>
      <c r="Q9" s="30">
        <v>6592</v>
      </c>
      <c r="R9" s="30">
        <f>SUM(P9:Q9)</f>
        <v>13385</v>
      </c>
      <c r="S9" s="30">
        <v>6</v>
      </c>
      <c r="T9" s="30">
        <v>0</v>
      </c>
      <c r="U9" s="30">
        <v>140</v>
      </c>
      <c r="V9" s="30">
        <v>0</v>
      </c>
      <c r="W9" s="30" t="s">
        <v>112</v>
      </c>
      <c r="X9" s="30">
        <v>5</v>
      </c>
      <c r="Y9" s="30">
        <v>136</v>
      </c>
      <c r="Z9" s="30" t="s">
        <v>112</v>
      </c>
      <c r="AA9" s="30">
        <v>1</v>
      </c>
      <c r="AB9" s="30">
        <v>64</v>
      </c>
      <c r="AC9" s="30" t="s">
        <v>112</v>
      </c>
      <c r="AD9" s="30">
        <v>6</v>
      </c>
      <c r="AE9" s="30">
        <f>SUM(Y9,AB9)</f>
        <v>200</v>
      </c>
      <c r="AF9" s="30">
        <v>3500</v>
      </c>
      <c r="AG9" s="30">
        <v>3386</v>
      </c>
      <c r="AH9" s="31">
        <f>SUM(AF9,AG9)</f>
        <v>6886</v>
      </c>
    </row>
    <row r="10" spans="2:34" ht="12.75" customHeight="1">
      <c r="B10" s="391" t="s">
        <v>1848</v>
      </c>
      <c r="C10" s="29">
        <v>6</v>
      </c>
      <c r="D10" s="30">
        <v>0</v>
      </c>
      <c r="E10" s="30">
        <v>148</v>
      </c>
      <c r="F10" s="30">
        <v>0</v>
      </c>
      <c r="G10" s="30" t="s">
        <v>112</v>
      </c>
      <c r="H10" s="30">
        <v>3</v>
      </c>
      <c r="I10" s="30">
        <v>61</v>
      </c>
      <c r="J10" s="30"/>
      <c r="K10" s="30"/>
      <c r="L10" s="30">
        <v>116</v>
      </c>
      <c r="M10" s="30" t="s">
        <v>112</v>
      </c>
      <c r="N10" s="30">
        <v>3</v>
      </c>
      <c r="O10" s="30">
        <f>SUM(I10,L10)</f>
        <v>177</v>
      </c>
      <c r="P10" s="30">
        <v>3681</v>
      </c>
      <c r="Q10" s="30">
        <v>3539</v>
      </c>
      <c r="R10" s="30">
        <f>SUM(P10:Q10)</f>
        <v>7220</v>
      </c>
      <c r="S10" s="30">
        <v>3</v>
      </c>
      <c r="T10" s="30">
        <v>0</v>
      </c>
      <c r="U10" s="30">
        <v>75</v>
      </c>
      <c r="V10" s="30">
        <v>0</v>
      </c>
      <c r="W10" s="30" t="s">
        <v>112</v>
      </c>
      <c r="X10" s="30">
        <v>1</v>
      </c>
      <c r="Y10" s="30">
        <v>76</v>
      </c>
      <c r="Z10" s="30" t="s">
        <v>112</v>
      </c>
      <c r="AA10" s="30">
        <v>1</v>
      </c>
      <c r="AB10" s="30">
        <v>28</v>
      </c>
      <c r="AC10" s="30" t="s">
        <v>112</v>
      </c>
      <c r="AD10" s="30">
        <v>2</v>
      </c>
      <c r="AE10" s="30">
        <f>SUM(Y10,AB10)</f>
        <v>104</v>
      </c>
      <c r="AF10" s="30">
        <v>1923</v>
      </c>
      <c r="AG10" s="30">
        <v>1757</v>
      </c>
      <c r="AH10" s="31">
        <f>SUM(AF10,AG10)</f>
        <v>3680</v>
      </c>
    </row>
    <row r="11" spans="2:34" ht="12.75" customHeight="1">
      <c r="B11" s="391" t="s">
        <v>1860</v>
      </c>
      <c r="C11" s="29">
        <v>5</v>
      </c>
      <c r="D11" s="30">
        <v>1</v>
      </c>
      <c r="E11" s="30">
        <v>118</v>
      </c>
      <c r="F11" s="30">
        <v>2</v>
      </c>
      <c r="G11" s="30" t="s">
        <v>112</v>
      </c>
      <c r="H11" s="30">
        <v>3</v>
      </c>
      <c r="I11" s="30">
        <v>64</v>
      </c>
      <c r="J11" s="30"/>
      <c r="K11" s="30"/>
      <c r="L11" s="30">
        <v>84</v>
      </c>
      <c r="M11" s="30" t="s">
        <v>112</v>
      </c>
      <c r="N11" s="30">
        <v>3</v>
      </c>
      <c r="O11" s="30">
        <f>SUM(I11,L11)</f>
        <v>148</v>
      </c>
      <c r="P11" s="30">
        <v>2889</v>
      </c>
      <c r="Q11" s="30">
        <v>2903</v>
      </c>
      <c r="R11" s="30">
        <f>SUM(P11:Q11)</f>
        <v>5792</v>
      </c>
      <c r="S11" s="30">
        <v>3</v>
      </c>
      <c r="T11" s="30">
        <v>0</v>
      </c>
      <c r="U11" s="30">
        <v>58</v>
      </c>
      <c r="V11" s="30">
        <v>0</v>
      </c>
      <c r="W11" s="30" t="s">
        <v>112</v>
      </c>
      <c r="X11" s="30">
        <v>1</v>
      </c>
      <c r="Y11" s="30">
        <v>61</v>
      </c>
      <c r="Z11" s="30"/>
      <c r="AA11" s="30"/>
      <c r="AB11" s="30">
        <v>27</v>
      </c>
      <c r="AC11" s="30" t="s">
        <v>112</v>
      </c>
      <c r="AD11" s="30">
        <v>1</v>
      </c>
      <c r="AE11" s="30">
        <f>SUM(Y11,AB11)</f>
        <v>88</v>
      </c>
      <c r="AF11" s="30">
        <v>1416</v>
      </c>
      <c r="AG11" s="30">
        <v>1406</v>
      </c>
      <c r="AH11" s="31">
        <f>SUM(AF11,AG11)</f>
        <v>2822</v>
      </c>
    </row>
    <row r="12" spans="2:34" ht="12.75" customHeight="1">
      <c r="B12" s="391" t="s">
        <v>1871</v>
      </c>
      <c r="C12" s="29">
        <v>7</v>
      </c>
      <c r="D12" s="30">
        <v>0</v>
      </c>
      <c r="E12" s="30">
        <v>164</v>
      </c>
      <c r="F12" s="30">
        <v>0</v>
      </c>
      <c r="G12" s="30" t="s">
        <v>112</v>
      </c>
      <c r="H12" s="30">
        <v>2</v>
      </c>
      <c r="I12" s="30">
        <v>67</v>
      </c>
      <c r="J12" s="30"/>
      <c r="K12" s="30"/>
      <c r="L12" s="30">
        <v>140</v>
      </c>
      <c r="M12" s="30" t="s">
        <v>112</v>
      </c>
      <c r="N12" s="30">
        <v>2</v>
      </c>
      <c r="O12" s="30">
        <f>SUM(I12,L12)</f>
        <v>207</v>
      </c>
      <c r="P12" s="30">
        <v>3936</v>
      </c>
      <c r="Q12" s="30">
        <v>3908</v>
      </c>
      <c r="R12" s="30">
        <f>SUM(P12:Q12)</f>
        <v>7844</v>
      </c>
      <c r="S12" s="30">
        <v>4</v>
      </c>
      <c r="T12" s="30">
        <v>0</v>
      </c>
      <c r="U12" s="30">
        <v>72</v>
      </c>
      <c r="V12" s="30">
        <v>0</v>
      </c>
      <c r="W12" s="30" t="s">
        <v>112</v>
      </c>
      <c r="X12" s="30">
        <v>3</v>
      </c>
      <c r="Y12" s="30">
        <v>72</v>
      </c>
      <c r="Z12" s="30"/>
      <c r="AA12" s="30"/>
      <c r="AB12" s="30">
        <v>31</v>
      </c>
      <c r="AC12" s="30" t="s">
        <v>112</v>
      </c>
      <c r="AD12" s="30">
        <v>3</v>
      </c>
      <c r="AE12" s="30">
        <f>SUM(Y12,AB12)</f>
        <v>103</v>
      </c>
      <c r="AF12" s="30">
        <v>1755</v>
      </c>
      <c r="AG12" s="30">
        <v>1739</v>
      </c>
      <c r="AH12" s="31">
        <f>SUM(AF12,AG12)</f>
        <v>3494</v>
      </c>
    </row>
    <row r="13" spans="2:34" ht="12.75" customHeight="1">
      <c r="B13" s="391" t="s">
        <v>1886</v>
      </c>
      <c r="C13" s="29">
        <v>6</v>
      </c>
      <c r="D13" s="30">
        <v>4</v>
      </c>
      <c r="E13" s="30">
        <v>97</v>
      </c>
      <c r="F13" s="30">
        <v>4</v>
      </c>
      <c r="G13" s="30" t="s">
        <v>112</v>
      </c>
      <c r="H13" s="30">
        <v>4</v>
      </c>
      <c r="I13" s="30">
        <v>51</v>
      </c>
      <c r="J13" s="30" t="s">
        <v>112</v>
      </c>
      <c r="K13" s="30">
        <v>1</v>
      </c>
      <c r="L13" s="30">
        <v>79</v>
      </c>
      <c r="M13" s="30" t="s">
        <v>112</v>
      </c>
      <c r="N13" s="30">
        <v>5</v>
      </c>
      <c r="O13" s="30">
        <f>SUM(I13,L13)</f>
        <v>130</v>
      </c>
      <c r="P13" s="30">
        <v>2206</v>
      </c>
      <c r="Q13" s="30">
        <v>2171</v>
      </c>
      <c r="R13" s="30">
        <f>SUM(P13:Q13)</f>
        <v>4377</v>
      </c>
      <c r="S13" s="30">
        <v>3</v>
      </c>
      <c r="T13" s="30">
        <v>0</v>
      </c>
      <c r="U13" s="30">
        <v>48</v>
      </c>
      <c r="V13" s="30">
        <v>0</v>
      </c>
      <c r="W13" s="30"/>
      <c r="X13" s="30"/>
      <c r="Y13" s="30">
        <v>48</v>
      </c>
      <c r="Z13" s="30" t="s">
        <v>112</v>
      </c>
      <c r="AA13" s="30">
        <v>1</v>
      </c>
      <c r="AB13" s="30">
        <v>20</v>
      </c>
      <c r="AC13" s="30" t="s">
        <v>112</v>
      </c>
      <c r="AD13" s="30">
        <v>1</v>
      </c>
      <c r="AE13" s="30">
        <f>SUM(Y13,AB13)</f>
        <v>68</v>
      </c>
      <c r="AF13" s="30">
        <v>1130</v>
      </c>
      <c r="AG13" s="30">
        <v>1134</v>
      </c>
      <c r="AH13" s="31">
        <f>SUM(AF13,AG13)</f>
        <v>2264</v>
      </c>
    </row>
    <row r="14" spans="2:34" ht="12.75" customHeight="1">
      <c r="B14" s="33"/>
      <c r="C14" s="29"/>
      <c r="D14" s="30"/>
      <c r="E14" s="30"/>
      <c r="F14" s="30"/>
      <c r="G14" s="30"/>
      <c r="H14" s="30"/>
      <c r="I14" s="30"/>
      <c r="J14" s="30"/>
      <c r="K14" s="30"/>
      <c r="L14" s="30"/>
      <c r="M14" s="30"/>
      <c r="N14" s="30"/>
      <c r="O14" s="39"/>
      <c r="P14" s="30"/>
      <c r="Q14" s="30"/>
      <c r="R14" s="39"/>
      <c r="S14" s="30"/>
      <c r="T14" s="30"/>
      <c r="U14" s="30"/>
      <c r="V14" s="30"/>
      <c r="W14" s="30"/>
      <c r="X14" s="30"/>
      <c r="Y14" s="30"/>
      <c r="Z14" s="30"/>
      <c r="AA14" s="30"/>
      <c r="AB14" s="30"/>
      <c r="AC14" s="30"/>
      <c r="AD14" s="30"/>
      <c r="AE14" s="39"/>
      <c r="AF14" s="30"/>
      <c r="AG14" s="30"/>
      <c r="AH14" s="40"/>
    </row>
    <row r="15" spans="2:34" ht="12.75" customHeight="1">
      <c r="B15" s="37" t="s">
        <v>113</v>
      </c>
      <c r="C15" s="38">
        <f>SUM(C17:C35)</f>
        <v>19</v>
      </c>
      <c r="D15" s="39">
        <f>SUM(D17:D35)</f>
        <v>16</v>
      </c>
      <c r="E15" s="39">
        <f>SUM(E17:E35)</f>
        <v>225</v>
      </c>
      <c r="F15" s="39">
        <f>SUM(F17:F35)</f>
        <v>29</v>
      </c>
      <c r="G15" s="39" t="s">
        <v>114</v>
      </c>
      <c r="H15" s="39">
        <v>2</v>
      </c>
      <c r="I15" s="39">
        <f>SUM(I17:I35)</f>
        <v>144</v>
      </c>
      <c r="J15" s="39"/>
      <c r="K15" s="39"/>
      <c r="L15" s="39">
        <f>SUM(L17:L35)</f>
        <v>179</v>
      </c>
      <c r="M15" s="39" t="s">
        <v>114</v>
      </c>
      <c r="N15" s="39">
        <v>2</v>
      </c>
      <c r="O15" s="39">
        <f>SUM(I15,L15)</f>
        <v>323</v>
      </c>
      <c r="P15" s="39">
        <f aca="true" t="shared" si="0" ref="P15:V15">SUM(P17:P35)</f>
        <v>5133</v>
      </c>
      <c r="Q15" s="39">
        <f t="shared" si="0"/>
        <v>5043</v>
      </c>
      <c r="R15" s="39">
        <f t="shared" si="0"/>
        <v>10176</v>
      </c>
      <c r="S15" s="39">
        <f t="shared" si="0"/>
        <v>15</v>
      </c>
      <c r="T15" s="39">
        <f t="shared" si="0"/>
        <v>0</v>
      </c>
      <c r="U15" s="39">
        <f t="shared" si="0"/>
        <v>118</v>
      </c>
      <c r="V15" s="39">
        <f t="shared" si="0"/>
        <v>0</v>
      </c>
      <c r="W15" s="39" t="s">
        <v>114</v>
      </c>
      <c r="X15" s="39">
        <v>4</v>
      </c>
      <c r="Y15" s="39">
        <f>SUM(Y17:Y35)</f>
        <v>137</v>
      </c>
      <c r="Z15" s="39" t="s">
        <v>114</v>
      </c>
      <c r="AA15" s="39">
        <v>1</v>
      </c>
      <c r="AB15" s="39">
        <f>SUM(AB17:AB35)</f>
        <v>50</v>
      </c>
      <c r="AC15" s="39" t="s">
        <v>114</v>
      </c>
      <c r="AD15" s="39">
        <v>5</v>
      </c>
      <c r="AE15" s="39">
        <f>SUM(Y15,AB15)</f>
        <v>187</v>
      </c>
      <c r="AF15" s="39">
        <f>SUM(AF17:AF35)</f>
        <v>2554</v>
      </c>
      <c r="AG15" s="39">
        <f>SUM(AG17:AG35)</f>
        <v>2447</v>
      </c>
      <c r="AH15" s="40">
        <f>SUM(AF15,AG15)</f>
        <v>5001</v>
      </c>
    </row>
    <row r="16" spans="2:34" ht="12.75" customHeight="1">
      <c r="B16" s="37"/>
      <c r="C16" s="728"/>
      <c r="D16" s="30"/>
      <c r="E16" s="30"/>
      <c r="F16" s="30"/>
      <c r="G16" s="30"/>
      <c r="H16" s="30"/>
      <c r="I16" s="30"/>
      <c r="J16" s="30"/>
      <c r="K16" s="30"/>
      <c r="L16" s="30"/>
      <c r="M16" s="30"/>
      <c r="N16" s="30"/>
      <c r="O16" s="39"/>
      <c r="P16" s="30"/>
      <c r="Q16" s="30"/>
      <c r="R16" s="39"/>
      <c r="S16" s="30"/>
      <c r="T16" s="30"/>
      <c r="U16" s="30"/>
      <c r="V16" s="30"/>
      <c r="W16" s="30"/>
      <c r="X16" s="30"/>
      <c r="Y16" s="30"/>
      <c r="Z16" s="30"/>
      <c r="AA16" s="30"/>
      <c r="AB16" s="30"/>
      <c r="AC16" s="30"/>
      <c r="AD16" s="30"/>
      <c r="AE16" s="39"/>
      <c r="AF16" s="30"/>
      <c r="AG16" s="30"/>
      <c r="AH16" s="40"/>
    </row>
    <row r="17" spans="2:34" ht="12.75" customHeight="1">
      <c r="B17" s="391" t="s">
        <v>1261</v>
      </c>
      <c r="C17" s="29">
        <v>1</v>
      </c>
      <c r="D17" s="30">
        <v>0</v>
      </c>
      <c r="E17" s="30">
        <v>43</v>
      </c>
      <c r="F17" s="30">
        <v>0</v>
      </c>
      <c r="G17" s="30" t="s">
        <v>115</v>
      </c>
      <c r="H17" s="30">
        <v>1</v>
      </c>
      <c r="I17" s="30">
        <v>18</v>
      </c>
      <c r="J17" s="30"/>
      <c r="K17" s="30"/>
      <c r="L17" s="30">
        <v>32</v>
      </c>
      <c r="M17" s="30" t="s">
        <v>115</v>
      </c>
      <c r="N17" s="30">
        <v>1</v>
      </c>
      <c r="O17" s="30">
        <f>SUM(I17,L17)</f>
        <v>50</v>
      </c>
      <c r="P17" s="30">
        <v>1075</v>
      </c>
      <c r="Q17" s="30">
        <v>1017</v>
      </c>
      <c r="R17" s="30">
        <f>SUM(P17:Q17)</f>
        <v>2092</v>
      </c>
      <c r="S17" s="30">
        <v>1</v>
      </c>
      <c r="T17" s="30">
        <v>0</v>
      </c>
      <c r="U17" s="30">
        <v>22</v>
      </c>
      <c r="V17" s="30">
        <v>0</v>
      </c>
      <c r="W17" s="30"/>
      <c r="X17" s="30"/>
      <c r="Y17" s="30">
        <v>23</v>
      </c>
      <c r="Z17" s="30"/>
      <c r="AA17" s="30"/>
      <c r="AB17" s="30">
        <v>8</v>
      </c>
      <c r="AC17" s="30"/>
      <c r="AD17" s="30"/>
      <c r="AE17" s="30">
        <f>SUM(Y17,AB17)</f>
        <v>31</v>
      </c>
      <c r="AF17" s="30">
        <v>551</v>
      </c>
      <c r="AG17" s="30">
        <v>550</v>
      </c>
      <c r="AH17" s="31">
        <f>SUM(AF17,AG17)</f>
        <v>1101</v>
      </c>
    </row>
    <row r="18" spans="2:34" ht="12.75" customHeight="1">
      <c r="B18" s="391" t="s">
        <v>887</v>
      </c>
      <c r="C18" s="29">
        <v>2</v>
      </c>
      <c r="D18" s="30">
        <v>1</v>
      </c>
      <c r="E18" s="30">
        <v>16</v>
      </c>
      <c r="F18" s="30">
        <v>1</v>
      </c>
      <c r="G18" s="30"/>
      <c r="H18" s="30"/>
      <c r="I18" s="30">
        <v>11</v>
      </c>
      <c r="J18" s="30"/>
      <c r="K18" s="30"/>
      <c r="L18" s="30">
        <v>12</v>
      </c>
      <c r="M18" s="30"/>
      <c r="N18" s="30"/>
      <c r="O18" s="30">
        <f>SUM(I18,L18)</f>
        <v>23</v>
      </c>
      <c r="P18" s="30">
        <v>362</v>
      </c>
      <c r="Q18" s="30">
        <v>331</v>
      </c>
      <c r="R18" s="30">
        <f>SUM(P18:Q18)</f>
        <v>693</v>
      </c>
      <c r="S18" s="30">
        <v>1</v>
      </c>
      <c r="T18" s="30">
        <v>0</v>
      </c>
      <c r="U18" s="30">
        <v>9</v>
      </c>
      <c r="V18" s="30">
        <v>0</v>
      </c>
      <c r="W18" s="30"/>
      <c r="X18" s="30"/>
      <c r="Y18" s="30">
        <v>11</v>
      </c>
      <c r="Z18" s="30"/>
      <c r="AA18" s="30"/>
      <c r="AB18" s="30">
        <v>4</v>
      </c>
      <c r="AC18" s="30"/>
      <c r="AD18" s="30"/>
      <c r="AE18" s="30">
        <f>SUM(Y18,AB18)</f>
        <v>15</v>
      </c>
      <c r="AF18" s="30">
        <v>194</v>
      </c>
      <c r="AG18" s="30">
        <v>186</v>
      </c>
      <c r="AH18" s="31">
        <f>SUM(AF18,AG18)</f>
        <v>380</v>
      </c>
    </row>
    <row r="19" spans="2:34" ht="12.75" customHeight="1">
      <c r="B19" s="391" t="s">
        <v>1263</v>
      </c>
      <c r="C19" s="29">
        <v>1</v>
      </c>
      <c r="D19" s="30">
        <v>1</v>
      </c>
      <c r="E19" s="30">
        <v>10</v>
      </c>
      <c r="F19" s="30">
        <v>2</v>
      </c>
      <c r="G19" s="30"/>
      <c r="H19" s="30"/>
      <c r="I19" s="30">
        <v>7</v>
      </c>
      <c r="J19" s="30"/>
      <c r="K19" s="30"/>
      <c r="L19" s="30">
        <v>8</v>
      </c>
      <c r="M19" s="30"/>
      <c r="N19" s="30"/>
      <c r="O19" s="30">
        <f>SUM(I19,L19)</f>
        <v>15</v>
      </c>
      <c r="P19" s="30">
        <v>262</v>
      </c>
      <c r="Q19" s="30">
        <v>247</v>
      </c>
      <c r="R19" s="30">
        <f>SUM(P19:Q19)</f>
        <v>509</v>
      </c>
      <c r="S19" s="30">
        <v>1</v>
      </c>
      <c r="T19" s="30">
        <v>0</v>
      </c>
      <c r="U19" s="30">
        <v>7</v>
      </c>
      <c r="V19" s="30">
        <v>0</v>
      </c>
      <c r="W19" s="30"/>
      <c r="X19" s="30"/>
      <c r="Y19" s="30">
        <v>8</v>
      </c>
      <c r="Z19" s="30"/>
      <c r="AA19" s="30"/>
      <c r="AB19" s="30">
        <v>3</v>
      </c>
      <c r="AC19" s="30"/>
      <c r="AD19" s="30"/>
      <c r="AE19" s="30">
        <f>SUM(Y19,AB19)</f>
        <v>11</v>
      </c>
      <c r="AF19" s="30">
        <v>157</v>
      </c>
      <c r="AG19" s="30">
        <v>156</v>
      </c>
      <c r="AH19" s="31">
        <f>SUM(AF19,AG19)</f>
        <v>313</v>
      </c>
    </row>
    <row r="20" spans="2:34" ht="12.75" customHeight="1">
      <c r="B20" s="391" t="s">
        <v>1354</v>
      </c>
      <c r="C20" s="29">
        <v>1</v>
      </c>
      <c r="D20" s="30">
        <v>1</v>
      </c>
      <c r="E20" s="30">
        <v>11</v>
      </c>
      <c r="F20" s="30">
        <v>2</v>
      </c>
      <c r="G20" s="30"/>
      <c r="H20" s="30"/>
      <c r="I20" s="30">
        <v>7</v>
      </c>
      <c r="J20" s="30"/>
      <c r="K20" s="30"/>
      <c r="L20" s="30">
        <v>9</v>
      </c>
      <c r="M20" s="30"/>
      <c r="N20" s="30"/>
      <c r="O20" s="30">
        <f>SUM(I20,L20)</f>
        <v>16</v>
      </c>
      <c r="P20" s="30">
        <v>217</v>
      </c>
      <c r="Q20" s="30">
        <v>224</v>
      </c>
      <c r="R20" s="30">
        <f>SUM(P20:Q20)</f>
        <v>441</v>
      </c>
      <c r="S20" s="30">
        <v>1</v>
      </c>
      <c r="T20" s="30">
        <v>0</v>
      </c>
      <c r="U20" s="30">
        <v>6</v>
      </c>
      <c r="V20" s="30">
        <v>0</v>
      </c>
      <c r="W20" s="30"/>
      <c r="X20" s="30"/>
      <c r="Y20" s="30">
        <v>8</v>
      </c>
      <c r="Z20" s="30"/>
      <c r="AA20" s="30"/>
      <c r="AB20" s="30">
        <v>2</v>
      </c>
      <c r="AC20" s="30"/>
      <c r="AD20" s="30"/>
      <c r="AE20" s="30">
        <f>SUM(Y20,AB20)</f>
        <v>10</v>
      </c>
      <c r="AF20" s="30">
        <v>121</v>
      </c>
      <c r="AG20" s="30">
        <v>107</v>
      </c>
      <c r="AH20" s="31">
        <f>SUM(AF20,AG20)</f>
        <v>228</v>
      </c>
    </row>
    <row r="21" spans="2:34" ht="12.75" customHeight="1">
      <c r="B21" s="391" t="s">
        <v>1265</v>
      </c>
      <c r="C21" s="29">
        <v>1</v>
      </c>
      <c r="D21" s="30">
        <v>1</v>
      </c>
      <c r="E21" s="30">
        <v>9</v>
      </c>
      <c r="F21" s="30">
        <v>2</v>
      </c>
      <c r="G21" s="30"/>
      <c r="H21" s="30"/>
      <c r="I21" s="30">
        <v>6</v>
      </c>
      <c r="J21" s="30"/>
      <c r="K21" s="30"/>
      <c r="L21" s="30">
        <v>9</v>
      </c>
      <c r="M21" s="30"/>
      <c r="N21" s="30"/>
      <c r="O21" s="30">
        <f>SUM(I21,L21)</f>
        <v>15</v>
      </c>
      <c r="P21" s="30">
        <v>195</v>
      </c>
      <c r="Q21" s="30">
        <v>208</v>
      </c>
      <c r="R21" s="30">
        <f>SUM(P21:Q21)</f>
        <v>403</v>
      </c>
      <c r="S21" s="30">
        <v>1</v>
      </c>
      <c r="T21" s="30">
        <v>0</v>
      </c>
      <c r="U21" s="30">
        <v>6</v>
      </c>
      <c r="V21" s="30">
        <v>0</v>
      </c>
      <c r="W21" s="30"/>
      <c r="X21" s="30"/>
      <c r="Y21" s="30">
        <v>7</v>
      </c>
      <c r="Z21" s="30"/>
      <c r="AA21" s="30"/>
      <c r="AB21" s="30">
        <v>3</v>
      </c>
      <c r="AC21" s="30"/>
      <c r="AD21" s="30"/>
      <c r="AE21" s="30">
        <f>SUM(Y21,AB21)</f>
        <v>10</v>
      </c>
      <c r="AF21" s="30">
        <v>118</v>
      </c>
      <c r="AG21" s="30">
        <v>105</v>
      </c>
      <c r="AH21" s="31">
        <f>SUM(AF21,AG21)</f>
        <v>223</v>
      </c>
    </row>
    <row r="22" spans="2:34" ht="12.75" customHeight="1">
      <c r="B22" s="391"/>
      <c r="C22" s="29"/>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1"/>
    </row>
    <row r="23" spans="2:34" ht="12.75" customHeight="1">
      <c r="B23" s="391" t="s">
        <v>116</v>
      </c>
      <c r="C23" s="29">
        <v>1</v>
      </c>
      <c r="D23" s="30">
        <v>4</v>
      </c>
      <c r="E23" s="30">
        <v>10</v>
      </c>
      <c r="F23" s="30">
        <v>8</v>
      </c>
      <c r="G23" s="30"/>
      <c r="H23" s="30"/>
      <c r="I23" s="30">
        <v>11</v>
      </c>
      <c r="J23" s="30"/>
      <c r="K23" s="30"/>
      <c r="L23" s="30">
        <v>12</v>
      </c>
      <c r="M23" s="30"/>
      <c r="N23" s="30"/>
      <c r="O23" s="30">
        <f>SUM(I23,L23)</f>
        <v>23</v>
      </c>
      <c r="P23" s="30">
        <v>350</v>
      </c>
      <c r="Q23" s="30">
        <v>327</v>
      </c>
      <c r="R23" s="30">
        <f>SUM(P23:Q23)</f>
        <v>677</v>
      </c>
      <c r="S23" s="30">
        <v>1</v>
      </c>
      <c r="T23" s="30">
        <v>0</v>
      </c>
      <c r="U23" s="30">
        <v>9</v>
      </c>
      <c r="V23" s="30">
        <v>0</v>
      </c>
      <c r="W23" s="30"/>
      <c r="X23" s="30"/>
      <c r="Y23" s="30">
        <v>10</v>
      </c>
      <c r="Z23" s="30"/>
      <c r="AA23" s="30"/>
      <c r="AB23" s="30">
        <v>5</v>
      </c>
      <c r="AC23" s="30"/>
      <c r="AD23" s="30"/>
      <c r="AE23" s="30">
        <f>SUM(Y23,AB23)</f>
        <v>15</v>
      </c>
      <c r="AF23" s="30">
        <v>165</v>
      </c>
      <c r="AG23" s="30">
        <v>182</v>
      </c>
      <c r="AH23" s="31">
        <f>SUM(AF23,AG23)</f>
        <v>347</v>
      </c>
    </row>
    <row r="24" spans="2:34" ht="12.75" customHeight="1">
      <c r="B24" s="391" t="s">
        <v>1266</v>
      </c>
      <c r="C24" s="29">
        <v>1</v>
      </c>
      <c r="D24" s="30">
        <v>1</v>
      </c>
      <c r="E24" s="30">
        <v>16</v>
      </c>
      <c r="F24" s="30">
        <v>2</v>
      </c>
      <c r="G24" s="30"/>
      <c r="H24" s="30"/>
      <c r="I24" s="30">
        <v>9</v>
      </c>
      <c r="J24" s="30"/>
      <c r="K24" s="30"/>
      <c r="L24" s="30">
        <v>15</v>
      </c>
      <c r="M24" s="30"/>
      <c r="N24" s="30"/>
      <c r="O24" s="30">
        <f>SUM(I24,L24)</f>
        <v>24</v>
      </c>
      <c r="P24" s="30">
        <v>372</v>
      </c>
      <c r="Q24" s="30">
        <v>347</v>
      </c>
      <c r="R24" s="30">
        <f>SUM(P24:Q24)</f>
        <v>719</v>
      </c>
      <c r="S24" s="30">
        <v>1</v>
      </c>
      <c r="T24" s="30">
        <v>0</v>
      </c>
      <c r="U24" s="30">
        <v>9</v>
      </c>
      <c r="V24" s="30">
        <v>0</v>
      </c>
      <c r="W24" s="30" t="s">
        <v>402</v>
      </c>
      <c r="X24" s="30">
        <v>1</v>
      </c>
      <c r="Y24" s="30">
        <v>9</v>
      </c>
      <c r="Z24" s="30"/>
      <c r="AA24" s="30"/>
      <c r="AB24" s="30">
        <v>5</v>
      </c>
      <c r="AC24" s="30" t="s">
        <v>402</v>
      </c>
      <c r="AD24" s="30">
        <v>1</v>
      </c>
      <c r="AE24" s="30">
        <f>SUM(Y24,AB24)</f>
        <v>14</v>
      </c>
      <c r="AF24" s="30">
        <v>216</v>
      </c>
      <c r="AG24" s="30">
        <v>192</v>
      </c>
      <c r="AH24" s="31">
        <f>SUM(AF24,AG24)</f>
        <v>408</v>
      </c>
    </row>
    <row r="25" spans="2:34" ht="12.75" customHeight="1">
      <c r="B25" s="391" t="s">
        <v>1922</v>
      </c>
      <c r="C25" s="29">
        <v>3</v>
      </c>
      <c r="D25" s="30">
        <v>1</v>
      </c>
      <c r="E25" s="30">
        <v>25</v>
      </c>
      <c r="F25" s="30">
        <v>1</v>
      </c>
      <c r="G25" s="30" t="s">
        <v>402</v>
      </c>
      <c r="H25" s="30">
        <v>1</v>
      </c>
      <c r="I25" s="30">
        <v>17</v>
      </c>
      <c r="J25" s="30"/>
      <c r="K25" s="30"/>
      <c r="L25" s="30">
        <v>19</v>
      </c>
      <c r="M25" s="30" t="s">
        <v>402</v>
      </c>
      <c r="N25" s="30">
        <v>1</v>
      </c>
      <c r="O25" s="30">
        <f>SUM(I25,L25)</f>
        <v>36</v>
      </c>
      <c r="P25" s="30">
        <v>465</v>
      </c>
      <c r="Q25" s="30">
        <v>479</v>
      </c>
      <c r="R25" s="30">
        <f>SUM(P25:Q25)</f>
        <v>944</v>
      </c>
      <c r="S25" s="30">
        <v>2</v>
      </c>
      <c r="T25" s="30">
        <v>0</v>
      </c>
      <c r="U25" s="30">
        <v>14</v>
      </c>
      <c r="V25" s="30">
        <v>0</v>
      </c>
      <c r="W25" s="30" t="s">
        <v>402</v>
      </c>
      <c r="X25" s="30">
        <v>2</v>
      </c>
      <c r="Y25" s="30">
        <v>16</v>
      </c>
      <c r="Z25" s="30"/>
      <c r="AA25" s="30"/>
      <c r="AB25" s="30">
        <v>5</v>
      </c>
      <c r="AC25" s="30" t="s">
        <v>402</v>
      </c>
      <c r="AD25" s="30">
        <v>2</v>
      </c>
      <c r="AE25" s="30">
        <f>SUM(Y25,AB25)</f>
        <v>21</v>
      </c>
      <c r="AF25" s="30">
        <v>266</v>
      </c>
      <c r="AG25" s="30">
        <v>250</v>
      </c>
      <c r="AH25" s="31">
        <f>SUM(AF25,AG25)</f>
        <v>516</v>
      </c>
    </row>
    <row r="26" spans="2:34" ht="12.75" customHeight="1">
      <c r="B26" s="391" t="s">
        <v>1268</v>
      </c>
      <c r="C26" s="29">
        <v>1</v>
      </c>
      <c r="D26" s="30">
        <v>0</v>
      </c>
      <c r="E26" s="30">
        <v>17</v>
      </c>
      <c r="F26" s="30">
        <v>0</v>
      </c>
      <c r="G26" s="30"/>
      <c r="H26" s="30"/>
      <c r="I26" s="30">
        <v>9</v>
      </c>
      <c r="J26" s="30"/>
      <c r="K26" s="30"/>
      <c r="L26" s="30">
        <v>11</v>
      </c>
      <c r="M26" s="30"/>
      <c r="N26" s="30"/>
      <c r="O26" s="30">
        <f>SUM(I26,L26)</f>
        <v>20</v>
      </c>
      <c r="P26" s="30">
        <v>355</v>
      </c>
      <c r="Q26" s="30">
        <v>347</v>
      </c>
      <c r="R26" s="30">
        <f>SUM(P26:Q26)</f>
        <v>702</v>
      </c>
      <c r="S26" s="30">
        <v>0</v>
      </c>
      <c r="T26" s="30">
        <v>0</v>
      </c>
      <c r="U26" s="30">
        <v>0</v>
      </c>
      <c r="V26" s="30">
        <v>0</v>
      </c>
      <c r="W26" s="30"/>
      <c r="X26" s="30"/>
      <c r="Y26" s="30">
        <v>0</v>
      </c>
      <c r="Z26" s="30"/>
      <c r="AA26" s="30"/>
      <c r="AB26" s="30">
        <v>0</v>
      </c>
      <c r="AC26" s="30"/>
      <c r="AD26" s="30"/>
      <c r="AE26" s="30">
        <f>SUM(Y26,AB26)</f>
        <v>0</v>
      </c>
      <c r="AF26" s="30">
        <v>0</v>
      </c>
      <c r="AG26" s="30">
        <v>0</v>
      </c>
      <c r="AH26" s="31">
        <f>SUM(AF26,AG26)</f>
        <v>0</v>
      </c>
    </row>
    <row r="27" spans="2:34" ht="12.75" customHeight="1">
      <c r="B27" s="391" t="s">
        <v>893</v>
      </c>
      <c r="C27" s="29">
        <v>1</v>
      </c>
      <c r="D27" s="30">
        <v>2</v>
      </c>
      <c r="E27" s="30">
        <v>10</v>
      </c>
      <c r="F27" s="30">
        <v>3</v>
      </c>
      <c r="G27" s="30"/>
      <c r="H27" s="30"/>
      <c r="I27" s="30">
        <v>7</v>
      </c>
      <c r="J27" s="30"/>
      <c r="K27" s="30"/>
      <c r="L27" s="30">
        <v>9</v>
      </c>
      <c r="M27" s="30"/>
      <c r="N27" s="30"/>
      <c r="O27" s="30">
        <f>SUM(I27,L27)</f>
        <v>16</v>
      </c>
      <c r="P27" s="30">
        <v>265</v>
      </c>
      <c r="Q27" s="30">
        <v>228</v>
      </c>
      <c r="R27" s="30">
        <f>SUM(P27:Q27)</f>
        <v>493</v>
      </c>
      <c r="S27" s="30">
        <v>1</v>
      </c>
      <c r="T27" s="30">
        <v>0</v>
      </c>
      <c r="U27" s="30">
        <v>6</v>
      </c>
      <c r="V27" s="30">
        <v>0</v>
      </c>
      <c r="W27" s="30"/>
      <c r="X27" s="30"/>
      <c r="Y27" s="30">
        <v>7</v>
      </c>
      <c r="Z27" s="30" t="s">
        <v>409</v>
      </c>
      <c r="AA27" s="30">
        <v>1</v>
      </c>
      <c r="AB27" s="30">
        <v>3</v>
      </c>
      <c r="AC27" s="30" t="s">
        <v>409</v>
      </c>
      <c r="AD27" s="30">
        <v>1</v>
      </c>
      <c r="AE27" s="30">
        <f>SUM(Y27,AB27)</f>
        <v>10</v>
      </c>
      <c r="AF27" s="30">
        <v>145</v>
      </c>
      <c r="AG27" s="30">
        <v>106</v>
      </c>
      <c r="AH27" s="31">
        <f>SUM(AF27,AG27)</f>
        <v>251</v>
      </c>
    </row>
    <row r="28" spans="2:34" ht="12.75" customHeight="1">
      <c r="B28" s="391"/>
      <c r="C28" s="29"/>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1"/>
    </row>
    <row r="29" spans="2:34" ht="12.75" customHeight="1">
      <c r="B29" s="391" t="s">
        <v>894</v>
      </c>
      <c r="C29" s="29">
        <v>1</v>
      </c>
      <c r="D29" s="30">
        <v>0</v>
      </c>
      <c r="E29" s="30">
        <v>10</v>
      </c>
      <c r="F29" s="30">
        <v>0</v>
      </c>
      <c r="G29" s="30"/>
      <c r="H29" s="30"/>
      <c r="I29" s="30">
        <v>7</v>
      </c>
      <c r="J29" s="30"/>
      <c r="K29" s="30"/>
      <c r="L29" s="30">
        <v>6</v>
      </c>
      <c r="M29" s="30"/>
      <c r="N29" s="30"/>
      <c r="O29" s="30">
        <f>SUM(I29,L29)</f>
        <v>13</v>
      </c>
      <c r="P29" s="30">
        <v>185</v>
      </c>
      <c r="Q29" s="30">
        <v>199</v>
      </c>
      <c r="R29" s="30">
        <f>SUM(P29:Q29)</f>
        <v>384</v>
      </c>
      <c r="S29" s="30">
        <v>1</v>
      </c>
      <c r="T29" s="30">
        <v>0</v>
      </c>
      <c r="U29" s="30">
        <v>6</v>
      </c>
      <c r="V29" s="30">
        <v>0</v>
      </c>
      <c r="W29" s="30"/>
      <c r="X29" s="30"/>
      <c r="Y29" s="30">
        <v>7</v>
      </c>
      <c r="Z29" s="30"/>
      <c r="AA29" s="30"/>
      <c r="AB29" s="30">
        <v>3</v>
      </c>
      <c r="AC29" s="30"/>
      <c r="AD29" s="30"/>
      <c r="AE29" s="30">
        <f>SUM(Y29,AB29)</f>
        <v>10</v>
      </c>
      <c r="AF29" s="30">
        <v>97</v>
      </c>
      <c r="AG29" s="30">
        <v>100</v>
      </c>
      <c r="AH29" s="31">
        <f>SUM(AF29,AG29)</f>
        <v>197</v>
      </c>
    </row>
    <row r="30" spans="2:34" ht="12.75" customHeight="1">
      <c r="B30" s="391" t="s">
        <v>117</v>
      </c>
      <c r="C30" s="29">
        <v>1</v>
      </c>
      <c r="D30" s="30">
        <v>0</v>
      </c>
      <c r="E30" s="30">
        <v>6</v>
      </c>
      <c r="F30" s="30">
        <v>0</v>
      </c>
      <c r="G30" s="30"/>
      <c r="H30" s="30"/>
      <c r="I30" s="30">
        <v>5</v>
      </c>
      <c r="J30" s="30"/>
      <c r="K30" s="30"/>
      <c r="L30" s="30">
        <v>3</v>
      </c>
      <c r="M30" s="30"/>
      <c r="N30" s="30"/>
      <c r="O30" s="30">
        <f>SUM(I30,L30)</f>
        <v>8</v>
      </c>
      <c r="P30" s="30">
        <v>86</v>
      </c>
      <c r="Q30" s="30">
        <v>102</v>
      </c>
      <c r="R30" s="30">
        <f>SUM(P30:Q30)</f>
        <v>188</v>
      </c>
      <c r="S30" s="30">
        <v>0</v>
      </c>
      <c r="T30" s="30">
        <v>0</v>
      </c>
      <c r="U30" s="30">
        <v>0</v>
      </c>
      <c r="V30" s="30">
        <v>0</v>
      </c>
      <c r="W30" s="30"/>
      <c r="X30" s="30"/>
      <c r="Y30" s="30">
        <v>0</v>
      </c>
      <c r="Z30" s="30"/>
      <c r="AA30" s="30"/>
      <c r="AB30" s="30">
        <v>0</v>
      </c>
      <c r="AC30" s="30"/>
      <c r="AD30" s="30"/>
      <c r="AE30" s="30">
        <f>SUM(Y30,AB30)</f>
        <v>0</v>
      </c>
      <c r="AF30" s="30">
        <v>0</v>
      </c>
      <c r="AG30" s="30">
        <v>0</v>
      </c>
      <c r="AH30" s="31">
        <f>SUM(AF30,AG30)</f>
        <v>0</v>
      </c>
    </row>
    <row r="31" spans="2:34" ht="12.75" customHeight="1">
      <c r="B31" s="391" t="s">
        <v>1923</v>
      </c>
      <c r="C31" s="29">
        <v>1</v>
      </c>
      <c r="D31" s="30">
        <v>1</v>
      </c>
      <c r="E31" s="30">
        <v>12</v>
      </c>
      <c r="F31" s="30">
        <v>3</v>
      </c>
      <c r="G31" s="30"/>
      <c r="H31" s="30"/>
      <c r="I31" s="30">
        <v>9</v>
      </c>
      <c r="J31" s="30"/>
      <c r="K31" s="30"/>
      <c r="L31" s="30">
        <v>9</v>
      </c>
      <c r="M31" s="30"/>
      <c r="N31" s="30"/>
      <c r="O31" s="30">
        <f>SUM(I31,L31)</f>
        <v>18</v>
      </c>
      <c r="P31" s="30">
        <v>255</v>
      </c>
      <c r="Q31" s="30">
        <v>266</v>
      </c>
      <c r="R31" s="30">
        <f>SUM(P31:Q31)</f>
        <v>521</v>
      </c>
      <c r="S31" s="30">
        <v>1</v>
      </c>
      <c r="T31" s="30">
        <v>0</v>
      </c>
      <c r="U31" s="30">
        <v>6</v>
      </c>
      <c r="V31" s="30">
        <v>0</v>
      </c>
      <c r="W31" s="30"/>
      <c r="X31" s="30"/>
      <c r="Y31" s="30">
        <v>8</v>
      </c>
      <c r="Z31" s="30"/>
      <c r="AA31" s="30"/>
      <c r="AB31" s="30">
        <v>2</v>
      </c>
      <c r="AC31" s="30"/>
      <c r="AD31" s="30"/>
      <c r="AE31" s="30">
        <f>SUM(Y31,AB31)</f>
        <v>10</v>
      </c>
      <c r="AF31" s="30">
        <v>138</v>
      </c>
      <c r="AG31" s="30">
        <v>130</v>
      </c>
      <c r="AH31" s="31">
        <f>SUM(AF31,AG31)</f>
        <v>268</v>
      </c>
    </row>
    <row r="32" spans="2:34" ht="12.75" customHeight="1">
      <c r="B32" s="391" t="s">
        <v>1924</v>
      </c>
      <c r="C32" s="29">
        <v>1</v>
      </c>
      <c r="D32" s="30">
        <v>1</v>
      </c>
      <c r="E32" s="30">
        <v>12</v>
      </c>
      <c r="F32" s="30">
        <v>3</v>
      </c>
      <c r="G32" s="30"/>
      <c r="H32" s="30"/>
      <c r="I32" s="30">
        <v>8</v>
      </c>
      <c r="J32" s="30"/>
      <c r="K32" s="30"/>
      <c r="L32" s="30">
        <v>10</v>
      </c>
      <c r="M32" s="30"/>
      <c r="N32" s="30"/>
      <c r="O32" s="30">
        <f>SUM(I32,L32)</f>
        <v>18</v>
      </c>
      <c r="P32" s="30">
        <v>264</v>
      </c>
      <c r="Q32" s="30">
        <v>302</v>
      </c>
      <c r="R32" s="30">
        <f>SUM(P32:Q32)</f>
        <v>566</v>
      </c>
      <c r="S32" s="30">
        <v>1</v>
      </c>
      <c r="T32" s="30">
        <v>0</v>
      </c>
      <c r="U32" s="30">
        <v>7</v>
      </c>
      <c r="V32" s="30">
        <v>0</v>
      </c>
      <c r="W32" s="30"/>
      <c r="X32" s="30"/>
      <c r="Y32" s="30">
        <v>8</v>
      </c>
      <c r="Z32" s="30"/>
      <c r="AA32" s="30"/>
      <c r="AB32" s="30">
        <v>3</v>
      </c>
      <c r="AC32" s="30"/>
      <c r="AD32" s="30"/>
      <c r="AE32" s="30">
        <f>SUM(Y32,AB32)</f>
        <v>11</v>
      </c>
      <c r="AF32" s="30">
        <v>154</v>
      </c>
      <c r="AG32" s="30">
        <v>144</v>
      </c>
      <c r="AH32" s="31">
        <f>SUM(AF32,AG32)</f>
        <v>298</v>
      </c>
    </row>
    <row r="33" spans="2:34" ht="12.75" customHeight="1">
      <c r="B33" s="391" t="s">
        <v>1925</v>
      </c>
      <c r="C33" s="29">
        <v>1</v>
      </c>
      <c r="D33" s="30">
        <v>1</v>
      </c>
      <c r="E33" s="30">
        <v>12</v>
      </c>
      <c r="F33" s="30">
        <v>1</v>
      </c>
      <c r="G33" s="30"/>
      <c r="H33" s="30"/>
      <c r="I33" s="30">
        <v>9</v>
      </c>
      <c r="J33" s="30"/>
      <c r="K33" s="30"/>
      <c r="L33" s="30">
        <v>8</v>
      </c>
      <c r="M33" s="30"/>
      <c r="N33" s="30"/>
      <c r="O33" s="30">
        <f>SUM(I33,L33)</f>
        <v>17</v>
      </c>
      <c r="P33" s="30">
        <v>308</v>
      </c>
      <c r="Q33" s="30">
        <v>293</v>
      </c>
      <c r="R33" s="30">
        <f>SUM(P33:Q33)</f>
        <v>601</v>
      </c>
      <c r="S33" s="30">
        <v>1</v>
      </c>
      <c r="T33" s="30">
        <v>0</v>
      </c>
      <c r="U33" s="30">
        <v>8</v>
      </c>
      <c r="V33" s="30">
        <v>0</v>
      </c>
      <c r="W33" s="30"/>
      <c r="X33" s="30"/>
      <c r="Y33" s="30">
        <v>10</v>
      </c>
      <c r="Z33" s="30"/>
      <c r="AA33" s="30"/>
      <c r="AB33" s="30">
        <v>3</v>
      </c>
      <c r="AC33" s="30"/>
      <c r="AD33" s="30"/>
      <c r="AE33" s="30">
        <f>SUM(Y33,AB33)</f>
        <v>13</v>
      </c>
      <c r="AF33" s="30">
        <v>156</v>
      </c>
      <c r="AG33" s="30">
        <v>169</v>
      </c>
      <c r="AH33" s="31">
        <f>SUM(AF33,AG33)</f>
        <v>325</v>
      </c>
    </row>
    <row r="34" spans="2:34" ht="12.75" customHeight="1">
      <c r="B34" s="391"/>
      <c r="C34" s="29"/>
      <c r="D34" s="30"/>
      <c r="E34" s="30"/>
      <c r="F34" s="30"/>
      <c r="G34" s="30"/>
      <c r="H34" s="30"/>
      <c r="I34" s="30"/>
      <c r="J34" s="30"/>
      <c r="K34" s="30"/>
      <c r="L34" s="30"/>
      <c r="M34" s="30"/>
      <c r="N34" s="30"/>
      <c r="O34" s="39"/>
      <c r="P34" s="30"/>
      <c r="Q34" s="30"/>
      <c r="R34" s="39"/>
      <c r="S34" s="30"/>
      <c r="T34" s="30"/>
      <c r="U34" s="30"/>
      <c r="V34" s="30"/>
      <c r="W34" s="30"/>
      <c r="X34" s="30"/>
      <c r="Y34" s="30"/>
      <c r="Z34" s="30"/>
      <c r="AA34" s="30"/>
      <c r="AB34" s="30"/>
      <c r="AC34" s="30"/>
      <c r="AD34" s="30"/>
      <c r="AE34" s="39"/>
      <c r="AF34" s="30"/>
      <c r="AG34" s="30"/>
      <c r="AH34" s="40"/>
    </row>
    <row r="35" spans="2:34" ht="12.75" customHeight="1">
      <c r="B35" s="391" t="s">
        <v>896</v>
      </c>
      <c r="C35" s="29">
        <v>1</v>
      </c>
      <c r="D35" s="30">
        <v>1</v>
      </c>
      <c r="E35" s="30">
        <v>6</v>
      </c>
      <c r="F35" s="30">
        <v>1</v>
      </c>
      <c r="G35" s="30"/>
      <c r="H35" s="30"/>
      <c r="I35" s="30">
        <v>4</v>
      </c>
      <c r="J35" s="30"/>
      <c r="K35" s="30"/>
      <c r="L35" s="30">
        <v>7</v>
      </c>
      <c r="M35" s="30"/>
      <c r="N35" s="30"/>
      <c r="O35" s="30">
        <f>SUM(I35,L35)</f>
        <v>11</v>
      </c>
      <c r="P35" s="30">
        <v>117</v>
      </c>
      <c r="Q35" s="30">
        <v>126</v>
      </c>
      <c r="R35" s="30">
        <f>SUM(P35:Q35)</f>
        <v>243</v>
      </c>
      <c r="S35" s="30">
        <v>1</v>
      </c>
      <c r="T35" s="30">
        <v>0</v>
      </c>
      <c r="U35" s="30">
        <v>3</v>
      </c>
      <c r="V35" s="30">
        <v>0</v>
      </c>
      <c r="W35" s="30" t="s">
        <v>402</v>
      </c>
      <c r="X35" s="30">
        <v>1</v>
      </c>
      <c r="Y35" s="30">
        <v>5</v>
      </c>
      <c r="Z35" s="30"/>
      <c r="AA35" s="30"/>
      <c r="AB35" s="30">
        <v>1</v>
      </c>
      <c r="AC35" s="30" t="s">
        <v>402</v>
      </c>
      <c r="AD35" s="30">
        <v>1</v>
      </c>
      <c r="AE35" s="30">
        <f>SUM(Y35,AB35)</f>
        <v>6</v>
      </c>
      <c r="AF35" s="30">
        <v>76</v>
      </c>
      <c r="AG35" s="30">
        <v>70</v>
      </c>
      <c r="AH35" s="31">
        <f>SUM(AF35,AG35)</f>
        <v>146</v>
      </c>
    </row>
    <row r="36" spans="2:34" ht="12.75" customHeight="1">
      <c r="B36" s="391"/>
      <c r="C36" s="29"/>
      <c r="D36" s="30"/>
      <c r="E36" s="30"/>
      <c r="F36" s="30"/>
      <c r="G36" s="30"/>
      <c r="H36" s="30"/>
      <c r="I36" s="30"/>
      <c r="J36" s="30"/>
      <c r="K36" s="30"/>
      <c r="L36" s="30"/>
      <c r="M36" s="30"/>
      <c r="N36" s="30"/>
      <c r="O36" s="39"/>
      <c r="P36" s="30"/>
      <c r="Q36" s="30"/>
      <c r="R36" s="39"/>
      <c r="S36" s="30"/>
      <c r="T36" s="30"/>
      <c r="U36" s="30"/>
      <c r="V36" s="30"/>
      <c r="W36" s="30"/>
      <c r="X36" s="30"/>
      <c r="Y36" s="30"/>
      <c r="Z36" s="30"/>
      <c r="AA36" s="30"/>
      <c r="AB36" s="30"/>
      <c r="AC36" s="30"/>
      <c r="AD36" s="30"/>
      <c r="AE36" s="39"/>
      <c r="AF36" s="30"/>
      <c r="AG36" s="30"/>
      <c r="AH36" s="40"/>
    </row>
    <row r="37" spans="2:34" s="688" customFormat="1" ht="12.75" customHeight="1">
      <c r="B37" s="399" t="s">
        <v>897</v>
      </c>
      <c r="C37" s="38">
        <f>SUM(C39:C64)</f>
        <v>23</v>
      </c>
      <c r="D37" s="39">
        <f>SUM(D39:D64)</f>
        <v>4</v>
      </c>
      <c r="E37" s="39">
        <f>SUM(E39:E64)</f>
        <v>314</v>
      </c>
      <c r="F37" s="39">
        <f>SUM(F39:F64)</f>
        <v>8</v>
      </c>
      <c r="G37" s="39" t="s">
        <v>114</v>
      </c>
      <c r="H37" s="39">
        <v>2</v>
      </c>
      <c r="I37" s="39">
        <f>SUM(I39:I64)</f>
        <v>184</v>
      </c>
      <c r="J37" s="39"/>
      <c r="K37" s="39"/>
      <c r="L37" s="39">
        <f>SUM(L39:L64)</f>
        <v>223</v>
      </c>
      <c r="M37" s="39" t="s">
        <v>114</v>
      </c>
      <c r="N37" s="39">
        <v>2</v>
      </c>
      <c r="O37" s="39">
        <f>SUM(I37,L37)</f>
        <v>407</v>
      </c>
      <c r="P37" s="39">
        <f aca="true" t="shared" si="1" ref="P37:V37">SUM(P39:P64)</f>
        <v>7315</v>
      </c>
      <c r="Q37" s="39">
        <f t="shared" si="1"/>
        <v>6897</v>
      </c>
      <c r="R37" s="39">
        <f t="shared" si="1"/>
        <v>14212</v>
      </c>
      <c r="S37" s="39">
        <f t="shared" si="1"/>
        <v>20</v>
      </c>
      <c r="T37" s="39">
        <f t="shared" si="1"/>
        <v>0</v>
      </c>
      <c r="U37" s="39">
        <f t="shared" si="1"/>
        <v>176</v>
      </c>
      <c r="V37" s="39">
        <f t="shared" si="1"/>
        <v>0</v>
      </c>
      <c r="W37" s="39" t="s">
        <v>114</v>
      </c>
      <c r="X37" s="39">
        <f>SUM(X39:X64)</f>
        <v>3</v>
      </c>
      <c r="Y37" s="39">
        <f>SUM(Y39:Y64)</f>
        <v>188</v>
      </c>
      <c r="Z37" s="39">
        <f>SUM(Z39:Z64)</f>
        <v>0</v>
      </c>
      <c r="AA37" s="39"/>
      <c r="AB37" s="39">
        <f>SUM(AB39:AB64)</f>
        <v>84</v>
      </c>
      <c r="AC37" s="39" t="s">
        <v>114</v>
      </c>
      <c r="AD37" s="39">
        <f>SUM(AD39:AD64)</f>
        <v>3</v>
      </c>
      <c r="AE37" s="39">
        <f>SUM(Y37,AB37)</f>
        <v>272</v>
      </c>
      <c r="AF37" s="39">
        <f>SUM(AF39:AF64)</f>
        <v>3840</v>
      </c>
      <c r="AG37" s="39">
        <f>SUM(AG39:AG64)</f>
        <v>3809</v>
      </c>
      <c r="AH37" s="40">
        <f>SUM(AF37,AG37)</f>
        <v>7649</v>
      </c>
    </row>
    <row r="38" spans="2:34" ht="12.75" customHeight="1">
      <c r="B38" s="391"/>
      <c r="C38" s="29"/>
      <c r="D38" s="30"/>
      <c r="E38" s="30"/>
      <c r="F38" s="30"/>
      <c r="G38" s="30"/>
      <c r="H38" s="30"/>
      <c r="I38" s="30"/>
      <c r="J38" s="30"/>
      <c r="K38" s="30"/>
      <c r="L38" s="30"/>
      <c r="M38" s="30"/>
      <c r="N38" s="30"/>
      <c r="O38" s="39"/>
      <c r="P38" s="30"/>
      <c r="Q38" s="30"/>
      <c r="R38" s="39"/>
      <c r="S38" s="30"/>
      <c r="T38" s="30"/>
      <c r="U38" s="30"/>
      <c r="V38" s="30"/>
      <c r="W38" s="30"/>
      <c r="X38" s="30"/>
      <c r="Y38" s="30"/>
      <c r="Z38" s="30"/>
      <c r="AA38" s="30"/>
      <c r="AB38" s="30"/>
      <c r="AC38" s="30"/>
      <c r="AD38" s="30"/>
      <c r="AE38" s="39"/>
      <c r="AF38" s="30"/>
      <c r="AG38" s="30"/>
      <c r="AH38" s="40"/>
    </row>
    <row r="39" spans="2:34" ht="12.75" customHeight="1">
      <c r="B39" s="391" t="s">
        <v>1928</v>
      </c>
      <c r="C39" s="29">
        <v>1</v>
      </c>
      <c r="D39" s="30">
        <v>0</v>
      </c>
      <c r="E39" s="30">
        <v>31</v>
      </c>
      <c r="F39" s="30">
        <v>0</v>
      </c>
      <c r="G39" s="30"/>
      <c r="H39" s="30"/>
      <c r="I39" s="30">
        <v>15</v>
      </c>
      <c r="J39" s="30"/>
      <c r="K39" s="30"/>
      <c r="L39" s="30">
        <v>22</v>
      </c>
      <c r="M39" s="30"/>
      <c r="N39" s="30"/>
      <c r="O39" s="30">
        <f>SUM(I39,L39)</f>
        <v>37</v>
      </c>
      <c r="P39" s="30">
        <v>776</v>
      </c>
      <c r="Q39" s="30">
        <v>744</v>
      </c>
      <c r="R39" s="30">
        <f>SUM(P39:Q39)</f>
        <v>1520</v>
      </c>
      <c r="S39" s="30">
        <v>1</v>
      </c>
      <c r="T39" s="30">
        <v>0</v>
      </c>
      <c r="U39" s="30">
        <v>22</v>
      </c>
      <c r="V39" s="30">
        <v>0</v>
      </c>
      <c r="W39" s="30" t="s">
        <v>402</v>
      </c>
      <c r="X39" s="30">
        <v>2</v>
      </c>
      <c r="Y39" s="30">
        <v>20</v>
      </c>
      <c r="Z39" s="30"/>
      <c r="AA39" s="30"/>
      <c r="AB39" s="30">
        <v>10</v>
      </c>
      <c r="AC39" s="30" t="s">
        <v>402</v>
      </c>
      <c r="AD39" s="30">
        <v>2</v>
      </c>
      <c r="AE39" s="30">
        <f>SUM(Y39,AB39)</f>
        <v>30</v>
      </c>
      <c r="AF39" s="30">
        <v>575</v>
      </c>
      <c r="AG39" s="30">
        <v>479</v>
      </c>
      <c r="AH39" s="31">
        <f>SUM(AF39,AG39)</f>
        <v>1054</v>
      </c>
    </row>
    <row r="40" spans="2:34" ht="12.75" customHeight="1">
      <c r="B40" s="391" t="s">
        <v>118</v>
      </c>
      <c r="C40" s="29">
        <v>1</v>
      </c>
      <c r="D40" s="30">
        <v>1</v>
      </c>
      <c r="E40" s="30">
        <v>14</v>
      </c>
      <c r="F40" s="30">
        <v>1</v>
      </c>
      <c r="G40" s="30"/>
      <c r="H40" s="30"/>
      <c r="I40" s="30">
        <v>8</v>
      </c>
      <c r="J40" s="30"/>
      <c r="K40" s="30"/>
      <c r="L40" s="30">
        <v>10</v>
      </c>
      <c r="M40" s="30"/>
      <c r="N40" s="30"/>
      <c r="O40" s="30">
        <f>SUM(I40,L40)</f>
        <v>18</v>
      </c>
      <c r="P40" s="30">
        <v>346</v>
      </c>
      <c r="Q40" s="30">
        <v>339</v>
      </c>
      <c r="R40" s="30">
        <f>SUM(P40:Q40)</f>
        <v>685</v>
      </c>
      <c r="S40" s="30">
        <v>1</v>
      </c>
      <c r="T40" s="30">
        <v>0</v>
      </c>
      <c r="U40" s="30">
        <v>9</v>
      </c>
      <c r="V40" s="30">
        <v>0</v>
      </c>
      <c r="W40" s="30"/>
      <c r="X40" s="30"/>
      <c r="Y40" s="30">
        <v>10</v>
      </c>
      <c r="Z40" s="30"/>
      <c r="AA40" s="30"/>
      <c r="AB40" s="30">
        <v>4</v>
      </c>
      <c r="AC40" s="30"/>
      <c r="AD40" s="30"/>
      <c r="AE40" s="30">
        <f>SUM(Y40,AB40)</f>
        <v>14</v>
      </c>
      <c r="AF40" s="30">
        <v>188</v>
      </c>
      <c r="AG40" s="30">
        <v>181</v>
      </c>
      <c r="AH40" s="31">
        <f>SUM(AF40,AG40)</f>
        <v>369</v>
      </c>
    </row>
    <row r="41" spans="2:34" ht="12.75" customHeight="1">
      <c r="B41" s="391" t="s">
        <v>119</v>
      </c>
      <c r="C41" s="29">
        <v>1</v>
      </c>
      <c r="D41" s="30">
        <v>0</v>
      </c>
      <c r="E41" s="30">
        <v>17</v>
      </c>
      <c r="F41" s="30">
        <v>0</v>
      </c>
      <c r="G41" s="30"/>
      <c r="H41" s="30"/>
      <c r="I41" s="30">
        <v>9</v>
      </c>
      <c r="J41" s="30"/>
      <c r="K41" s="30"/>
      <c r="L41" s="30">
        <v>13</v>
      </c>
      <c r="M41" s="30"/>
      <c r="N41" s="30"/>
      <c r="O41" s="30">
        <f>SUM(I41,L41)</f>
        <v>22</v>
      </c>
      <c r="P41" s="30">
        <v>381</v>
      </c>
      <c r="Q41" s="30">
        <v>353</v>
      </c>
      <c r="R41" s="30">
        <f>SUM(P41:Q41)</f>
        <v>734</v>
      </c>
      <c r="S41" s="30">
        <v>1</v>
      </c>
      <c r="T41" s="30">
        <v>0</v>
      </c>
      <c r="U41" s="30">
        <v>9</v>
      </c>
      <c r="V41" s="30">
        <v>0</v>
      </c>
      <c r="W41" s="30"/>
      <c r="X41" s="30"/>
      <c r="Y41" s="30">
        <v>9</v>
      </c>
      <c r="Z41" s="30"/>
      <c r="AA41" s="30"/>
      <c r="AB41" s="30">
        <v>5</v>
      </c>
      <c r="AC41" s="30"/>
      <c r="AD41" s="30"/>
      <c r="AE41" s="30">
        <f>SUM(Y41,AB41)</f>
        <v>14</v>
      </c>
      <c r="AF41" s="30">
        <v>190</v>
      </c>
      <c r="AG41" s="30">
        <v>181</v>
      </c>
      <c r="AH41" s="31">
        <f>SUM(AF41,AG41)</f>
        <v>371</v>
      </c>
    </row>
    <row r="42" spans="2:34" ht="12.75" customHeight="1">
      <c r="B42" s="391" t="s">
        <v>900</v>
      </c>
      <c r="C42" s="29">
        <v>1</v>
      </c>
      <c r="D42" s="30">
        <v>0</v>
      </c>
      <c r="E42" s="30">
        <v>12</v>
      </c>
      <c r="F42" s="30">
        <v>0</v>
      </c>
      <c r="G42" s="30"/>
      <c r="H42" s="30"/>
      <c r="I42" s="30">
        <v>8</v>
      </c>
      <c r="J42" s="30"/>
      <c r="K42" s="30"/>
      <c r="L42" s="30">
        <v>7</v>
      </c>
      <c r="M42" s="30"/>
      <c r="N42" s="30"/>
      <c r="O42" s="30">
        <f>SUM(I42,L42)</f>
        <v>15</v>
      </c>
      <c r="P42" s="30">
        <v>242</v>
      </c>
      <c r="Q42" s="30">
        <v>227</v>
      </c>
      <c r="R42" s="30">
        <f>SUM(P42:Q42)</f>
        <v>469</v>
      </c>
      <c r="S42" s="30">
        <v>0</v>
      </c>
      <c r="T42" s="30">
        <v>0</v>
      </c>
      <c r="U42" s="30">
        <v>0</v>
      </c>
      <c r="V42" s="30">
        <v>0</v>
      </c>
      <c r="W42" s="30"/>
      <c r="X42" s="30"/>
      <c r="Y42" s="30">
        <v>0</v>
      </c>
      <c r="Z42" s="30"/>
      <c r="AA42" s="30"/>
      <c r="AB42" s="30">
        <v>0</v>
      </c>
      <c r="AC42" s="30"/>
      <c r="AD42" s="30"/>
      <c r="AE42" s="30">
        <f>SUM(Y42,AB42)</f>
        <v>0</v>
      </c>
      <c r="AF42" s="30">
        <v>0</v>
      </c>
      <c r="AG42" s="30">
        <v>0</v>
      </c>
      <c r="AH42" s="31">
        <f>SUM(AF42,AG42)</f>
        <v>0</v>
      </c>
    </row>
    <row r="43" spans="2:34" ht="12.75" customHeight="1">
      <c r="B43" s="391" t="s">
        <v>120</v>
      </c>
      <c r="C43" s="29">
        <v>1</v>
      </c>
      <c r="D43" s="30">
        <v>0</v>
      </c>
      <c r="E43" s="30">
        <v>12</v>
      </c>
      <c r="F43" s="30">
        <v>0</v>
      </c>
      <c r="G43" s="30"/>
      <c r="H43" s="30"/>
      <c r="I43" s="30">
        <v>7</v>
      </c>
      <c r="J43" s="30"/>
      <c r="K43" s="30"/>
      <c r="L43" s="30">
        <v>9</v>
      </c>
      <c r="M43" s="30"/>
      <c r="N43" s="30"/>
      <c r="O43" s="30">
        <f>SUM(I43,L43)</f>
        <v>16</v>
      </c>
      <c r="P43" s="30">
        <v>278</v>
      </c>
      <c r="Q43" s="30">
        <v>273</v>
      </c>
      <c r="R43" s="30">
        <f>SUM(P43:Q43)</f>
        <v>551</v>
      </c>
      <c r="S43" s="30">
        <v>1</v>
      </c>
      <c r="T43" s="30">
        <v>0</v>
      </c>
      <c r="U43" s="30">
        <v>7</v>
      </c>
      <c r="V43" s="30">
        <v>0</v>
      </c>
      <c r="W43" s="30"/>
      <c r="X43" s="30"/>
      <c r="Y43" s="30">
        <v>8</v>
      </c>
      <c r="Z43" s="30"/>
      <c r="AA43" s="30"/>
      <c r="AB43" s="30">
        <v>3</v>
      </c>
      <c r="AC43" s="30"/>
      <c r="AD43" s="30"/>
      <c r="AE43" s="30">
        <f>SUM(Y43,AB43)</f>
        <v>11</v>
      </c>
      <c r="AF43" s="30">
        <v>159</v>
      </c>
      <c r="AG43" s="30">
        <v>150</v>
      </c>
      <c r="AH43" s="31">
        <f>SUM(AF43,AG43)</f>
        <v>309</v>
      </c>
    </row>
    <row r="44" spans="2:34" ht="12.75" customHeight="1">
      <c r="B44" s="391"/>
      <c r="C44" s="29"/>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1"/>
    </row>
    <row r="45" spans="2:34" ht="12.75" customHeight="1">
      <c r="B45" s="391" t="s">
        <v>1939</v>
      </c>
      <c r="C45" s="29">
        <v>1</v>
      </c>
      <c r="D45" s="30">
        <v>1</v>
      </c>
      <c r="E45" s="30">
        <v>13</v>
      </c>
      <c r="F45" s="30">
        <v>4</v>
      </c>
      <c r="G45" s="30"/>
      <c r="H45" s="30"/>
      <c r="I45" s="30">
        <v>8</v>
      </c>
      <c r="J45" s="30"/>
      <c r="K45" s="30"/>
      <c r="L45" s="30">
        <v>13</v>
      </c>
      <c r="M45" s="30"/>
      <c r="N45" s="30"/>
      <c r="O45" s="30">
        <f>SUM(I45,L45)</f>
        <v>21</v>
      </c>
      <c r="P45" s="30">
        <v>371</v>
      </c>
      <c r="Q45" s="30">
        <v>308</v>
      </c>
      <c r="R45" s="30">
        <f>SUM(P45:Q45)</f>
        <v>679</v>
      </c>
      <c r="S45" s="30">
        <v>1</v>
      </c>
      <c r="T45" s="30">
        <v>0</v>
      </c>
      <c r="U45" s="30">
        <v>8</v>
      </c>
      <c r="V45" s="30">
        <v>0</v>
      </c>
      <c r="W45" s="30"/>
      <c r="X45" s="30"/>
      <c r="Y45" s="30">
        <v>8</v>
      </c>
      <c r="Z45" s="30"/>
      <c r="AA45" s="30"/>
      <c r="AB45" s="30">
        <v>4</v>
      </c>
      <c r="AC45" s="30"/>
      <c r="AD45" s="30"/>
      <c r="AE45" s="30">
        <f>SUM(Y45,AB45)</f>
        <v>12</v>
      </c>
      <c r="AF45" s="30">
        <v>186</v>
      </c>
      <c r="AG45" s="30">
        <v>197</v>
      </c>
      <c r="AH45" s="31">
        <f>SUM(AF45,AG45)</f>
        <v>383</v>
      </c>
    </row>
    <row r="46" spans="2:34" ht="12.75" customHeight="1">
      <c r="B46" s="391" t="s">
        <v>902</v>
      </c>
      <c r="C46" s="29">
        <v>1</v>
      </c>
      <c r="D46" s="30">
        <v>1</v>
      </c>
      <c r="E46" s="30">
        <v>13</v>
      </c>
      <c r="F46" s="30">
        <v>2</v>
      </c>
      <c r="G46" s="30"/>
      <c r="H46" s="30"/>
      <c r="I46" s="30">
        <v>8</v>
      </c>
      <c r="J46" s="30"/>
      <c r="K46" s="30"/>
      <c r="L46" s="30">
        <v>10</v>
      </c>
      <c r="M46" s="30"/>
      <c r="N46" s="30"/>
      <c r="O46" s="30">
        <f>SUM(I46,L46)</f>
        <v>18</v>
      </c>
      <c r="P46" s="30">
        <v>330</v>
      </c>
      <c r="Q46" s="30">
        <v>293</v>
      </c>
      <c r="R46" s="30">
        <f>SUM(P46:Q46)</f>
        <v>623</v>
      </c>
      <c r="S46" s="30">
        <v>1</v>
      </c>
      <c r="T46" s="30">
        <v>0</v>
      </c>
      <c r="U46" s="30">
        <v>15</v>
      </c>
      <c r="V46" s="30"/>
      <c r="W46" s="30"/>
      <c r="X46" s="30"/>
      <c r="Y46" s="30">
        <v>15</v>
      </c>
      <c r="Z46" s="30"/>
      <c r="AA46" s="30"/>
      <c r="AB46" s="30">
        <v>7</v>
      </c>
      <c r="AC46" s="30"/>
      <c r="AD46" s="30"/>
      <c r="AE46" s="30">
        <f>SUM(Y46,AB46)</f>
        <v>22</v>
      </c>
      <c r="AF46" s="30">
        <v>362</v>
      </c>
      <c r="AG46" s="30">
        <v>367</v>
      </c>
      <c r="AH46" s="31">
        <f>SUM(AF46,AG46)</f>
        <v>729</v>
      </c>
    </row>
    <row r="47" spans="2:34" ht="12.75" customHeight="1">
      <c r="B47" s="391" t="s">
        <v>1278</v>
      </c>
      <c r="C47" s="29">
        <v>1</v>
      </c>
      <c r="D47" s="30">
        <v>0</v>
      </c>
      <c r="E47" s="30">
        <v>15</v>
      </c>
      <c r="F47" s="30">
        <v>0</v>
      </c>
      <c r="G47" s="30" t="s">
        <v>402</v>
      </c>
      <c r="H47" s="30">
        <v>1</v>
      </c>
      <c r="I47" s="30">
        <v>7</v>
      </c>
      <c r="J47" s="30"/>
      <c r="K47" s="30"/>
      <c r="L47" s="30">
        <v>11</v>
      </c>
      <c r="M47" s="30" t="s">
        <v>402</v>
      </c>
      <c r="N47" s="30">
        <v>1</v>
      </c>
      <c r="O47" s="30">
        <f>SUM(I47,L47)</f>
        <v>18</v>
      </c>
      <c r="P47" s="30">
        <v>344</v>
      </c>
      <c r="Q47" s="30">
        <v>320</v>
      </c>
      <c r="R47" s="30">
        <f>SUM(P47:Q47)</f>
        <v>664</v>
      </c>
      <c r="S47" s="30">
        <v>0</v>
      </c>
      <c r="T47" s="30">
        <v>0</v>
      </c>
      <c r="U47" s="30">
        <v>0</v>
      </c>
      <c r="V47" s="30">
        <v>0</v>
      </c>
      <c r="W47" s="30"/>
      <c r="X47" s="30"/>
      <c r="Y47" s="30">
        <v>0</v>
      </c>
      <c r="Z47" s="30"/>
      <c r="AA47" s="30"/>
      <c r="AB47" s="30">
        <v>0</v>
      </c>
      <c r="AC47" s="30"/>
      <c r="AD47" s="30"/>
      <c r="AE47" s="30">
        <f>SUM(Y47,AB47)</f>
        <v>0</v>
      </c>
      <c r="AF47" s="30">
        <v>0</v>
      </c>
      <c r="AG47" s="30">
        <v>0</v>
      </c>
      <c r="AH47" s="31">
        <f>SUM(AF47,AG47)</f>
        <v>0</v>
      </c>
    </row>
    <row r="48" spans="2:34" ht="12.75" customHeight="1">
      <c r="B48" s="391" t="s">
        <v>121</v>
      </c>
      <c r="C48" s="29">
        <v>1</v>
      </c>
      <c r="D48" s="30">
        <v>0</v>
      </c>
      <c r="E48" s="30">
        <v>14</v>
      </c>
      <c r="F48" s="30">
        <v>0</v>
      </c>
      <c r="G48" s="30"/>
      <c r="H48" s="30"/>
      <c r="I48" s="30">
        <v>7</v>
      </c>
      <c r="J48" s="30"/>
      <c r="K48" s="30"/>
      <c r="L48" s="30">
        <v>10</v>
      </c>
      <c r="M48" s="30"/>
      <c r="N48" s="30"/>
      <c r="O48" s="30">
        <f>SUM(I48,L48)</f>
        <v>17</v>
      </c>
      <c r="P48" s="30">
        <v>320</v>
      </c>
      <c r="Q48" s="30">
        <v>277</v>
      </c>
      <c r="R48" s="30">
        <f>SUM(P48:Q48)</f>
        <v>597</v>
      </c>
      <c r="S48" s="30">
        <v>1</v>
      </c>
      <c r="T48" s="30">
        <v>0</v>
      </c>
      <c r="U48" s="30">
        <v>7</v>
      </c>
      <c r="V48" s="30">
        <v>0</v>
      </c>
      <c r="W48" s="30"/>
      <c r="X48" s="30"/>
      <c r="Y48" s="30">
        <v>8</v>
      </c>
      <c r="Z48" s="30"/>
      <c r="AA48" s="30"/>
      <c r="AB48" s="30">
        <v>3</v>
      </c>
      <c r="AC48" s="30"/>
      <c r="AD48" s="30"/>
      <c r="AE48" s="30">
        <f>SUM(Y48,AB48)</f>
        <v>11</v>
      </c>
      <c r="AF48" s="30">
        <v>142</v>
      </c>
      <c r="AG48" s="30">
        <v>159</v>
      </c>
      <c r="AH48" s="31">
        <f>SUM(AF48,AG48)</f>
        <v>301</v>
      </c>
    </row>
    <row r="49" spans="2:34" ht="12.75" customHeight="1">
      <c r="B49" s="33" t="s">
        <v>122</v>
      </c>
      <c r="C49" s="29">
        <v>1</v>
      </c>
      <c r="D49" s="30">
        <v>0</v>
      </c>
      <c r="E49" s="30">
        <v>18</v>
      </c>
      <c r="F49" s="30">
        <v>0</v>
      </c>
      <c r="G49" s="30"/>
      <c r="H49" s="30"/>
      <c r="I49" s="30">
        <v>11</v>
      </c>
      <c r="J49" s="30"/>
      <c r="K49" s="30"/>
      <c r="L49" s="30">
        <v>12</v>
      </c>
      <c r="M49" s="30"/>
      <c r="N49" s="30"/>
      <c r="O49" s="30">
        <f>SUM(I49,L49)</f>
        <v>23</v>
      </c>
      <c r="P49" s="30">
        <v>453</v>
      </c>
      <c r="Q49" s="30">
        <v>439</v>
      </c>
      <c r="R49" s="30">
        <f>SUM(P49:Q49)</f>
        <v>892</v>
      </c>
      <c r="S49" s="30">
        <v>1</v>
      </c>
      <c r="T49" s="30">
        <v>0</v>
      </c>
      <c r="U49" s="30">
        <v>10</v>
      </c>
      <c r="V49" s="30">
        <v>0</v>
      </c>
      <c r="W49" s="30"/>
      <c r="X49" s="30"/>
      <c r="Y49" s="30">
        <v>10</v>
      </c>
      <c r="Z49" s="30"/>
      <c r="AA49" s="30"/>
      <c r="AB49" s="30">
        <v>6</v>
      </c>
      <c r="AC49" s="30"/>
      <c r="AD49" s="30"/>
      <c r="AE49" s="30">
        <f>SUM(Y49,AB49)</f>
        <v>16</v>
      </c>
      <c r="AF49" s="30">
        <v>247</v>
      </c>
      <c r="AG49" s="30">
        <v>245</v>
      </c>
      <c r="AH49" s="31">
        <f>SUM(AF49,AG49)</f>
        <v>492</v>
      </c>
    </row>
    <row r="50" spans="2:34" ht="12.75" customHeight="1">
      <c r="B50" s="391"/>
      <c r="C50" s="29"/>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1"/>
    </row>
    <row r="51" spans="2:34" ht="12.75" customHeight="1">
      <c r="B51" s="391" t="s">
        <v>123</v>
      </c>
      <c r="C51" s="29">
        <v>1</v>
      </c>
      <c r="D51" s="30">
        <v>0</v>
      </c>
      <c r="E51" s="30">
        <v>10</v>
      </c>
      <c r="F51" s="30">
        <v>0</v>
      </c>
      <c r="G51" s="30"/>
      <c r="H51" s="30"/>
      <c r="I51" s="30">
        <v>7</v>
      </c>
      <c r="J51" s="30"/>
      <c r="K51" s="30"/>
      <c r="L51" s="30">
        <v>7</v>
      </c>
      <c r="M51" s="30"/>
      <c r="N51" s="30"/>
      <c r="O51" s="30">
        <f>SUM(I51,L51)</f>
        <v>14</v>
      </c>
      <c r="P51" s="30">
        <v>192</v>
      </c>
      <c r="Q51" s="30">
        <v>176</v>
      </c>
      <c r="R51" s="30">
        <f>SUM(P51:Q51)</f>
        <v>368</v>
      </c>
      <c r="S51" s="30">
        <v>1</v>
      </c>
      <c r="T51" s="30">
        <v>0</v>
      </c>
      <c r="U51" s="30">
        <v>6</v>
      </c>
      <c r="V51" s="30">
        <v>0</v>
      </c>
      <c r="W51" s="30"/>
      <c r="X51" s="30"/>
      <c r="Y51" s="30">
        <v>7</v>
      </c>
      <c r="Z51" s="30"/>
      <c r="AA51" s="30"/>
      <c r="AB51" s="30">
        <v>3</v>
      </c>
      <c r="AC51" s="30"/>
      <c r="AD51" s="30"/>
      <c r="AE51" s="30">
        <f>SUM(Y51,AB51)</f>
        <v>10</v>
      </c>
      <c r="AF51" s="30">
        <v>78</v>
      </c>
      <c r="AG51" s="30">
        <v>108</v>
      </c>
      <c r="AH51" s="31">
        <f>SUM(AF51,AG51)</f>
        <v>186</v>
      </c>
    </row>
    <row r="52" spans="2:34" ht="12.75" customHeight="1">
      <c r="B52" s="391" t="s">
        <v>907</v>
      </c>
      <c r="C52" s="29">
        <v>1</v>
      </c>
      <c r="D52" s="30">
        <v>0</v>
      </c>
      <c r="E52" s="30">
        <v>11</v>
      </c>
      <c r="F52" s="30">
        <v>0</v>
      </c>
      <c r="G52" s="30"/>
      <c r="H52" s="30"/>
      <c r="I52" s="30">
        <v>6</v>
      </c>
      <c r="J52" s="30"/>
      <c r="K52" s="30"/>
      <c r="L52" s="30">
        <v>8</v>
      </c>
      <c r="M52" s="30"/>
      <c r="N52" s="30"/>
      <c r="O52" s="30">
        <f>SUM(I52,L52)</f>
        <v>14</v>
      </c>
      <c r="P52" s="30">
        <v>213</v>
      </c>
      <c r="Q52" s="30">
        <v>203</v>
      </c>
      <c r="R52" s="30">
        <f>SUM(P52:Q52)</f>
        <v>416</v>
      </c>
      <c r="S52" s="30">
        <v>1</v>
      </c>
      <c r="T52" s="30">
        <v>0</v>
      </c>
      <c r="U52" s="30">
        <v>6</v>
      </c>
      <c r="V52" s="30">
        <v>0</v>
      </c>
      <c r="W52" s="30"/>
      <c r="X52" s="30"/>
      <c r="Y52" s="30">
        <v>7</v>
      </c>
      <c r="Z52" s="30"/>
      <c r="AA52" s="30"/>
      <c r="AB52" s="30">
        <v>4</v>
      </c>
      <c r="AC52" s="30"/>
      <c r="AD52" s="30"/>
      <c r="AE52" s="30">
        <f>SUM(Y52,AB52)</f>
        <v>11</v>
      </c>
      <c r="AF52" s="30">
        <v>99</v>
      </c>
      <c r="AG52" s="30">
        <v>109</v>
      </c>
      <c r="AH52" s="31">
        <f>SUM(AF52,AG52)</f>
        <v>208</v>
      </c>
    </row>
    <row r="53" spans="2:34" ht="12.75" customHeight="1">
      <c r="B53" s="391" t="s">
        <v>124</v>
      </c>
      <c r="C53" s="29">
        <v>1</v>
      </c>
      <c r="D53" s="30">
        <v>0</v>
      </c>
      <c r="E53" s="30">
        <v>17</v>
      </c>
      <c r="F53" s="30">
        <v>0</v>
      </c>
      <c r="G53" s="30" t="s">
        <v>402</v>
      </c>
      <c r="H53" s="30">
        <v>1</v>
      </c>
      <c r="I53" s="30">
        <v>9</v>
      </c>
      <c r="J53" s="30"/>
      <c r="K53" s="30"/>
      <c r="L53" s="30">
        <v>11</v>
      </c>
      <c r="M53" s="30" t="s">
        <v>402</v>
      </c>
      <c r="N53" s="30">
        <v>1</v>
      </c>
      <c r="O53" s="30">
        <f>SUM(I53,L53)</f>
        <v>20</v>
      </c>
      <c r="P53" s="30">
        <v>398</v>
      </c>
      <c r="Q53" s="30">
        <v>434</v>
      </c>
      <c r="R53" s="30">
        <f>SUM(P53:Q53)</f>
        <v>832</v>
      </c>
      <c r="S53" s="30">
        <v>1</v>
      </c>
      <c r="T53" s="30">
        <v>0</v>
      </c>
      <c r="U53" s="30">
        <v>10</v>
      </c>
      <c r="V53" s="30">
        <v>0</v>
      </c>
      <c r="W53" s="30"/>
      <c r="X53" s="30"/>
      <c r="Y53" s="30">
        <v>10</v>
      </c>
      <c r="Z53" s="30"/>
      <c r="AA53" s="30"/>
      <c r="AB53" s="30">
        <v>6</v>
      </c>
      <c r="AC53" s="30"/>
      <c r="AD53" s="30"/>
      <c r="AE53" s="30">
        <f>SUM(Y53,AB53)</f>
        <v>16</v>
      </c>
      <c r="AF53" s="30">
        <v>244</v>
      </c>
      <c r="AG53" s="30">
        <v>224</v>
      </c>
      <c r="AH53" s="31">
        <f>SUM(AF53,AG53)</f>
        <v>468</v>
      </c>
    </row>
    <row r="54" spans="2:34" ht="12.75" customHeight="1">
      <c r="B54" s="391" t="s">
        <v>1266</v>
      </c>
      <c r="C54" s="29">
        <v>1</v>
      </c>
      <c r="D54" s="30">
        <v>0</v>
      </c>
      <c r="E54" s="30">
        <v>14</v>
      </c>
      <c r="F54" s="30">
        <v>0</v>
      </c>
      <c r="G54" s="30"/>
      <c r="H54" s="30"/>
      <c r="I54" s="30">
        <v>9</v>
      </c>
      <c r="J54" s="30"/>
      <c r="K54" s="30"/>
      <c r="L54" s="30">
        <v>10</v>
      </c>
      <c r="M54" s="30"/>
      <c r="N54" s="30"/>
      <c r="O54" s="30">
        <f>SUM(I54,L54)</f>
        <v>19</v>
      </c>
      <c r="P54" s="30">
        <v>371</v>
      </c>
      <c r="Q54" s="30">
        <v>354</v>
      </c>
      <c r="R54" s="30">
        <f>SUM(P54:Q54)</f>
        <v>725</v>
      </c>
      <c r="S54" s="30">
        <v>1</v>
      </c>
      <c r="T54" s="30">
        <v>0</v>
      </c>
      <c r="U54" s="30">
        <v>8</v>
      </c>
      <c r="V54" s="30">
        <v>0</v>
      </c>
      <c r="W54" s="30"/>
      <c r="X54" s="30"/>
      <c r="Y54" s="30">
        <v>9</v>
      </c>
      <c r="Z54" s="30"/>
      <c r="AA54" s="30"/>
      <c r="AB54" s="30">
        <v>3</v>
      </c>
      <c r="AC54" s="30"/>
      <c r="AD54" s="30"/>
      <c r="AE54" s="30">
        <f>SUM(Y54,AB54)</f>
        <v>12</v>
      </c>
      <c r="AF54" s="30">
        <v>180</v>
      </c>
      <c r="AG54" s="30">
        <v>159</v>
      </c>
      <c r="AH54" s="31">
        <f>SUM(AF54,AG54)</f>
        <v>339</v>
      </c>
    </row>
    <row r="55" spans="2:34" ht="12.75" customHeight="1">
      <c r="B55" s="391" t="s">
        <v>125</v>
      </c>
      <c r="C55" s="29">
        <v>1</v>
      </c>
      <c r="D55" s="30">
        <v>0</v>
      </c>
      <c r="E55" s="30">
        <v>21</v>
      </c>
      <c r="F55" s="30">
        <v>0</v>
      </c>
      <c r="G55" s="30"/>
      <c r="H55" s="30"/>
      <c r="I55" s="30">
        <v>12</v>
      </c>
      <c r="J55" s="30"/>
      <c r="K55" s="30"/>
      <c r="L55" s="30">
        <v>13</v>
      </c>
      <c r="M55" s="30"/>
      <c r="N55" s="30"/>
      <c r="O55" s="30">
        <f>SUM(I55,L55)</f>
        <v>25</v>
      </c>
      <c r="P55" s="30">
        <v>549</v>
      </c>
      <c r="Q55" s="30">
        <v>491</v>
      </c>
      <c r="R55" s="30">
        <f>SUM(P55:Q55)</f>
        <v>1040</v>
      </c>
      <c r="S55" s="30">
        <v>1</v>
      </c>
      <c r="T55" s="30">
        <v>0</v>
      </c>
      <c r="U55" s="30">
        <v>12</v>
      </c>
      <c r="V55" s="30">
        <v>0</v>
      </c>
      <c r="W55" s="30"/>
      <c r="X55" s="30"/>
      <c r="Y55" s="30">
        <v>12</v>
      </c>
      <c r="Z55" s="30"/>
      <c r="AA55" s="30"/>
      <c r="AB55" s="30">
        <v>6</v>
      </c>
      <c r="AC55" s="30"/>
      <c r="AD55" s="30"/>
      <c r="AE55" s="30">
        <f>SUM(Y55,AB55)</f>
        <v>18</v>
      </c>
      <c r="AF55" s="30">
        <v>268</v>
      </c>
      <c r="AG55" s="30">
        <v>276</v>
      </c>
      <c r="AH55" s="31">
        <f>SUM(AF55,AG55)</f>
        <v>544</v>
      </c>
    </row>
    <row r="56" spans="2:34" ht="12.75" customHeight="1">
      <c r="B56" s="391"/>
      <c r="C56" s="29"/>
      <c r="D56" s="30"/>
      <c r="E56" s="30"/>
      <c r="F56" s="30"/>
      <c r="G56" s="729"/>
      <c r="H56" s="729"/>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1"/>
    </row>
    <row r="57" spans="2:34" ht="12.75" customHeight="1">
      <c r="B57" s="391" t="s">
        <v>126</v>
      </c>
      <c r="C57" s="29">
        <v>1</v>
      </c>
      <c r="D57" s="30">
        <v>0</v>
      </c>
      <c r="E57" s="30">
        <v>17</v>
      </c>
      <c r="F57" s="30">
        <v>0</v>
      </c>
      <c r="G57" s="30"/>
      <c r="H57" s="30"/>
      <c r="I57" s="30">
        <v>8</v>
      </c>
      <c r="J57" s="30"/>
      <c r="K57" s="30"/>
      <c r="L57" s="30">
        <v>13</v>
      </c>
      <c r="M57" s="30"/>
      <c r="N57" s="30"/>
      <c r="O57" s="30">
        <f>SUM(I57,L57)</f>
        <v>21</v>
      </c>
      <c r="P57" s="30">
        <v>369</v>
      </c>
      <c r="Q57" s="30">
        <v>397</v>
      </c>
      <c r="R57" s="30">
        <f>SUM(P57:Q57)</f>
        <v>766</v>
      </c>
      <c r="S57" s="30">
        <v>1</v>
      </c>
      <c r="T57" s="30">
        <v>0</v>
      </c>
      <c r="U57" s="30">
        <v>11</v>
      </c>
      <c r="V57" s="30">
        <v>0</v>
      </c>
      <c r="W57" s="30"/>
      <c r="X57" s="30"/>
      <c r="Y57" s="30">
        <v>13</v>
      </c>
      <c r="Z57" s="30"/>
      <c r="AA57" s="30"/>
      <c r="AB57" s="30">
        <v>4</v>
      </c>
      <c r="AC57" s="30"/>
      <c r="AD57" s="30"/>
      <c r="AE57" s="30">
        <f>SUM(Y57,AB57)</f>
        <v>17</v>
      </c>
      <c r="AF57" s="30">
        <v>227</v>
      </c>
      <c r="AG57" s="30">
        <v>242</v>
      </c>
      <c r="AH57" s="31">
        <f>SUM(AF57,AG57)</f>
        <v>469</v>
      </c>
    </row>
    <row r="58" spans="2:34" ht="12.75" customHeight="1">
      <c r="B58" s="391" t="s">
        <v>1942</v>
      </c>
      <c r="C58" s="29">
        <v>1</v>
      </c>
      <c r="D58" s="30">
        <v>0</v>
      </c>
      <c r="E58" s="30">
        <v>21</v>
      </c>
      <c r="F58" s="30">
        <v>0</v>
      </c>
      <c r="G58" s="30"/>
      <c r="H58" s="30"/>
      <c r="I58" s="30">
        <v>12</v>
      </c>
      <c r="J58" s="30"/>
      <c r="K58" s="30"/>
      <c r="L58" s="30">
        <v>15</v>
      </c>
      <c r="M58" s="30"/>
      <c r="N58" s="30"/>
      <c r="O58" s="30">
        <f>SUM(I58,L58)</f>
        <v>27</v>
      </c>
      <c r="P58" s="30">
        <v>520</v>
      </c>
      <c r="Q58" s="30">
        <v>492</v>
      </c>
      <c r="R58" s="30">
        <f>SUM(P58:Q58)</f>
        <v>1012</v>
      </c>
      <c r="S58" s="30">
        <v>1</v>
      </c>
      <c r="T58" s="30">
        <v>0</v>
      </c>
      <c r="U58" s="30">
        <v>12</v>
      </c>
      <c r="V58" s="30">
        <v>0</v>
      </c>
      <c r="W58" s="30"/>
      <c r="X58" s="30"/>
      <c r="Y58" s="30">
        <v>13</v>
      </c>
      <c r="Z58" s="30"/>
      <c r="AA58" s="30"/>
      <c r="AB58" s="30">
        <v>5</v>
      </c>
      <c r="AC58" s="30"/>
      <c r="AD58" s="30"/>
      <c r="AE58" s="30">
        <f>SUM(Y58,AB58)</f>
        <v>18</v>
      </c>
      <c r="AF58" s="30">
        <v>282</v>
      </c>
      <c r="AG58" s="30">
        <v>274</v>
      </c>
      <c r="AH58" s="31">
        <f>SUM(AF58,AG58)</f>
        <v>556</v>
      </c>
    </row>
    <row r="59" spans="2:34" ht="12.75" customHeight="1">
      <c r="B59" s="391" t="s">
        <v>1285</v>
      </c>
      <c r="C59" s="29">
        <v>1</v>
      </c>
      <c r="D59" s="30">
        <v>0</v>
      </c>
      <c r="E59" s="30">
        <v>7</v>
      </c>
      <c r="F59" s="30">
        <v>0</v>
      </c>
      <c r="G59" s="30"/>
      <c r="H59" s="30"/>
      <c r="I59" s="30">
        <v>4</v>
      </c>
      <c r="J59" s="30"/>
      <c r="K59" s="30"/>
      <c r="L59" s="30">
        <v>6</v>
      </c>
      <c r="M59" s="30"/>
      <c r="N59" s="30"/>
      <c r="O59" s="30">
        <f>SUM(I59,L59)</f>
        <v>10</v>
      </c>
      <c r="P59" s="30">
        <v>152</v>
      </c>
      <c r="Q59" s="30">
        <v>133</v>
      </c>
      <c r="R59" s="30">
        <f>SUM(P59:Q59)</f>
        <v>285</v>
      </c>
      <c r="S59" s="30">
        <v>1</v>
      </c>
      <c r="T59" s="30">
        <v>0</v>
      </c>
      <c r="U59" s="30">
        <v>5</v>
      </c>
      <c r="V59" s="30">
        <v>0</v>
      </c>
      <c r="W59" s="30"/>
      <c r="X59" s="30"/>
      <c r="Y59" s="30">
        <v>6</v>
      </c>
      <c r="Z59" s="30"/>
      <c r="AA59" s="30"/>
      <c r="AB59" s="30">
        <v>2</v>
      </c>
      <c r="AC59" s="30"/>
      <c r="AD59" s="30"/>
      <c r="AE59" s="30">
        <f>SUM(Y59,AB59)</f>
        <v>8</v>
      </c>
      <c r="AF59" s="30">
        <v>69</v>
      </c>
      <c r="AG59" s="30">
        <v>91</v>
      </c>
      <c r="AH59" s="31">
        <f>SUM(AF59,AG59)</f>
        <v>160</v>
      </c>
    </row>
    <row r="60" spans="2:34" ht="12.75" customHeight="1">
      <c r="B60" s="391" t="s">
        <v>913</v>
      </c>
      <c r="C60" s="29">
        <v>2</v>
      </c>
      <c r="D60" s="30">
        <v>0</v>
      </c>
      <c r="E60" s="30">
        <v>10</v>
      </c>
      <c r="F60" s="30">
        <v>0</v>
      </c>
      <c r="G60" s="30"/>
      <c r="H60" s="30"/>
      <c r="I60" s="30">
        <v>9</v>
      </c>
      <c r="J60" s="30"/>
      <c r="K60" s="30"/>
      <c r="L60" s="30">
        <v>6</v>
      </c>
      <c r="M60" s="30"/>
      <c r="N60" s="30"/>
      <c r="O60" s="30">
        <f>SUM(I60,L60)</f>
        <v>15</v>
      </c>
      <c r="P60" s="30">
        <v>124</v>
      </c>
      <c r="Q60" s="30">
        <v>113</v>
      </c>
      <c r="R60" s="30">
        <f>SUM(P60:Q60)</f>
        <v>237</v>
      </c>
      <c r="S60" s="30">
        <v>1</v>
      </c>
      <c r="T60" s="30">
        <v>0</v>
      </c>
      <c r="U60" s="30">
        <v>3</v>
      </c>
      <c r="V60" s="30">
        <v>0</v>
      </c>
      <c r="W60" s="30" t="s">
        <v>112</v>
      </c>
      <c r="X60" s="30">
        <v>1</v>
      </c>
      <c r="Y60" s="30">
        <v>3</v>
      </c>
      <c r="Z60" s="30"/>
      <c r="AA60" s="30"/>
      <c r="AB60" s="30">
        <v>2</v>
      </c>
      <c r="AC60" s="30" t="s">
        <v>112</v>
      </c>
      <c r="AD60" s="30">
        <v>1</v>
      </c>
      <c r="AE60" s="30">
        <f>SUM(Y60,AB60)</f>
        <v>5</v>
      </c>
      <c r="AF60" s="30">
        <v>59</v>
      </c>
      <c r="AG60" s="30">
        <v>72</v>
      </c>
      <c r="AH60" s="31">
        <f>SUM(AF60,AG60)</f>
        <v>131</v>
      </c>
    </row>
    <row r="61" spans="2:34" ht="12.75" customHeight="1">
      <c r="B61" s="391" t="s">
        <v>127</v>
      </c>
      <c r="C61" s="29">
        <v>1</v>
      </c>
      <c r="D61" s="30">
        <v>0</v>
      </c>
      <c r="E61" s="30">
        <v>7</v>
      </c>
      <c r="F61" s="30">
        <v>0</v>
      </c>
      <c r="G61" s="30"/>
      <c r="H61" s="30"/>
      <c r="I61" s="30">
        <v>7</v>
      </c>
      <c r="J61" s="30"/>
      <c r="K61" s="30"/>
      <c r="L61" s="30">
        <v>3</v>
      </c>
      <c r="M61" s="30"/>
      <c r="N61" s="30"/>
      <c r="O61" s="30">
        <f>SUM(I61,L61)</f>
        <v>10</v>
      </c>
      <c r="P61" s="30">
        <v>156</v>
      </c>
      <c r="Q61" s="30">
        <v>154</v>
      </c>
      <c r="R61" s="30">
        <f>SUM(P61:Q61)</f>
        <v>310</v>
      </c>
      <c r="S61" s="30">
        <v>1</v>
      </c>
      <c r="T61" s="30">
        <v>0</v>
      </c>
      <c r="U61" s="30">
        <v>4</v>
      </c>
      <c r="V61" s="30">
        <v>0</v>
      </c>
      <c r="W61" s="30"/>
      <c r="X61" s="30"/>
      <c r="Y61" s="30">
        <v>5</v>
      </c>
      <c r="Z61" s="30"/>
      <c r="AA61" s="30"/>
      <c r="AB61" s="30">
        <v>2</v>
      </c>
      <c r="AC61" s="30"/>
      <c r="AD61" s="30"/>
      <c r="AE61" s="30">
        <f>SUM(Y61,AB61)</f>
        <v>7</v>
      </c>
      <c r="AF61" s="30">
        <v>73</v>
      </c>
      <c r="AG61" s="30">
        <v>89</v>
      </c>
      <c r="AH61" s="31">
        <f>SUM(AF61,AG61)</f>
        <v>162</v>
      </c>
    </row>
    <row r="62" spans="2:34" ht="12.75" customHeight="1">
      <c r="B62" s="391"/>
      <c r="C62" s="29"/>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1"/>
    </row>
    <row r="63" spans="2:34" ht="12.75" customHeight="1">
      <c r="B63" s="391" t="s">
        <v>915</v>
      </c>
      <c r="C63" s="29">
        <v>1</v>
      </c>
      <c r="D63" s="30">
        <v>0</v>
      </c>
      <c r="E63" s="30">
        <v>10</v>
      </c>
      <c r="F63" s="30">
        <v>0</v>
      </c>
      <c r="G63" s="30"/>
      <c r="H63" s="30"/>
      <c r="I63" s="30">
        <v>6</v>
      </c>
      <c r="J63" s="30"/>
      <c r="K63" s="30"/>
      <c r="L63" s="30">
        <v>7</v>
      </c>
      <c r="M63" s="30"/>
      <c r="N63" s="30"/>
      <c r="O63" s="30">
        <f>SUM(I63,L63)</f>
        <v>13</v>
      </c>
      <c r="P63" s="30">
        <v>211</v>
      </c>
      <c r="Q63" s="30">
        <v>193</v>
      </c>
      <c r="R63" s="30">
        <f>SUM(P63:Q63)</f>
        <v>404</v>
      </c>
      <c r="S63" s="30">
        <v>1</v>
      </c>
      <c r="T63" s="30">
        <v>0</v>
      </c>
      <c r="U63" s="30">
        <v>6</v>
      </c>
      <c r="V63" s="30">
        <v>0</v>
      </c>
      <c r="W63" s="30"/>
      <c r="X63" s="30"/>
      <c r="Y63" s="30">
        <v>8</v>
      </c>
      <c r="Z63" s="30"/>
      <c r="AA63" s="30"/>
      <c r="AB63" s="30">
        <v>2</v>
      </c>
      <c r="AC63" s="30"/>
      <c r="AD63" s="30"/>
      <c r="AE63" s="30">
        <f>SUM(Y63,AB63)</f>
        <v>10</v>
      </c>
      <c r="AF63" s="30">
        <v>102</v>
      </c>
      <c r="AG63" s="30">
        <v>100</v>
      </c>
      <c r="AH63" s="31">
        <f>SUM(AF63,AG63)</f>
        <v>202</v>
      </c>
    </row>
    <row r="64" spans="2:34" ht="12.75" customHeight="1">
      <c r="B64" s="391" t="s">
        <v>405</v>
      </c>
      <c r="C64" s="29">
        <v>1</v>
      </c>
      <c r="D64" s="30">
        <v>1</v>
      </c>
      <c r="E64" s="30">
        <v>10</v>
      </c>
      <c r="F64" s="30">
        <v>1</v>
      </c>
      <c r="G64" s="30"/>
      <c r="H64" s="30"/>
      <c r="I64" s="30">
        <v>7</v>
      </c>
      <c r="J64" s="30"/>
      <c r="K64" s="30"/>
      <c r="L64" s="30">
        <v>7</v>
      </c>
      <c r="M64" s="30"/>
      <c r="N64" s="30"/>
      <c r="O64" s="30">
        <f>SUM(I64,L64)</f>
        <v>14</v>
      </c>
      <c r="P64" s="30">
        <v>219</v>
      </c>
      <c r="Q64" s="30">
        <v>184</v>
      </c>
      <c r="R64" s="30">
        <f>SUM(P64:Q64)</f>
        <v>403</v>
      </c>
      <c r="S64" s="30">
        <v>1</v>
      </c>
      <c r="T64" s="30">
        <v>0</v>
      </c>
      <c r="U64" s="30">
        <v>6</v>
      </c>
      <c r="V64" s="30">
        <v>0</v>
      </c>
      <c r="W64" s="30"/>
      <c r="X64" s="30"/>
      <c r="Y64" s="30">
        <v>7</v>
      </c>
      <c r="Z64" s="30"/>
      <c r="AA64" s="30"/>
      <c r="AB64" s="30">
        <v>3</v>
      </c>
      <c r="AC64" s="30"/>
      <c r="AD64" s="30"/>
      <c r="AE64" s="30">
        <f>SUM(Y64,AB64)</f>
        <v>10</v>
      </c>
      <c r="AF64" s="30">
        <v>110</v>
      </c>
      <c r="AG64" s="30">
        <v>106</v>
      </c>
      <c r="AH64" s="31">
        <f>SUM(AF64,AG64)</f>
        <v>216</v>
      </c>
    </row>
    <row r="65" spans="2:34" ht="12.75" customHeight="1">
      <c r="B65" s="391"/>
      <c r="C65" s="29"/>
      <c r="D65" s="30"/>
      <c r="E65" s="30"/>
      <c r="F65" s="30"/>
      <c r="G65" s="30"/>
      <c r="H65" s="30"/>
      <c r="I65" s="30"/>
      <c r="J65" s="30"/>
      <c r="K65" s="30"/>
      <c r="L65" s="30"/>
      <c r="M65" s="30"/>
      <c r="N65" s="30"/>
      <c r="O65" s="39"/>
      <c r="P65" s="30"/>
      <c r="Q65" s="30"/>
      <c r="R65" s="39"/>
      <c r="S65" s="30"/>
      <c r="T65" s="30"/>
      <c r="U65" s="30"/>
      <c r="V65" s="30">
        <v>0</v>
      </c>
      <c r="W65" s="30"/>
      <c r="X65" s="30"/>
      <c r="Y65" s="30"/>
      <c r="Z65" s="30"/>
      <c r="AA65" s="30"/>
      <c r="AB65" s="30"/>
      <c r="AC65" s="30"/>
      <c r="AD65" s="30"/>
      <c r="AE65" s="39"/>
      <c r="AF65" s="30"/>
      <c r="AG65" s="30"/>
      <c r="AH65" s="40"/>
    </row>
    <row r="66" spans="2:34" s="688" customFormat="1" ht="12.75" customHeight="1">
      <c r="B66" s="399" t="s">
        <v>917</v>
      </c>
      <c r="C66" s="38">
        <f>SUM(C68:C91)</f>
        <v>43</v>
      </c>
      <c r="D66" s="39">
        <f>SUM(D68:D91)</f>
        <v>17</v>
      </c>
      <c r="E66" s="39">
        <f>SUM(E68:E91)</f>
        <v>391</v>
      </c>
      <c r="F66" s="39">
        <f>SUM(F68:F91)</f>
        <v>27</v>
      </c>
      <c r="G66" s="39" t="s">
        <v>128</v>
      </c>
      <c r="H66" s="39">
        <v>3</v>
      </c>
      <c r="I66" s="39">
        <f>SUM(I68:I91)</f>
        <v>264</v>
      </c>
      <c r="J66" s="39"/>
      <c r="K66" s="39"/>
      <c r="L66" s="39">
        <f>SUM(L68:L91)</f>
        <v>274</v>
      </c>
      <c r="M66" s="39" t="s">
        <v>128</v>
      </c>
      <c r="N66" s="39">
        <v>3</v>
      </c>
      <c r="O66" s="39">
        <f>SUM(I66,L66)</f>
        <v>538</v>
      </c>
      <c r="P66" s="39">
        <f aca="true" t="shared" si="2" ref="P66:V66">SUM(P68:P91)</f>
        <v>8281</v>
      </c>
      <c r="Q66" s="39">
        <f t="shared" si="2"/>
        <v>7987</v>
      </c>
      <c r="R66" s="39">
        <f t="shared" si="2"/>
        <v>16268</v>
      </c>
      <c r="S66" s="39">
        <f t="shared" si="2"/>
        <v>22</v>
      </c>
      <c r="T66" s="39">
        <f t="shared" si="2"/>
        <v>3</v>
      </c>
      <c r="U66" s="39">
        <f t="shared" si="2"/>
        <v>201</v>
      </c>
      <c r="V66" s="39">
        <f t="shared" si="2"/>
        <v>3</v>
      </c>
      <c r="W66" s="39" t="s">
        <v>128</v>
      </c>
      <c r="X66" s="39">
        <f>SUM(X68:X91)</f>
        <v>8</v>
      </c>
      <c r="Y66" s="39">
        <f>SUM(Y68:Y91)</f>
        <v>226</v>
      </c>
      <c r="Z66" s="39" t="s">
        <v>128</v>
      </c>
      <c r="AA66" s="39">
        <v>3</v>
      </c>
      <c r="AB66" s="39">
        <f>SUM(AB68:AB91)</f>
        <v>91</v>
      </c>
      <c r="AC66" s="39" t="s">
        <v>128</v>
      </c>
      <c r="AD66" s="39">
        <f>SUM(AD68:AD91)</f>
        <v>11</v>
      </c>
      <c r="AE66" s="39">
        <f>SUM(Y66,AB66)</f>
        <v>317</v>
      </c>
      <c r="AF66" s="39">
        <f>SUM(AF68:AF91)</f>
        <v>4432</v>
      </c>
      <c r="AG66" s="39">
        <f>SUM(AG68:AG91)</f>
        <v>4354</v>
      </c>
      <c r="AH66" s="40">
        <f>SUM(AF66,AG66)</f>
        <v>8786</v>
      </c>
    </row>
    <row r="67" spans="2:34" ht="12.75" customHeight="1">
      <c r="B67" s="391"/>
      <c r="C67" s="29"/>
      <c r="D67" s="30"/>
      <c r="E67" s="30"/>
      <c r="F67" s="30"/>
      <c r="G67" s="30"/>
      <c r="H67" s="30"/>
      <c r="I67" s="30"/>
      <c r="J67" s="30"/>
      <c r="K67" s="30"/>
      <c r="L67" s="30"/>
      <c r="M67" s="30"/>
      <c r="N67" s="30"/>
      <c r="O67" s="39"/>
      <c r="P67" s="30"/>
      <c r="Q67" s="30"/>
      <c r="R67" s="39"/>
      <c r="S67" s="30"/>
      <c r="T67" s="30"/>
      <c r="U67" s="30"/>
      <c r="V67" s="30"/>
      <c r="W67" s="30"/>
      <c r="X67" s="30"/>
      <c r="Y67" s="30"/>
      <c r="Z67" s="30"/>
      <c r="AA67" s="30"/>
      <c r="AB67" s="30"/>
      <c r="AC67" s="30"/>
      <c r="AD67" s="30"/>
      <c r="AE67" s="39"/>
      <c r="AF67" s="30"/>
      <c r="AG67" s="30"/>
      <c r="AH67" s="40"/>
    </row>
    <row r="68" spans="2:34" ht="12.75" customHeight="1">
      <c r="B68" s="391" t="s">
        <v>918</v>
      </c>
      <c r="C68" s="29">
        <v>2</v>
      </c>
      <c r="D68" s="30">
        <v>0</v>
      </c>
      <c r="E68" s="30">
        <v>41</v>
      </c>
      <c r="F68" s="30">
        <v>0</v>
      </c>
      <c r="G68" s="30" t="s">
        <v>402</v>
      </c>
      <c r="H68" s="30">
        <v>1</v>
      </c>
      <c r="I68" s="30">
        <v>23</v>
      </c>
      <c r="J68" s="30"/>
      <c r="K68" s="30"/>
      <c r="L68" s="30">
        <v>28</v>
      </c>
      <c r="M68" s="30" t="s">
        <v>402</v>
      </c>
      <c r="N68" s="30">
        <v>1</v>
      </c>
      <c r="O68" s="30">
        <f>SUM(I68,L68)</f>
        <v>51</v>
      </c>
      <c r="P68" s="30">
        <v>959</v>
      </c>
      <c r="Q68" s="30">
        <v>926</v>
      </c>
      <c r="R68" s="30">
        <f>SUM(P68:Q68)</f>
        <v>1885</v>
      </c>
      <c r="S68" s="30">
        <v>1</v>
      </c>
      <c r="T68" s="30">
        <v>0</v>
      </c>
      <c r="U68" s="30">
        <v>21</v>
      </c>
      <c r="V68" s="30">
        <v>0</v>
      </c>
      <c r="W68" s="30" t="s">
        <v>402</v>
      </c>
      <c r="X68" s="30">
        <v>1</v>
      </c>
      <c r="Y68" s="30">
        <v>21</v>
      </c>
      <c r="Z68" s="30"/>
      <c r="AA68" s="30"/>
      <c r="AB68" s="30">
        <v>10</v>
      </c>
      <c r="AC68" s="30" t="s">
        <v>402</v>
      </c>
      <c r="AD68" s="30">
        <v>1</v>
      </c>
      <c r="AE68" s="30">
        <f>SUM(Y68,AB68)</f>
        <v>31</v>
      </c>
      <c r="AF68" s="30">
        <v>526</v>
      </c>
      <c r="AG68" s="30">
        <v>511</v>
      </c>
      <c r="AH68" s="31">
        <f>SUM(AF68,AG68)</f>
        <v>1037</v>
      </c>
    </row>
    <row r="69" spans="2:34" ht="12.75" customHeight="1">
      <c r="B69" s="391" t="s">
        <v>919</v>
      </c>
      <c r="C69" s="29">
        <v>1</v>
      </c>
      <c r="D69" s="30">
        <v>0</v>
      </c>
      <c r="E69" s="30">
        <v>14</v>
      </c>
      <c r="F69" s="30">
        <v>0</v>
      </c>
      <c r="G69" s="30"/>
      <c r="H69" s="30"/>
      <c r="I69" s="30">
        <v>8</v>
      </c>
      <c r="J69" s="30"/>
      <c r="K69" s="30"/>
      <c r="L69" s="30">
        <v>10</v>
      </c>
      <c r="M69" s="30"/>
      <c r="N69" s="30"/>
      <c r="O69" s="30">
        <f>SUM(I69,L69)</f>
        <v>18</v>
      </c>
      <c r="P69" s="30">
        <v>344</v>
      </c>
      <c r="Q69" s="30">
        <v>290</v>
      </c>
      <c r="R69" s="30">
        <f>SUM(P69:Q69)</f>
        <v>634</v>
      </c>
      <c r="S69" s="30">
        <v>1</v>
      </c>
      <c r="T69" s="30">
        <v>0</v>
      </c>
      <c r="U69" s="30">
        <v>9</v>
      </c>
      <c r="V69" s="30">
        <v>0</v>
      </c>
      <c r="W69" s="30"/>
      <c r="X69" s="30"/>
      <c r="Y69" s="30">
        <v>9</v>
      </c>
      <c r="Z69" s="30"/>
      <c r="AA69" s="30"/>
      <c r="AB69" s="30">
        <v>6</v>
      </c>
      <c r="AC69" s="30"/>
      <c r="AD69" s="30"/>
      <c r="AE69" s="30">
        <f>SUM(Y69,AB69)</f>
        <v>15</v>
      </c>
      <c r="AF69" s="30">
        <v>183</v>
      </c>
      <c r="AG69" s="30">
        <v>199</v>
      </c>
      <c r="AH69" s="31">
        <f>SUM(AF69,AG69)</f>
        <v>382</v>
      </c>
    </row>
    <row r="70" spans="2:34" ht="12.75" customHeight="1">
      <c r="B70" s="391" t="s">
        <v>920</v>
      </c>
      <c r="C70" s="29">
        <v>1</v>
      </c>
      <c r="D70" s="30">
        <v>0</v>
      </c>
      <c r="E70" s="30">
        <v>16</v>
      </c>
      <c r="F70" s="30">
        <v>0</v>
      </c>
      <c r="G70" s="30"/>
      <c r="H70" s="30"/>
      <c r="I70" s="30">
        <v>8</v>
      </c>
      <c r="J70" s="30"/>
      <c r="K70" s="30"/>
      <c r="L70" s="30">
        <v>12</v>
      </c>
      <c r="M70" s="30"/>
      <c r="N70" s="30"/>
      <c r="O70" s="30">
        <f>SUM(I70,L70)</f>
        <v>20</v>
      </c>
      <c r="P70" s="30">
        <v>392</v>
      </c>
      <c r="Q70" s="30">
        <v>377</v>
      </c>
      <c r="R70" s="30">
        <f>SUM(P70:Q70)</f>
        <v>769</v>
      </c>
      <c r="S70" s="30">
        <v>1</v>
      </c>
      <c r="T70" s="30">
        <v>0</v>
      </c>
      <c r="U70" s="30">
        <v>9</v>
      </c>
      <c r="V70" s="30">
        <v>0</v>
      </c>
      <c r="W70" s="30"/>
      <c r="X70" s="30"/>
      <c r="Y70" s="30">
        <v>10</v>
      </c>
      <c r="Z70" s="30"/>
      <c r="AA70" s="30"/>
      <c r="AB70" s="30">
        <v>4</v>
      </c>
      <c r="AC70" s="30"/>
      <c r="AD70" s="30"/>
      <c r="AE70" s="30">
        <f>SUM(Y70,AB70)</f>
        <v>14</v>
      </c>
      <c r="AF70" s="30">
        <v>203</v>
      </c>
      <c r="AG70" s="30">
        <v>231</v>
      </c>
      <c r="AH70" s="31">
        <f>SUM(AF70,AG70)</f>
        <v>434</v>
      </c>
    </row>
    <row r="71" spans="2:34" ht="12.75" customHeight="1">
      <c r="B71" s="391" t="s">
        <v>921</v>
      </c>
      <c r="C71" s="29">
        <v>1</v>
      </c>
      <c r="D71" s="30">
        <v>0</v>
      </c>
      <c r="E71" s="30">
        <v>13</v>
      </c>
      <c r="F71" s="30">
        <v>0</v>
      </c>
      <c r="G71" s="30"/>
      <c r="H71" s="30"/>
      <c r="I71" s="30">
        <v>6</v>
      </c>
      <c r="J71" s="30"/>
      <c r="K71" s="30"/>
      <c r="L71" s="30">
        <v>10</v>
      </c>
      <c r="M71" s="30"/>
      <c r="N71" s="30"/>
      <c r="O71" s="30">
        <f>SUM(I71,L71)</f>
        <v>16</v>
      </c>
      <c r="P71" s="30">
        <v>311</v>
      </c>
      <c r="Q71" s="30">
        <v>298</v>
      </c>
      <c r="R71" s="30">
        <f>SUM(P71:Q71)</f>
        <v>609</v>
      </c>
      <c r="S71" s="30">
        <v>1</v>
      </c>
      <c r="T71" s="30">
        <v>0</v>
      </c>
      <c r="U71" s="30">
        <v>8</v>
      </c>
      <c r="V71" s="30">
        <v>0</v>
      </c>
      <c r="W71" s="30"/>
      <c r="X71" s="30"/>
      <c r="Y71" s="30">
        <v>9</v>
      </c>
      <c r="Z71" s="30"/>
      <c r="AA71" s="30"/>
      <c r="AB71" s="30">
        <v>3</v>
      </c>
      <c r="AC71" s="30"/>
      <c r="AD71" s="30"/>
      <c r="AE71" s="30">
        <f>SUM(Y71,AB71)</f>
        <v>12</v>
      </c>
      <c r="AF71" s="30">
        <v>173</v>
      </c>
      <c r="AG71" s="30">
        <v>167</v>
      </c>
      <c r="AH71" s="31">
        <f>SUM(AF71,AG71)</f>
        <v>340</v>
      </c>
    </row>
    <row r="72" spans="2:34" ht="12.75" customHeight="1">
      <c r="B72" s="391" t="s">
        <v>1950</v>
      </c>
      <c r="C72" s="29">
        <v>2</v>
      </c>
      <c r="D72" s="30">
        <v>0</v>
      </c>
      <c r="E72" s="30">
        <v>25</v>
      </c>
      <c r="F72" s="30">
        <v>0</v>
      </c>
      <c r="G72" s="30"/>
      <c r="H72" s="30"/>
      <c r="I72" s="30">
        <v>14</v>
      </c>
      <c r="J72" s="30"/>
      <c r="K72" s="30"/>
      <c r="L72" s="30">
        <v>17</v>
      </c>
      <c r="M72" s="30"/>
      <c r="N72" s="30"/>
      <c r="O72" s="30">
        <f>SUM(I72,L72)</f>
        <v>31</v>
      </c>
      <c r="P72" s="30">
        <v>547</v>
      </c>
      <c r="Q72" s="30">
        <v>489</v>
      </c>
      <c r="R72" s="30">
        <f>SUM(P72:Q72)</f>
        <v>1036</v>
      </c>
      <c r="S72" s="30">
        <v>1</v>
      </c>
      <c r="T72" s="30">
        <v>0</v>
      </c>
      <c r="U72" s="30">
        <v>12</v>
      </c>
      <c r="V72" s="30">
        <v>0</v>
      </c>
      <c r="W72" s="30"/>
      <c r="X72" s="30"/>
      <c r="Y72" s="30">
        <v>14</v>
      </c>
      <c r="Z72" s="30"/>
      <c r="AA72" s="30"/>
      <c r="AB72" s="30">
        <v>6</v>
      </c>
      <c r="AC72" s="30"/>
      <c r="AD72" s="30"/>
      <c r="AE72" s="30">
        <f>SUM(Y72,AB72)</f>
        <v>20</v>
      </c>
      <c r="AF72" s="30">
        <v>275</v>
      </c>
      <c r="AG72" s="30">
        <v>264</v>
      </c>
      <c r="AH72" s="31">
        <f>SUM(AF72,AG72)</f>
        <v>539</v>
      </c>
    </row>
    <row r="73" spans="2:34" ht="12.75" customHeight="1">
      <c r="B73" s="391"/>
      <c r="C73" s="29"/>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1"/>
    </row>
    <row r="74" spans="2:34" ht="12.75" customHeight="1">
      <c r="B74" s="391" t="s">
        <v>923</v>
      </c>
      <c r="C74" s="29">
        <v>1</v>
      </c>
      <c r="D74" s="30">
        <v>3</v>
      </c>
      <c r="E74" s="30">
        <v>12</v>
      </c>
      <c r="F74" s="30">
        <v>7</v>
      </c>
      <c r="G74" s="30"/>
      <c r="H74" s="30"/>
      <c r="I74" s="30">
        <v>14</v>
      </c>
      <c r="J74" s="30"/>
      <c r="K74" s="30"/>
      <c r="L74" s="30">
        <v>10</v>
      </c>
      <c r="M74" s="30"/>
      <c r="N74" s="30"/>
      <c r="O74" s="30">
        <f aca="true" t="shared" si="3" ref="O74:O83">SUM(I74,L74)</f>
        <v>24</v>
      </c>
      <c r="P74" s="30">
        <v>300</v>
      </c>
      <c r="Q74" s="30">
        <v>319</v>
      </c>
      <c r="R74" s="30">
        <f aca="true" t="shared" si="4" ref="R74:R83">SUM(P74:Q74)</f>
        <v>619</v>
      </c>
      <c r="S74" s="30">
        <v>1</v>
      </c>
      <c r="T74" s="30">
        <v>0</v>
      </c>
      <c r="U74" s="30">
        <v>8</v>
      </c>
      <c r="V74" s="30">
        <v>0</v>
      </c>
      <c r="W74" s="30"/>
      <c r="X74" s="30"/>
      <c r="Y74" s="30">
        <v>9</v>
      </c>
      <c r="Z74" s="30"/>
      <c r="AA74" s="30"/>
      <c r="AB74" s="30">
        <v>3</v>
      </c>
      <c r="AC74" s="30"/>
      <c r="AD74" s="30"/>
      <c r="AE74" s="30">
        <f aca="true" t="shared" si="5" ref="AE74:AE83">SUM(Y74,AB74)</f>
        <v>12</v>
      </c>
      <c r="AF74" s="30">
        <v>168</v>
      </c>
      <c r="AG74" s="30">
        <v>152</v>
      </c>
      <c r="AH74" s="31">
        <f aca="true" t="shared" si="6" ref="AH74:AH83">SUM(AF74,AG74)</f>
        <v>320</v>
      </c>
    </row>
    <row r="75" spans="2:34" ht="12.75" customHeight="1">
      <c r="B75" s="33" t="s">
        <v>129</v>
      </c>
      <c r="C75" s="29">
        <v>5</v>
      </c>
      <c r="D75" s="30">
        <v>1</v>
      </c>
      <c r="E75" s="30">
        <v>32</v>
      </c>
      <c r="F75" s="30">
        <v>1</v>
      </c>
      <c r="G75" s="30"/>
      <c r="H75" s="30"/>
      <c r="I75" s="30">
        <v>24</v>
      </c>
      <c r="J75" s="30"/>
      <c r="K75" s="30"/>
      <c r="L75" s="30">
        <v>18</v>
      </c>
      <c r="M75" s="30"/>
      <c r="N75" s="30"/>
      <c r="O75" s="30">
        <f t="shared" si="3"/>
        <v>42</v>
      </c>
      <c r="P75" s="30">
        <v>516</v>
      </c>
      <c r="Q75" s="30">
        <v>486</v>
      </c>
      <c r="R75" s="30">
        <f t="shared" si="4"/>
        <v>1002</v>
      </c>
      <c r="S75" s="30">
        <v>1</v>
      </c>
      <c r="T75" s="30">
        <v>0</v>
      </c>
      <c r="U75" s="30">
        <v>12</v>
      </c>
      <c r="V75" s="30">
        <v>0</v>
      </c>
      <c r="W75" s="30"/>
      <c r="X75" s="30"/>
      <c r="Y75" s="30">
        <v>13</v>
      </c>
      <c r="Z75" s="30"/>
      <c r="AA75" s="30"/>
      <c r="AB75" s="30">
        <v>5</v>
      </c>
      <c r="AC75" s="30"/>
      <c r="AD75" s="30"/>
      <c r="AE75" s="30">
        <f t="shared" si="5"/>
        <v>18</v>
      </c>
      <c r="AF75" s="30">
        <v>267</v>
      </c>
      <c r="AG75" s="30">
        <v>285</v>
      </c>
      <c r="AH75" s="31">
        <f t="shared" si="6"/>
        <v>552</v>
      </c>
    </row>
    <row r="76" spans="2:34" ht="12.75" customHeight="1">
      <c r="B76" s="391" t="s">
        <v>925</v>
      </c>
      <c r="C76" s="29">
        <v>2</v>
      </c>
      <c r="D76" s="30">
        <v>4</v>
      </c>
      <c r="E76" s="30">
        <v>18</v>
      </c>
      <c r="F76" s="30">
        <v>8</v>
      </c>
      <c r="G76" s="30"/>
      <c r="H76" s="30"/>
      <c r="I76" s="30">
        <v>16</v>
      </c>
      <c r="J76" s="30"/>
      <c r="K76" s="30"/>
      <c r="L76" s="30">
        <v>14</v>
      </c>
      <c r="M76" s="30"/>
      <c r="N76" s="30"/>
      <c r="O76" s="30">
        <f t="shared" si="3"/>
        <v>30</v>
      </c>
      <c r="P76" s="30">
        <v>441</v>
      </c>
      <c r="Q76" s="30">
        <v>422</v>
      </c>
      <c r="R76" s="30">
        <f t="shared" si="4"/>
        <v>863</v>
      </c>
      <c r="S76" s="30">
        <v>1</v>
      </c>
      <c r="T76" s="30">
        <v>0</v>
      </c>
      <c r="U76" s="30">
        <v>10</v>
      </c>
      <c r="V76" s="30">
        <v>0</v>
      </c>
      <c r="W76" s="30"/>
      <c r="X76" s="30"/>
      <c r="Y76" s="30">
        <v>11</v>
      </c>
      <c r="Z76" s="30"/>
      <c r="AA76" s="30"/>
      <c r="AB76" s="30">
        <v>4</v>
      </c>
      <c r="AC76" s="30"/>
      <c r="AD76" s="30"/>
      <c r="AE76" s="30">
        <f t="shared" si="5"/>
        <v>15</v>
      </c>
      <c r="AF76" s="30">
        <v>239</v>
      </c>
      <c r="AG76" s="30">
        <v>221</v>
      </c>
      <c r="AH76" s="31">
        <f t="shared" si="6"/>
        <v>460</v>
      </c>
    </row>
    <row r="77" spans="2:34" ht="12.75" customHeight="1">
      <c r="B77" s="391" t="s">
        <v>130</v>
      </c>
      <c r="C77" s="29">
        <v>2</v>
      </c>
      <c r="D77" s="30">
        <v>1</v>
      </c>
      <c r="E77" s="30">
        <v>19</v>
      </c>
      <c r="F77" s="30">
        <v>1</v>
      </c>
      <c r="G77" s="30"/>
      <c r="H77" s="30"/>
      <c r="I77" s="30">
        <v>11</v>
      </c>
      <c r="J77" s="30"/>
      <c r="K77" s="30"/>
      <c r="L77" s="30">
        <v>15</v>
      </c>
      <c r="M77" s="30"/>
      <c r="N77" s="30"/>
      <c r="O77" s="30">
        <f t="shared" si="3"/>
        <v>26</v>
      </c>
      <c r="P77" s="30">
        <v>339</v>
      </c>
      <c r="Q77" s="30">
        <v>401</v>
      </c>
      <c r="R77" s="30">
        <f t="shared" si="4"/>
        <v>740</v>
      </c>
      <c r="S77" s="30">
        <v>1</v>
      </c>
      <c r="T77" s="30">
        <v>0</v>
      </c>
      <c r="U77" s="30">
        <v>9</v>
      </c>
      <c r="V77" s="30">
        <v>0</v>
      </c>
      <c r="W77" s="30"/>
      <c r="X77" s="30"/>
      <c r="Y77" s="30">
        <v>10</v>
      </c>
      <c r="Z77" s="30"/>
      <c r="AA77" s="30"/>
      <c r="AB77" s="30">
        <v>4</v>
      </c>
      <c r="AC77" s="30"/>
      <c r="AD77" s="30"/>
      <c r="AE77" s="30">
        <f t="shared" si="5"/>
        <v>14</v>
      </c>
      <c r="AF77" s="30">
        <v>176</v>
      </c>
      <c r="AG77" s="30">
        <v>192</v>
      </c>
      <c r="AH77" s="31">
        <f t="shared" si="6"/>
        <v>368</v>
      </c>
    </row>
    <row r="78" spans="2:34" ht="12.75" customHeight="1">
      <c r="B78" s="391" t="s">
        <v>131</v>
      </c>
      <c r="C78" s="29">
        <v>3</v>
      </c>
      <c r="D78" s="30">
        <v>2</v>
      </c>
      <c r="E78" s="30">
        <v>15</v>
      </c>
      <c r="F78" s="30">
        <v>2</v>
      </c>
      <c r="G78" s="30"/>
      <c r="H78" s="30"/>
      <c r="I78" s="30">
        <v>14</v>
      </c>
      <c r="J78" s="30"/>
      <c r="K78" s="30"/>
      <c r="L78" s="30">
        <v>11</v>
      </c>
      <c r="M78" s="30"/>
      <c r="N78" s="30"/>
      <c r="O78" s="30">
        <f t="shared" si="3"/>
        <v>25</v>
      </c>
      <c r="P78" s="30">
        <v>270</v>
      </c>
      <c r="Q78" s="30">
        <v>271</v>
      </c>
      <c r="R78" s="30">
        <f t="shared" si="4"/>
        <v>541</v>
      </c>
      <c r="S78" s="30">
        <v>1</v>
      </c>
      <c r="T78" s="30">
        <v>1</v>
      </c>
      <c r="U78" s="30">
        <v>6</v>
      </c>
      <c r="V78" s="30">
        <v>1</v>
      </c>
      <c r="W78" s="30"/>
      <c r="X78" s="30"/>
      <c r="Y78" s="30">
        <v>9</v>
      </c>
      <c r="Z78" s="30"/>
      <c r="AA78" s="30"/>
      <c r="AB78" s="30">
        <v>3</v>
      </c>
      <c r="AC78" s="30"/>
      <c r="AD78" s="30"/>
      <c r="AE78" s="30">
        <f t="shared" si="5"/>
        <v>12</v>
      </c>
      <c r="AF78" s="30">
        <v>148</v>
      </c>
      <c r="AG78" s="30">
        <v>121</v>
      </c>
      <c r="AH78" s="31">
        <f t="shared" si="6"/>
        <v>269</v>
      </c>
    </row>
    <row r="79" spans="2:34" ht="12.75" customHeight="1">
      <c r="B79" s="391" t="s">
        <v>132</v>
      </c>
      <c r="C79" s="29">
        <v>1</v>
      </c>
      <c r="D79" s="30">
        <v>0</v>
      </c>
      <c r="E79" s="30">
        <v>6</v>
      </c>
      <c r="F79" s="30">
        <v>0</v>
      </c>
      <c r="G79" s="30"/>
      <c r="H79" s="30"/>
      <c r="I79" s="30">
        <v>6</v>
      </c>
      <c r="J79" s="30"/>
      <c r="K79" s="30"/>
      <c r="L79" s="30">
        <v>2</v>
      </c>
      <c r="M79" s="30"/>
      <c r="N79" s="30"/>
      <c r="O79" s="30">
        <f t="shared" si="3"/>
        <v>8</v>
      </c>
      <c r="P79" s="30">
        <v>113</v>
      </c>
      <c r="Q79" s="30">
        <v>107</v>
      </c>
      <c r="R79" s="30">
        <f t="shared" si="4"/>
        <v>220</v>
      </c>
      <c r="S79" s="30">
        <v>1</v>
      </c>
      <c r="T79" s="30">
        <v>0</v>
      </c>
      <c r="U79" s="30">
        <v>3</v>
      </c>
      <c r="V79" s="30">
        <v>0</v>
      </c>
      <c r="W79" s="30" t="s">
        <v>409</v>
      </c>
      <c r="X79" s="30">
        <v>1</v>
      </c>
      <c r="Y79" s="30">
        <v>4</v>
      </c>
      <c r="Z79" s="30"/>
      <c r="AA79" s="30"/>
      <c r="AB79" s="30">
        <v>2</v>
      </c>
      <c r="AC79" s="30" t="s">
        <v>409</v>
      </c>
      <c r="AD79" s="30">
        <v>1</v>
      </c>
      <c r="AE79" s="30">
        <f t="shared" si="5"/>
        <v>6</v>
      </c>
      <c r="AF79" s="30">
        <v>70</v>
      </c>
      <c r="AG79" s="30">
        <v>62</v>
      </c>
      <c r="AH79" s="31">
        <f t="shared" si="6"/>
        <v>132</v>
      </c>
    </row>
    <row r="80" spans="2:34" ht="12.75" customHeight="1">
      <c r="B80" s="391" t="s">
        <v>133</v>
      </c>
      <c r="C80" s="29">
        <v>2</v>
      </c>
      <c r="D80" s="30">
        <v>1</v>
      </c>
      <c r="E80" s="30">
        <v>7</v>
      </c>
      <c r="F80" s="30">
        <v>1</v>
      </c>
      <c r="G80" s="30"/>
      <c r="H80" s="30"/>
      <c r="I80" s="30">
        <v>7</v>
      </c>
      <c r="J80" s="30"/>
      <c r="K80" s="30"/>
      <c r="L80" s="30">
        <v>5</v>
      </c>
      <c r="M80" s="30"/>
      <c r="N80" s="30"/>
      <c r="O80" s="30">
        <f t="shared" si="3"/>
        <v>12</v>
      </c>
      <c r="P80" s="30">
        <v>83</v>
      </c>
      <c r="Q80" s="30">
        <v>96</v>
      </c>
      <c r="R80" s="30">
        <f t="shared" si="4"/>
        <v>179</v>
      </c>
      <c r="S80" s="30">
        <v>2</v>
      </c>
      <c r="T80" s="30">
        <v>0</v>
      </c>
      <c r="U80" s="30">
        <v>6</v>
      </c>
      <c r="V80" s="30">
        <v>0</v>
      </c>
      <c r="W80" s="30" t="s">
        <v>409</v>
      </c>
      <c r="X80" s="30">
        <v>2</v>
      </c>
      <c r="Y80" s="30">
        <v>5</v>
      </c>
      <c r="Z80" s="30" t="s">
        <v>409</v>
      </c>
      <c r="AA80" s="30">
        <v>2</v>
      </c>
      <c r="AB80" s="30">
        <v>2</v>
      </c>
      <c r="AC80" s="30" t="s">
        <v>409</v>
      </c>
      <c r="AD80" s="30">
        <v>4</v>
      </c>
      <c r="AE80" s="30">
        <f t="shared" si="5"/>
        <v>7</v>
      </c>
      <c r="AF80" s="30">
        <v>35</v>
      </c>
      <c r="AG80" s="30">
        <v>56</v>
      </c>
      <c r="AH80" s="31">
        <f t="shared" si="6"/>
        <v>91</v>
      </c>
    </row>
    <row r="81" spans="2:34" ht="12.75" customHeight="1">
      <c r="B81" s="391" t="s">
        <v>930</v>
      </c>
      <c r="C81" s="29">
        <v>4</v>
      </c>
      <c r="D81" s="30">
        <v>0</v>
      </c>
      <c r="E81" s="30">
        <v>19</v>
      </c>
      <c r="F81" s="30">
        <v>0</v>
      </c>
      <c r="G81" s="30"/>
      <c r="H81" s="30"/>
      <c r="I81" s="30">
        <v>16</v>
      </c>
      <c r="J81" s="30"/>
      <c r="K81" s="30"/>
      <c r="L81" s="30">
        <v>12</v>
      </c>
      <c r="M81" s="30"/>
      <c r="N81" s="30"/>
      <c r="O81" s="30">
        <f t="shared" si="3"/>
        <v>28</v>
      </c>
      <c r="P81" s="30">
        <v>312</v>
      </c>
      <c r="Q81" s="30">
        <v>309</v>
      </c>
      <c r="R81" s="30">
        <f t="shared" si="4"/>
        <v>621</v>
      </c>
      <c r="S81" s="30">
        <v>0</v>
      </c>
      <c r="T81" s="30">
        <v>0</v>
      </c>
      <c r="U81" s="30">
        <v>0</v>
      </c>
      <c r="V81" s="30">
        <v>0</v>
      </c>
      <c r="W81" s="30"/>
      <c r="X81" s="30"/>
      <c r="Y81" s="30">
        <v>0</v>
      </c>
      <c r="Z81" s="30"/>
      <c r="AA81" s="30"/>
      <c r="AB81" s="30">
        <v>0</v>
      </c>
      <c r="AC81" s="30"/>
      <c r="AD81" s="30"/>
      <c r="AE81" s="30">
        <f t="shared" si="5"/>
        <v>0</v>
      </c>
      <c r="AF81" s="30">
        <v>0</v>
      </c>
      <c r="AG81" s="30">
        <v>0</v>
      </c>
      <c r="AH81" s="31">
        <f t="shared" si="6"/>
        <v>0</v>
      </c>
    </row>
    <row r="82" spans="2:34" ht="12.75" customHeight="1">
      <c r="B82" s="391" t="s">
        <v>931</v>
      </c>
      <c r="C82" s="29">
        <v>5</v>
      </c>
      <c r="D82" s="30">
        <v>2</v>
      </c>
      <c r="E82" s="30">
        <v>32</v>
      </c>
      <c r="F82" s="30">
        <v>3</v>
      </c>
      <c r="G82" s="30" t="s">
        <v>402</v>
      </c>
      <c r="H82" s="30">
        <v>1</v>
      </c>
      <c r="I82" s="30">
        <v>25</v>
      </c>
      <c r="J82" s="30"/>
      <c r="K82" s="30"/>
      <c r="L82" s="30">
        <v>21</v>
      </c>
      <c r="M82" s="30" t="s">
        <v>402</v>
      </c>
      <c r="N82" s="30">
        <v>1</v>
      </c>
      <c r="O82" s="30">
        <f t="shared" si="3"/>
        <v>46</v>
      </c>
      <c r="P82" s="30">
        <v>553</v>
      </c>
      <c r="Q82" s="30">
        <v>565</v>
      </c>
      <c r="R82" s="30">
        <f t="shared" si="4"/>
        <v>1118</v>
      </c>
      <c r="S82" s="30">
        <v>2</v>
      </c>
      <c r="T82" s="30">
        <v>0</v>
      </c>
      <c r="U82" s="30">
        <v>20</v>
      </c>
      <c r="V82" s="30">
        <v>0</v>
      </c>
      <c r="W82" s="30"/>
      <c r="X82" s="30"/>
      <c r="Y82" s="30">
        <v>25</v>
      </c>
      <c r="Z82" s="30"/>
      <c r="AA82" s="30"/>
      <c r="AB82" s="30">
        <v>6</v>
      </c>
      <c r="AC82" s="30"/>
      <c r="AD82" s="30"/>
      <c r="AE82" s="30">
        <f t="shared" si="5"/>
        <v>31</v>
      </c>
      <c r="AF82" s="30">
        <v>500</v>
      </c>
      <c r="AG82" s="30">
        <v>433</v>
      </c>
      <c r="AH82" s="31">
        <f t="shared" si="6"/>
        <v>933</v>
      </c>
    </row>
    <row r="83" spans="2:34" ht="12.75" customHeight="1">
      <c r="B83" s="391" t="s">
        <v>134</v>
      </c>
      <c r="C83" s="29">
        <v>3</v>
      </c>
      <c r="D83" s="30">
        <v>2</v>
      </c>
      <c r="E83" s="30">
        <v>23</v>
      </c>
      <c r="F83" s="30">
        <v>2</v>
      </c>
      <c r="G83" s="30"/>
      <c r="H83" s="30"/>
      <c r="I83" s="30">
        <v>19</v>
      </c>
      <c r="J83" s="30"/>
      <c r="K83" s="30"/>
      <c r="L83" s="30">
        <v>16</v>
      </c>
      <c r="M83" s="30"/>
      <c r="N83" s="30"/>
      <c r="O83" s="30">
        <f t="shared" si="3"/>
        <v>35</v>
      </c>
      <c r="P83" s="30">
        <v>429</v>
      </c>
      <c r="Q83" s="30">
        <v>404</v>
      </c>
      <c r="R83" s="30">
        <f t="shared" si="4"/>
        <v>833</v>
      </c>
      <c r="S83" s="30">
        <v>1</v>
      </c>
      <c r="T83" s="30">
        <v>2</v>
      </c>
      <c r="U83" s="30">
        <v>10</v>
      </c>
      <c r="V83" s="30">
        <v>2</v>
      </c>
      <c r="W83" s="30" t="s">
        <v>402</v>
      </c>
      <c r="X83" s="30">
        <v>1</v>
      </c>
      <c r="Y83" s="30">
        <v>15</v>
      </c>
      <c r="Z83" s="30"/>
      <c r="AA83" s="30"/>
      <c r="AB83" s="30">
        <v>6</v>
      </c>
      <c r="AC83" s="30" t="s">
        <v>402</v>
      </c>
      <c r="AD83" s="30">
        <v>1</v>
      </c>
      <c r="AE83" s="30">
        <f t="shared" si="5"/>
        <v>21</v>
      </c>
      <c r="AF83" s="30">
        <v>251</v>
      </c>
      <c r="AG83" s="30">
        <v>220</v>
      </c>
      <c r="AH83" s="31">
        <f t="shared" si="6"/>
        <v>471</v>
      </c>
    </row>
    <row r="84" spans="2:34" ht="12.75" customHeight="1">
      <c r="B84" s="391"/>
      <c r="C84" s="29"/>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1"/>
    </row>
    <row r="85" spans="2:34" ht="12.75" customHeight="1">
      <c r="B85" s="391" t="s">
        <v>933</v>
      </c>
      <c r="C85" s="29">
        <v>1</v>
      </c>
      <c r="D85" s="30">
        <v>0</v>
      </c>
      <c r="E85" s="30">
        <v>6</v>
      </c>
      <c r="F85" s="30">
        <v>0</v>
      </c>
      <c r="G85" s="30"/>
      <c r="H85" s="30"/>
      <c r="I85" s="30">
        <v>4</v>
      </c>
      <c r="J85" s="30"/>
      <c r="K85" s="30"/>
      <c r="L85" s="30">
        <v>4</v>
      </c>
      <c r="M85" s="30"/>
      <c r="N85" s="30"/>
      <c r="O85" s="30">
        <f>SUM(I85,L85)</f>
        <v>8</v>
      </c>
      <c r="P85" s="30">
        <v>147</v>
      </c>
      <c r="Q85" s="30">
        <v>162</v>
      </c>
      <c r="R85" s="30">
        <f>SUM(P85:Q85)</f>
        <v>309</v>
      </c>
      <c r="S85" s="30">
        <v>1</v>
      </c>
      <c r="T85" s="30">
        <v>0</v>
      </c>
      <c r="U85" s="30">
        <v>5</v>
      </c>
      <c r="V85" s="30">
        <v>0</v>
      </c>
      <c r="W85" s="30"/>
      <c r="X85" s="30"/>
      <c r="Y85" s="30">
        <v>6</v>
      </c>
      <c r="Z85" s="30"/>
      <c r="AA85" s="30"/>
      <c r="AB85" s="30">
        <v>2</v>
      </c>
      <c r="AC85" s="30"/>
      <c r="AD85" s="30"/>
      <c r="AE85" s="30">
        <f>SUM(Y85,AB85)</f>
        <v>8</v>
      </c>
      <c r="AF85" s="30">
        <v>88</v>
      </c>
      <c r="AG85" s="30">
        <v>82</v>
      </c>
      <c r="AH85" s="31">
        <f>SUM(AF85,AG85)</f>
        <v>170</v>
      </c>
    </row>
    <row r="86" spans="2:34" ht="12.75" customHeight="1">
      <c r="B86" s="391" t="s">
        <v>934</v>
      </c>
      <c r="C86" s="29">
        <v>1</v>
      </c>
      <c r="D86" s="30">
        <v>0</v>
      </c>
      <c r="E86" s="30">
        <v>15</v>
      </c>
      <c r="F86" s="30">
        <v>0</v>
      </c>
      <c r="G86" s="30" t="s">
        <v>402</v>
      </c>
      <c r="H86" s="30">
        <v>1</v>
      </c>
      <c r="I86" s="30">
        <v>7</v>
      </c>
      <c r="J86" s="30"/>
      <c r="K86" s="30"/>
      <c r="L86" s="30">
        <v>11</v>
      </c>
      <c r="M86" s="30"/>
      <c r="N86" s="30"/>
      <c r="O86" s="30">
        <f>SUM(I86,L86)</f>
        <v>18</v>
      </c>
      <c r="P86" s="30">
        <v>339</v>
      </c>
      <c r="Q86" s="30">
        <v>264</v>
      </c>
      <c r="R86" s="30">
        <f>SUM(P86:Q86)</f>
        <v>603</v>
      </c>
      <c r="S86" s="30">
        <v>1</v>
      </c>
      <c r="T86" s="30">
        <v>0</v>
      </c>
      <c r="U86" s="30">
        <v>9</v>
      </c>
      <c r="V86" s="30">
        <v>0</v>
      </c>
      <c r="W86" s="30"/>
      <c r="X86" s="30"/>
      <c r="Y86" s="30">
        <v>10</v>
      </c>
      <c r="Z86" s="30"/>
      <c r="AA86" s="30"/>
      <c r="AB86" s="30">
        <v>4</v>
      </c>
      <c r="AC86" s="30"/>
      <c r="AD86" s="30"/>
      <c r="AE86" s="30">
        <f>SUM(Y86,AB86)</f>
        <v>14</v>
      </c>
      <c r="AF86" s="30">
        <v>181</v>
      </c>
      <c r="AG86" s="30">
        <v>169</v>
      </c>
      <c r="AH86" s="31">
        <f>SUM(AF86,AG86)</f>
        <v>350</v>
      </c>
    </row>
    <row r="87" spans="2:34" ht="12.75" customHeight="1">
      <c r="B87" s="391" t="s">
        <v>1298</v>
      </c>
      <c r="C87" s="29">
        <v>1</v>
      </c>
      <c r="D87" s="30">
        <v>0</v>
      </c>
      <c r="E87" s="30">
        <v>11</v>
      </c>
      <c r="F87" s="30">
        <v>0</v>
      </c>
      <c r="G87" s="30"/>
      <c r="H87" s="30"/>
      <c r="I87" s="30">
        <v>6</v>
      </c>
      <c r="J87" s="30"/>
      <c r="K87" s="30"/>
      <c r="L87" s="30">
        <v>8</v>
      </c>
      <c r="M87" s="30"/>
      <c r="N87" s="30"/>
      <c r="O87" s="30">
        <f>SUM(I87,L87)</f>
        <v>14</v>
      </c>
      <c r="P87" s="30">
        <v>196</v>
      </c>
      <c r="Q87" s="30">
        <v>216</v>
      </c>
      <c r="R87" s="30">
        <f>SUM(P87:Q87)</f>
        <v>412</v>
      </c>
      <c r="S87" s="30">
        <v>1</v>
      </c>
      <c r="T87" s="30">
        <v>0</v>
      </c>
      <c r="U87" s="30">
        <v>6</v>
      </c>
      <c r="V87" s="30">
        <v>0</v>
      </c>
      <c r="W87" s="30"/>
      <c r="X87" s="30"/>
      <c r="Y87" s="30">
        <v>8</v>
      </c>
      <c r="Z87" s="30"/>
      <c r="AA87" s="30"/>
      <c r="AB87" s="30">
        <v>2</v>
      </c>
      <c r="AC87" s="30"/>
      <c r="AD87" s="30"/>
      <c r="AE87" s="30">
        <f>SUM(Y87,AB87)</f>
        <v>10</v>
      </c>
      <c r="AF87" s="30">
        <v>109</v>
      </c>
      <c r="AG87" s="30">
        <v>96</v>
      </c>
      <c r="AH87" s="31">
        <f>SUM(AF87,AG87)</f>
        <v>205</v>
      </c>
    </row>
    <row r="88" spans="2:34" ht="12.75" customHeight="1">
      <c r="B88" s="391" t="s">
        <v>936</v>
      </c>
      <c r="C88" s="29">
        <v>1</v>
      </c>
      <c r="D88" s="30">
        <v>0</v>
      </c>
      <c r="E88" s="30">
        <v>14</v>
      </c>
      <c r="F88" s="30">
        <v>0</v>
      </c>
      <c r="G88" s="30"/>
      <c r="H88" s="30"/>
      <c r="I88" s="30">
        <v>7</v>
      </c>
      <c r="J88" s="30"/>
      <c r="K88" s="30"/>
      <c r="L88" s="30">
        <v>11</v>
      </c>
      <c r="M88" s="30" t="s">
        <v>402</v>
      </c>
      <c r="N88" s="30">
        <v>1</v>
      </c>
      <c r="O88" s="30">
        <f>SUM(I88,L88)</f>
        <v>18</v>
      </c>
      <c r="P88" s="30">
        <v>341</v>
      </c>
      <c r="Q88" s="30">
        <v>344</v>
      </c>
      <c r="R88" s="30">
        <f>SUM(P88:Q88)</f>
        <v>685</v>
      </c>
      <c r="S88" s="30">
        <v>1</v>
      </c>
      <c r="T88" s="30">
        <v>0</v>
      </c>
      <c r="U88" s="30">
        <v>9</v>
      </c>
      <c r="V88" s="30">
        <v>0</v>
      </c>
      <c r="W88" s="30"/>
      <c r="X88" s="30"/>
      <c r="Y88" s="30">
        <v>10</v>
      </c>
      <c r="Z88" s="30"/>
      <c r="AA88" s="30"/>
      <c r="AB88" s="30">
        <v>5</v>
      </c>
      <c r="AC88" s="30"/>
      <c r="AD88" s="30"/>
      <c r="AE88" s="30">
        <f>SUM(Y88,AB88)</f>
        <v>15</v>
      </c>
      <c r="AF88" s="30">
        <v>160</v>
      </c>
      <c r="AG88" s="30">
        <v>189</v>
      </c>
      <c r="AH88" s="31">
        <f>SUM(AF88,AG88)</f>
        <v>349</v>
      </c>
    </row>
    <row r="89" spans="2:34" ht="12.75" customHeight="1">
      <c r="B89" s="391" t="s">
        <v>1299</v>
      </c>
      <c r="C89" s="29">
        <v>3</v>
      </c>
      <c r="D89" s="30">
        <v>1</v>
      </c>
      <c r="E89" s="30">
        <v>41</v>
      </c>
      <c r="F89" s="30">
        <v>2</v>
      </c>
      <c r="G89" s="30"/>
      <c r="H89" s="30"/>
      <c r="I89" s="30">
        <v>23</v>
      </c>
      <c r="J89" s="30"/>
      <c r="K89" s="30"/>
      <c r="L89" s="30">
        <v>30</v>
      </c>
      <c r="M89" s="30"/>
      <c r="N89" s="30"/>
      <c r="O89" s="30">
        <f>SUM(I89,L89)</f>
        <v>53</v>
      </c>
      <c r="P89" s="30">
        <v>1049</v>
      </c>
      <c r="Q89" s="30">
        <v>979</v>
      </c>
      <c r="R89" s="30">
        <f>SUM(P89:Q89)</f>
        <v>2028</v>
      </c>
      <c r="S89" s="30">
        <v>1</v>
      </c>
      <c r="T89" s="30">
        <v>0</v>
      </c>
      <c r="U89" s="30">
        <v>22</v>
      </c>
      <c r="V89" s="30">
        <v>0</v>
      </c>
      <c r="W89" s="30" t="s">
        <v>135</v>
      </c>
      <c r="X89" s="30">
        <v>3</v>
      </c>
      <c r="Y89" s="30">
        <v>19</v>
      </c>
      <c r="Z89" s="30"/>
      <c r="AA89" s="30"/>
      <c r="AB89" s="30">
        <v>11</v>
      </c>
      <c r="AC89" s="30" t="s">
        <v>135</v>
      </c>
      <c r="AD89" s="30">
        <v>3</v>
      </c>
      <c r="AE89" s="30">
        <f>SUM(Y89,AB89)</f>
        <v>30</v>
      </c>
      <c r="AF89" s="30">
        <v>545</v>
      </c>
      <c r="AG89" s="30">
        <v>539</v>
      </c>
      <c r="AH89" s="31">
        <f>SUM(AF89,AG89)</f>
        <v>1084</v>
      </c>
    </row>
    <row r="90" spans="2:34" ht="12.75" customHeight="1">
      <c r="B90" s="391"/>
      <c r="C90" s="29"/>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1"/>
    </row>
    <row r="91" spans="2:34" ht="12.75" customHeight="1">
      <c r="B91" s="391" t="s">
        <v>938</v>
      </c>
      <c r="C91" s="29">
        <v>1</v>
      </c>
      <c r="D91" s="30">
        <v>0</v>
      </c>
      <c r="E91" s="30">
        <v>12</v>
      </c>
      <c r="F91" s="30">
        <v>0</v>
      </c>
      <c r="G91" s="30"/>
      <c r="H91" s="30"/>
      <c r="I91" s="30">
        <v>6</v>
      </c>
      <c r="J91" s="30"/>
      <c r="K91" s="30"/>
      <c r="L91" s="30">
        <v>9</v>
      </c>
      <c r="M91" s="30"/>
      <c r="N91" s="30"/>
      <c r="O91" s="30">
        <f>SUM(I91,L91)</f>
        <v>15</v>
      </c>
      <c r="P91" s="30">
        <v>300</v>
      </c>
      <c r="Q91" s="30">
        <v>262</v>
      </c>
      <c r="R91" s="30">
        <f>SUM(P91:Q91)</f>
        <v>562</v>
      </c>
      <c r="S91" s="30">
        <v>1</v>
      </c>
      <c r="T91" s="30">
        <v>0</v>
      </c>
      <c r="U91" s="30">
        <v>7</v>
      </c>
      <c r="V91" s="30">
        <v>0</v>
      </c>
      <c r="W91" s="30"/>
      <c r="X91" s="30"/>
      <c r="Y91" s="30">
        <v>9</v>
      </c>
      <c r="Z91" s="30" t="s">
        <v>402</v>
      </c>
      <c r="AA91" s="30">
        <v>1</v>
      </c>
      <c r="AB91" s="30">
        <v>3</v>
      </c>
      <c r="AC91" s="30" t="s">
        <v>402</v>
      </c>
      <c r="AD91" s="30">
        <v>1</v>
      </c>
      <c r="AE91" s="30">
        <f>SUM(Y91,AB91)</f>
        <v>12</v>
      </c>
      <c r="AF91" s="30">
        <v>135</v>
      </c>
      <c r="AG91" s="30">
        <v>165</v>
      </c>
      <c r="AH91" s="31">
        <f>SUM(AF91,AG91)</f>
        <v>300</v>
      </c>
    </row>
    <row r="92" spans="2:34" ht="12.75" customHeight="1">
      <c r="B92" s="391"/>
      <c r="C92" s="29"/>
      <c r="D92" s="30"/>
      <c r="E92" s="30"/>
      <c r="F92" s="30"/>
      <c r="G92" s="30"/>
      <c r="H92" s="30"/>
      <c r="I92" s="30"/>
      <c r="J92" s="30"/>
      <c r="K92" s="30"/>
      <c r="L92" s="30"/>
      <c r="M92" s="30"/>
      <c r="N92" s="30"/>
      <c r="O92" s="39"/>
      <c r="P92" s="30"/>
      <c r="Q92" s="30"/>
      <c r="R92" s="39"/>
      <c r="S92" s="30"/>
      <c r="T92" s="30"/>
      <c r="U92" s="30"/>
      <c r="V92" s="30"/>
      <c r="W92" s="30"/>
      <c r="X92" s="30"/>
      <c r="Y92" s="30"/>
      <c r="Z92" s="30"/>
      <c r="AA92" s="30"/>
      <c r="AB92" s="30"/>
      <c r="AC92" s="30"/>
      <c r="AD92" s="30"/>
      <c r="AE92" s="39"/>
      <c r="AF92" s="30"/>
      <c r="AG92" s="30"/>
      <c r="AH92" s="40"/>
    </row>
    <row r="93" spans="2:34" s="688" customFormat="1" ht="12.75" customHeight="1">
      <c r="B93" s="399" t="s">
        <v>136</v>
      </c>
      <c r="C93" s="38">
        <f>SUM(C95:C122)</f>
        <v>38</v>
      </c>
      <c r="D93" s="39">
        <f>SUM(D95:D122)</f>
        <v>15</v>
      </c>
      <c r="E93" s="39">
        <f>SUM(E95:E122)</f>
        <v>427</v>
      </c>
      <c r="F93" s="39">
        <f>SUM(F95:F122)</f>
        <v>27</v>
      </c>
      <c r="G93" s="39" t="s">
        <v>128</v>
      </c>
      <c r="H93" s="39">
        <v>6</v>
      </c>
      <c r="I93" s="39">
        <f>SUM(I95:I122)</f>
        <v>259</v>
      </c>
      <c r="J93" s="39"/>
      <c r="K93" s="39"/>
      <c r="L93" s="39">
        <f>SUM(L95:L122)</f>
        <v>319</v>
      </c>
      <c r="M93" s="39" t="s">
        <v>128</v>
      </c>
      <c r="N93" s="39">
        <v>6</v>
      </c>
      <c r="O93" s="39">
        <f>SUM(I93,L93)</f>
        <v>578</v>
      </c>
      <c r="P93" s="39">
        <f aca="true" t="shared" si="7" ref="P93:V93">SUM(P95:P122)</f>
        <v>9611</v>
      </c>
      <c r="Q93" s="39">
        <f t="shared" si="7"/>
        <v>9167</v>
      </c>
      <c r="R93" s="39">
        <f t="shared" si="7"/>
        <v>18778</v>
      </c>
      <c r="S93" s="39">
        <f t="shared" si="7"/>
        <v>25</v>
      </c>
      <c r="T93" s="39">
        <f t="shared" si="7"/>
        <v>1</v>
      </c>
      <c r="U93" s="39">
        <f t="shared" si="7"/>
        <v>232</v>
      </c>
      <c r="V93" s="39">
        <f t="shared" si="7"/>
        <v>3</v>
      </c>
      <c r="W93" s="39" t="s">
        <v>128</v>
      </c>
      <c r="X93" s="39">
        <v>7</v>
      </c>
      <c r="Y93" s="39">
        <f>SUM(Y95:Y122)</f>
        <v>269</v>
      </c>
      <c r="Z93" s="39"/>
      <c r="AA93" s="39"/>
      <c r="AB93" s="39">
        <f>SUM(AB95:AB122)</f>
        <v>91</v>
      </c>
      <c r="AC93" s="39" t="s">
        <v>128</v>
      </c>
      <c r="AD93" s="39">
        <v>7</v>
      </c>
      <c r="AE93" s="39">
        <f>SUM(Y93,AB93)</f>
        <v>360</v>
      </c>
      <c r="AF93" s="39">
        <f>SUM(AF95:AF122)</f>
        <v>5230</v>
      </c>
      <c r="AG93" s="39">
        <v>5026</v>
      </c>
      <c r="AH93" s="40">
        <f>SUM(AF93,AG93)</f>
        <v>10256</v>
      </c>
    </row>
    <row r="94" spans="2:34" ht="12.75" customHeight="1">
      <c r="B94" s="391"/>
      <c r="C94" s="29"/>
      <c r="D94" s="30"/>
      <c r="E94" s="30"/>
      <c r="F94" s="30"/>
      <c r="G94" s="30"/>
      <c r="H94" s="30"/>
      <c r="I94" s="30"/>
      <c r="J94" s="30"/>
      <c r="K94" s="30"/>
      <c r="L94" s="30"/>
      <c r="M94" s="30"/>
      <c r="N94" s="30"/>
      <c r="O94" s="39"/>
      <c r="P94" s="30"/>
      <c r="Q94" s="30"/>
      <c r="R94" s="39"/>
      <c r="S94" s="30"/>
      <c r="T94" s="30"/>
      <c r="U94" s="30"/>
      <c r="V94" s="30"/>
      <c r="W94" s="30"/>
      <c r="X94" s="30"/>
      <c r="Y94" s="30"/>
      <c r="Z94" s="30"/>
      <c r="AA94" s="30"/>
      <c r="AB94" s="30"/>
      <c r="AC94" s="30"/>
      <c r="AD94" s="30"/>
      <c r="AE94" s="39"/>
      <c r="AF94" s="30"/>
      <c r="AG94" s="30"/>
      <c r="AH94" s="40"/>
    </row>
    <row r="95" spans="2:34" ht="12.75" customHeight="1">
      <c r="B95" s="391" t="s">
        <v>940</v>
      </c>
      <c r="C95" s="29">
        <v>1</v>
      </c>
      <c r="D95" s="30">
        <v>0</v>
      </c>
      <c r="E95" s="30">
        <v>29</v>
      </c>
      <c r="F95" s="30">
        <v>0</v>
      </c>
      <c r="G95" s="30" t="s">
        <v>402</v>
      </c>
      <c r="H95" s="30">
        <v>2</v>
      </c>
      <c r="I95" s="30">
        <v>13</v>
      </c>
      <c r="J95" s="30"/>
      <c r="K95" s="30"/>
      <c r="L95" s="30">
        <v>20</v>
      </c>
      <c r="M95" s="30" t="s">
        <v>402</v>
      </c>
      <c r="N95" s="30">
        <v>2</v>
      </c>
      <c r="O95" s="30">
        <f>SUM(I95,L95)</f>
        <v>33</v>
      </c>
      <c r="P95" s="30">
        <v>697</v>
      </c>
      <c r="Q95" s="30">
        <v>651</v>
      </c>
      <c r="R95" s="30">
        <v>1348</v>
      </c>
      <c r="S95" s="30">
        <v>1</v>
      </c>
      <c r="T95" s="30">
        <v>0</v>
      </c>
      <c r="U95" s="30">
        <v>19</v>
      </c>
      <c r="V95" s="30">
        <v>0</v>
      </c>
      <c r="W95" s="30"/>
      <c r="X95" s="30"/>
      <c r="Y95" s="30">
        <v>20</v>
      </c>
      <c r="Z95" s="30"/>
      <c r="AA95" s="30"/>
      <c r="AB95" s="30">
        <v>7</v>
      </c>
      <c r="AC95" s="30"/>
      <c r="AD95" s="30"/>
      <c r="AE95" s="30">
        <f>SUM(Y95,AB95)</f>
        <v>27</v>
      </c>
      <c r="AF95" s="30">
        <v>485</v>
      </c>
      <c r="AG95" s="30">
        <v>446</v>
      </c>
      <c r="AH95" s="31">
        <f>SUM(AF95,AG95)</f>
        <v>931</v>
      </c>
    </row>
    <row r="96" spans="2:34" ht="12.75" customHeight="1">
      <c r="B96" s="391" t="s">
        <v>887</v>
      </c>
      <c r="C96" s="29">
        <v>1</v>
      </c>
      <c r="D96" s="30">
        <v>0</v>
      </c>
      <c r="E96" s="30">
        <v>18</v>
      </c>
      <c r="F96" s="30">
        <v>0</v>
      </c>
      <c r="G96" s="30" t="s">
        <v>402</v>
      </c>
      <c r="H96" s="30">
        <v>2</v>
      </c>
      <c r="I96" s="30">
        <v>9</v>
      </c>
      <c r="J96" s="30"/>
      <c r="K96" s="30"/>
      <c r="L96" s="30">
        <v>14</v>
      </c>
      <c r="M96" s="30" t="s">
        <v>402</v>
      </c>
      <c r="N96" s="30">
        <v>2</v>
      </c>
      <c r="O96" s="30">
        <f>SUM(I96,L96)</f>
        <v>23</v>
      </c>
      <c r="P96" s="30">
        <v>380</v>
      </c>
      <c r="Q96" s="30">
        <v>392</v>
      </c>
      <c r="R96" s="30">
        <v>772</v>
      </c>
      <c r="S96" s="30">
        <v>1</v>
      </c>
      <c r="T96" s="30">
        <v>0</v>
      </c>
      <c r="U96" s="30">
        <v>10</v>
      </c>
      <c r="V96" s="30">
        <v>0</v>
      </c>
      <c r="W96" s="30"/>
      <c r="X96" s="30"/>
      <c r="Y96" s="30">
        <v>12</v>
      </c>
      <c r="Z96" s="30"/>
      <c r="AA96" s="30"/>
      <c r="AB96" s="30">
        <v>3</v>
      </c>
      <c r="AC96" s="30"/>
      <c r="AD96" s="30"/>
      <c r="AE96" s="30">
        <f>SUM(Y96,AB96)</f>
        <v>15</v>
      </c>
      <c r="AF96" s="30">
        <v>244</v>
      </c>
      <c r="AG96" s="30">
        <v>195</v>
      </c>
      <c r="AH96" s="31">
        <f>SUM(AF96,AG96)</f>
        <v>439</v>
      </c>
    </row>
    <row r="97" spans="2:34" ht="12.75" customHeight="1">
      <c r="B97" s="391" t="s">
        <v>1303</v>
      </c>
      <c r="C97" s="29">
        <v>1</v>
      </c>
      <c r="D97" s="30">
        <v>0</v>
      </c>
      <c r="E97" s="30">
        <v>9</v>
      </c>
      <c r="F97" s="30">
        <v>0</v>
      </c>
      <c r="G97" s="30" t="s">
        <v>402</v>
      </c>
      <c r="H97" s="30">
        <v>1</v>
      </c>
      <c r="I97" s="30">
        <v>5</v>
      </c>
      <c r="J97" s="30"/>
      <c r="K97" s="30"/>
      <c r="L97" s="30">
        <v>8</v>
      </c>
      <c r="M97" s="30" t="s">
        <v>402</v>
      </c>
      <c r="N97" s="30">
        <v>1</v>
      </c>
      <c r="O97" s="30">
        <f>SUM(I97,L97)</f>
        <v>13</v>
      </c>
      <c r="P97" s="30">
        <v>163</v>
      </c>
      <c r="Q97" s="30">
        <v>182</v>
      </c>
      <c r="R97" s="30">
        <v>345</v>
      </c>
      <c r="S97" s="30">
        <v>0</v>
      </c>
      <c r="T97" s="30">
        <v>0</v>
      </c>
      <c r="U97" s="30">
        <v>0</v>
      </c>
      <c r="V97" s="30">
        <v>0</v>
      </c>
      <c r="W97" s="30"/>
      <c r="X97" s="30"/>
      <c r="Y97" s="30">
        <v>0</v>
      </c>
      <c r="Z97" s="30"/>
      <c r="AA97" s="30"/>
      <c r="AB97" s="30">
        <v>0</v>
      </c>
      <c r="AC97" s="30"/>
      <c r="AD97" s="30"/>
      <c r="AE97" s="30">
        <f>SUM(Y97,AB97)</f>
        <v>0</v>
      </c>
      <c r="AF97" s="30">
        <v>0</v>
      </c>
      <c r="AG97" s="30">
        <v>0</v>
      </c>
      <c r="AH97" s="31">
        <f>SUM(AF97,AG97)</f>
        <v>0</v>
      </c>
    </row>
    <row r="98" spans="2:34" ht="12.75" customHeight="1">
      <c r="B98" s="391" t="s">
        <v>942</v>
      </c>
      <c r="C98" s="29">
        <v>2</v>
      </c>
      <c r="D98" s="30">
        <v>0</v>
      </c>
      <c r="E98" s="30">
        <v>18</v>
      </c>
      <c r="F98" s="30">
        <v>0</v>
      </c>
      <c r="G98" s="30"/>
      <c r="H98" s="30"/>
      <c r="I98" s="30">
        <v>10</v>
      </c>
      <c r="J98" s="30"/>
      <c r="K98" s="30"/>
      <c r="L98" s="30">
        <v>13</v>
      </c>
      <c r="M98" s="30"/>
      <c r="N98" s="30"/>
      <c r="O98" s="30">
        <f>SUM(I98,L98)</f>
        <v>23</v>
      </c>
      <c r="P98" s="30">
        <v>312</v>
      </c>
      <c r="Q98" s="30">
        <v>304</v>
      </c>
      <c r="R98" s="30">
        <v>616</v>
      </c>
      <c r="S98" s="30">
        <v>1</v>
      </c>
      <c r="T98" s="30">
        <v>0</v>
      </c>
      <c r="U98" s="30">
        <v>9</v>
      </c>
      <c r="V98" s="30">
        <v>0</v>
      </c>
      <c r="W98" s="30"/>
      <c r="X98" s="30"/>
      <c r="Y98" s="30">
        <v>10</v>
      </c>
      <c r="Z98" s="30"/>
      <c r="AA98" s="30"/>
      <c r="AB98" s="30">
        <v>5</v>
      </c>
      <c r="AC98" s="30"/>
      <c r="AD98" s="30"/>
      <c r="AE98" s="30">
        <f>SUM(Y98,AB98)</f>
        <v>15</v>
      </c>
      <c r="AF98" s="30">
        <v>196</v>
      </c>
      <c r="AG98" s="30">
        <v>172</v>
      </c>
      <c r="AH98" s="31">
        <f>SUM(AF98,AG98)</f>
        <v>368</v>
      </c>
    </row>
    <row r="99" spans="2:34" ht="12.75" customHeight="1">
      <c r="B99" s="391" t="s">
        <v>1969</v>
      </c>
      <c r="C99" s="29">
        <v>2</v>
      </c>
      <c r="D99" s="30">
        <v>0</v>
      </c>
      <c r="E99" s="30">
        <v>47</v>
      </c>
      <c r="F99" s="30">
        <v>0</v>
      </c>
      <c r="G99" s="30"/>
      <c r="H99" s="30"/>
      <c r="I99" s="30">
        <v>20</v>
      </c>
      <c r="J99" s="30"/>
      <c r="K99" s="30"/>
      <c r="L99" s="30">
        <v>36</v>
      </c>
      <c r="M99" s="30"/>
      <c r="N99" s="30"/>
      <c r="O99" s="30">
        <f>SUM(I99,L99)</f>
        <v>56</v>
      </c>
      <c r="P99" s="30">
        <v>1153</v>
      </c>
      <c r="Q99" s="30">
        <v>1124</v>
      </c>
      <c r="R99" s="30">
        <v>2277</v>
      </c>
      <c r="S99" s="30">
        <v>1</v>
      </c>
      <c r="T99" s="30">
        <v>0</v>
      </c>
      <c r="U99" s="30">
        <v>23</v>
      </c>
      <c r="V99" s="30">
        <v>0</v>
      </c>
      <c r="W99" s="30" t="s">
        <v>402</v>
      </c>
      <c r="X99" s="30">
        <v>1</v>
      </c>
      <c r="Y99" s="30">
        <v>24</v>
      </c>
      <c r="Z99" s="30"/>
      <c r="AA99" s="30"/>
      <c r="AB99" s="30">
        <v>8</v>
      </c>
      <c r="AC99" s="30" t="s">
        <v>402</v>
      </c>
      <c r="AD99" s="30">
        <v>1</v>
      </c>
      <c r="AE99" s="30">
        <f>SUM(Y99,AB99)</f>
        <v>32</v>
      </c>
      <c r="AF99" s="30">
        <v>585</v>
      </c>
      <c r="AG99" s="30">
        <v>551</v>
      </c>
      <c r="AH99" s="31">
        <f>SUM(AF99,AG99)</f>
        <v>1136</v>
      </c>
    </row>
    <row r="100" spans="2:34" ht="12.75" customHeight="1">
      <c r="B100" s="391"/>
      <c r="C100" s="29"/>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1"/>
    </row>
    <row r="101" spans="2:34" ht="12.75" customHeight="1">
      <c r="B101" s="391" t="s">
        <v>943</v>
      </c>
      <c r="C101" s="29">
        <v>1</v>
      </c>
      <c r="D101" s="30">
        <v>3</v>
      </c>
      <c r="E101" s="30">
        <v>13</v>
      </c>
      <c r="F101" s="30">
        <v>6</v>
      </c>
      <c r="G101" s="30"/>
      <c r="H101" s="30"/>
      <c r="I101" s="30">
        <v>9</v>
      </c>
      <c r="J101" s="30"/>
      <c r="K101" s="30"/>
      <c r="L101" s="30">
        <v>16</v>
      </c>
      <c r="M101" s="30"/>
      <c r="N101" s="30"/>
      <c r="O101" s="30">
        <f>SUM(I101,L101)</f>
        <v>25</v>
      </c>
      <c r="P101" s="30">
        <v>384</v>
      </c>
      <c r="Q101" s="30">
        <v>396</v>
      </c>
      <c r="R101" s="30">
        <v>780</v>
      </c>
      <c r="S101" s="30">
        <v>1</v>
      </c>
      <c r="T101" s="30">
        <v>0</v>
      </c>
      <c r="U101" s="30">
        <v>9</v>
      </c>
      <c r="V101" s="30">
        <v>0</v>
      </c>
      <c r="W101" s="30"/>
      <c r="X101" s="30"/>
      <c r="Y101" s="30">
        <v>11</v>
      </c>
      <c r="Z101" s="30"/>
      <c r="AA101" s="30"/>
      <c r="AB101" s="30">
        <v>4</v>
      </c>
      <c r="AC101" s="30"/>
      <c r="AD101" s="30"/>
      <c r="AE101" s="30">
        <f>SUM(Y101,AB101)</f>
        <v>15</v>
      </c>
      <c r="AF101" s="30">
        <v>215</v>
      </c>
      <c r="AG101" s="30">
        <v>216</v>
      </c>
      <c r="AH101" s="31">
        <f>SUM(AF101,AG101)</f>
        <v>431</v>
      </c>
    </row>
    <row r="102" spans="2:34" ht="12.75" customHeight="1">
      <c r="B102" s="391" t="s">
        <v>944</v>
      </c>
      <c r="C102" s="29">
        <v>1</v>
      </c>
      <c r="D102" s="30">
        <v>0</v>
      </c>
      <c r="E102" s="30">
        <v>10</v>
      </c>
      <c r="F102" s="30">
        <v>0</v>
      </c>
      <c r="G102" s="30"/>
      <c r="H102" s="30"/>
      <c r="I102" s="30">
        <v>6</v>
      </c>
      <c r="J102" s="30"/>
      <c r="K102" s="30"/>
      <c r="L102" s="30">
        <v>7</v>
      </c>
      <c r="M102" s="30"/>
      <c r="N102" s="30"/>
      <c r="O102" s="30">
        <f>SUM(I102,L102)</f>
        <v>13</v>
      </c>
      <c r="P102" s="30">
        <v>210</v>
      </c>
      <c r="Q102" s="30">
        <v>180</v>
      </c>
      <c r="R102" s="30">
        <v>390</v>
      </c>
      <c r="S102" s="30">
        <v>1</v>
      </c>
      <c r="T102" s="30">
        <v>0</v>
      </c>
      <c r="U102" s="30">
        <v>6</v>
      </c>
      <c r="V102" s="30">
        <v>0</v>
      </c>
      <c r="W102" s="30"/>
      <c r="X102" s="30"/>
      <c r="Y102" s="30">
        <v>8</v>
      </c>
      <c r="Z102" s="30"/>
      <c r="AA102" s="30"/>
      <c r="AB102" s="30">
        <v>2</v>
      </c>
      <c r="AC102" s="30"/>
      <c r="AD102" s="30"/>
      <c r="AE102" s="30">
        <f>SUM(Y102,AB102)</f>
        <v>10</v>
      </c>
      <c r="AF102" s="30">
        <v>114</v>
      </c>
      <c r="AG102" s="30">
        <v>112</v>
      </c>
      <c r="AH102" s="31">
        <f>SUM(AF102,AG102)</f>
        <v>226</v>
      </c>
    </row>
    <row r="103" spans="2:34" ht="12.75" customHeight="1">
      <c r="B103" s="391" t="s">
        <v>945</v>
      </c>
      <c r="C103" s="29">
        <v>1</v>
      </c>
      <c r="D103" s="30">
        <v>1</v>
      </c>
      <c r="E103" s="30">
        <v>17</v>
      </c>
      <c r="F103" s="30">
        <v>1</v>
      </c>
      <c r="G103" s="30"/>
      <c r="H103" s="30"/>
      <c r="I103" s="30">
        <v>7</v>
      </c>
      <c r="J103" s="30"/>
      <c r="K103" s="30"/>
      <c r="L103" s="30">
        <v>15</v>
      </c>
      <c r="M103" s="30"/>
      <c r="N103" s="30"/>
      <c r="O103" s="30">
        <f>SUM(I103,L103)</f>
        <v>22</v>
      </c>
      <c r="P103" s="30">
        <v>483</v>
      </c>
      <c r="Q103" s="30">
        <v>434</v>
      </c>
      <c r="R103" s="30">
        <v>917</v>
      </c>
      <c r="S103" s="30">
        <v>1</v>
      </c>
      <c r="T103" s="30">
        <v>0</v>
      </c>
      <c r="U103" s="30">
        <v>11</v>
      </c>
      <c r="V103" s="30">
        <v>0</v>
      </c>
      <c r="W103" s="30"/>
      <c r="X103" s="30"/>
      <c r="Y103" s="30">
        <v>13</v>
      </c>
      <c r="Z103" s="30"/>
      <c r="AA103" s="30"/>
      <c r="AB103" s="30">
        <v>4</v>
      </c>
      <c r="AC103" s="30"/>
      <c r="AD103" s="30"/>
      <c r="AE103" s="30">
        <f>SUM(Y103,AB103)</f>
        <v>17</v>
      </c>
      <c r="AF103" s="30">
        <v>272</v>
      </c>
      <c r="AG103" s="30">
        <v>223</v>
      </c>
      <c r="AH103" s="31">
        <f>SUM(AF103,AG103)</f>
        <v>495</v>
      </c>
    </row>
    <row r="104" spans="2:34" ht="12.75" customHeight="1">
      <c r="B104" s="391" t="s">
        <v>137</v>
      </c>
      <c r="C104" s="29">
        <v>1</v>
      </c>
      <c r="D104" s="30">
        <v>0</v>
      </c>
      <c r="E104" s="30">
        <v>4</v>
      </c>
      <c r="F104" s="30">
        <v>0</v>
      </c>
      <c r="G104" s="30"/>
      <c r="H104" s="30"/>
      <c r="I104" s="30">
        <v>3</v>
      </c>
      <c r="J104" s="30"/>
      <c r="K104" s="30"/>
      <c r="L104" s="30">
        <v>3</v>
      </c>
      <c r="M104" s="30"/>
      <c r="N104" s="30"/>
      <c r="O104" s="30">
        <f>SUM(I104,L104)</f>
        <v>6</v>
      </c>
      <c r="P104" s="30">
        <v>67</v>
      </c>
      <c r="Q104" s="30">
        <v>43</v>
      </c>
      <c r="R104" s="30">
        <v>110</v>
      </c>
      <c r="S104" s="30">
        <v>1</v>
      </c>
      <c r="T104" s="30">
        <v>0</v>
      </c>
      <c r="U104" s="30">
        <v>3</v>
      </c>
      <c r="V104" s="30">
        <v>0</v>
      </c>
      <c r="W104" s="30" t="s">
        <v>402</v>
      </c>
      <c r="X104" s="30">
        <v>1</v>
      </c>
      <c r="Y104" s="30">
        <v>3</v>
      </c>
      <c r="Z104" s="30"/>
      <c r="AA104" s="30"/>
      <c r="AB104" s="30">
        <v>2</v>
      </c>
      <c r="AC104" s="30" t="s">
        <v>402</v>
      </c>
      <c r="AD104" s="30">
        <v>1</v>
      </c>
      <c r="AE104" s="30">
        <f>SUM(Y104,AB104)</f>
        <v>5</v>
      </c>
      <c r="AF104" s="30">
        <v>38</v>
      </c>
      <c r="AG104" s="30">
        <v>26</v>
      </c>
      <c r="AH104" s="31">
        <f>SUM(AF104,AG104)</f>
        <v>64</v>
      </c>
    </row>
    <row r="105" spans="2:34" ht="12.75" customHeight="1">
      <c r="B105" s="391" t="s">
        <v>947</v>
      </c>
      <c r="C105" s="29">
        <v>1</v>
      </c>
      <c r="D105" s="30">
        <v>0</v>
      </c>
      <c r="E105" s="30">
        <v>12</v>
      </c>
      <c r="F105" s="30">
        <v>0</v>
      </c>
      <c r="G105" s="30"/>
      <c r="H105" s="30"/>
      <c r="I105" s="30">
        <v>6</v>
      </c>
      <c r="J105" s="30"/>
      <c r="K105" s="30"/>
      <c r="L105" s="30">
        <v>9</v>
      </c>
      <c r="M105" s="30"/>
      <c r="N105" s="30"/>
      <c r="O105" s="30">
        <f>SUM(I105,L105)</f>
        <v>15</v>
      </c>
      <c r="P105" s="30">
        <v>320</v>
      </c>
      <c r="Q105" s="30">
        <v>289</v>
      </c>
      <c r="R105" s="30">
        <v>609</v>
      </c>
      <c r="S105" s="30">
        <v>1</v>
      </c>
      <c r="T105" s="30">
        <v>0</v>
      </c>
      <c r="U105" s="30">
        <v>9</v>
      </c>
      <c r="V105" s="30">
        <v>0</v>
      </c>
      <c r="W105" s="30"/>
      <c r="X105" s="30"/>
      <c r="Y105" s="30">
        <v>11</v>
      </c>
      <c r="Z105" s="30"/>
      <c r="AA105" s="30"/>
      <c r="AB105" s="30">
        <v>3</v>
      </c>
      <c r="AC105" s="30"/>
      <c r="AD105" s="30"/>
      <c r="AE105" s="30">
        <f>SUM(Y105,AB105)</f>
        <v>14</v>
      </c>
      <c r="AF105" s="30">
        <v>197</v>
      </c>
      <c r="AG105" s="30">
        <v>171</v>
      </c>
      <c r="AH105" s="31">
        <f>SUM(AF105,AG105)</f>
        <v>368</v>
      </c>
    </row>
    <row r="106" spans="2:34" ht="12.75" customHeight="1">
      <c r="B106" s="391"/>
      <c r="C106" s="29"/>
      <c r="D106" s="30"/>
      <c r="E106" s="30"/>
      <c r="F106" s="30"/>
      <c r="G106" s="30"/>
      <c r="H106" s="30"/>
      <c r="I106" s="30"/>
      <c r="J106" s="30"/>
      <c r="K106" s="30"/>
      <c r="L106" s="30"/>
      <c r="M106" s="30"/>
      <c r="N106" s="30"/>
      <c r="O106" s="30"/>
      <c r="P106" s="30"/>
      <c r="Q106" s="30"/>
      <c r="R106" s="30"/>
      <c r="S106" s="30">
        <v>1</v>
      </c>
      <c r="T106" s="30"/>
      <c r="U106" s="30"/>
      <c r="V106" s="30"/>
      <c r="W106" s="30"/>
      <c r="X106" s="30"/>
      <c r="Y106" s="30"/>
      <c r="Z106" s="30"/>
      <c r="AA106" s="30"/>
      <c r="AB106" s="30"/>
      <c r="AC106" s="30"/>
      <c r="AD106" s="30"/>
      <c r="AE106" s="30"/>
      <c r="AF106" s="30"/>
      <c r="AG106" s="30"/>
      <c r="AH106" s="31"/>
    </row>
    <row r="107" spans="2:34" ht="12.75" customHeight="1">
      <c r="B107" s="391" t="s">
        <v>138</v>
      </c>
      <c r="C107" s="29">
        <v>1</v>
      </c>
      <c r="D107" s="30">
        <v>0</v>
      </c>
      <c r="E107" s="30">
        <v>14</v>
      </c>
      <c r="F107" s="30">
        <v>0</v>
      </c>
      <c r="G107" s="30"/>
      <c r="H107" s="30"/>
      <c r="I107" s="30">
        <v>7</v>
      </c>
      <c r="J107" s="30"/>
      <c r="K107" s="30"/>
      <c r="L107" s="30">
        <v>10</v>
      </c>
      <c r="M107" s="30"/>
      <c r="N107" s="30"/>
      <c r="O107" s="30">
        <f>SUM(I107,L107)</f>
        <v>17</v>
      </c>
      <c r="P107" s="30">
        <v>324</v>
      </c>
      <c r="Q107" s="30">
        <v>336</v>
      </c>
      <c r="R107" s="30">
        <v>660</v>
      </c>
      <c r="S107" s="30">
        <v>1</v>
      </c>
      <c r="T107" s="30">
        <v>0</v>
      </c>
      <c r="U107" s="30">
        <v>9</v>
      </c>
      <c r="V107" s="30">
        <v>0</v>
      </c>
      <c r="W107" s="30"/>
      <c r="X107" s="30"/>
      <c r="Y107" s="30">
        <v>11</v>
      </c>
      <c r="Z107" s="30"/>
      <c r="AA107" s="30"/>
      <c r="AB107" s="30">
        <v>3</v>
      </c>
      <c r="AC107" s="30"/>
      <c r="AD107" s="30"/>
      <c r="AE107" s="30">
        <f>SUM(Y107,AB107)</f>
        <v>14</v>
      </c>
      <c r="AF107" s="30">
        <v>176</v>
      </c>
      <c r="AG107" s="30">
        <v>176</v>
      </c>
      <c r="AH107" s="31">
        <f>SUM(AF107,AG107)</f>
        <v>352</v>
      </c>
    </row>
    <row r="108" spans="2:34" ht="12.75" customHeight="1">
      <c r="B108" s="391" t="s">
        <v>949</v>
      </c>
      <c r="C108" s="29">
        <v>1</v>
      </c>
      <c r="D108" s="30">
        <v>0</v>
      </c>
      <c r="E108" s="30">
        <v>12</v>
      </c>
      <c r="F108" s="30">
        <v>0</v>
      </c>
      <c r="G108" s="30"/>
      <c r="H108" s="30"/>
      <c r="I108" s="30">
        <v>6</v>
      </c>
      <c r="J108" s="30"/>
      <c r="K108" s="30"/>
      <c r="L108" s="30">
        <v>9</v>
      </c>
      <c r="M108" s="30"/>
      <c r="N108" s="30"/>
      <c r="O108" s="30">
        <f>SUM(I108,L108)</f>
        <v>15</v>
      </c>
      <c r="P108" s="30">
        <v>294</v>
      </c>
      <c r="Q108" s="30">
        <v>288</v>
      </c>
      <c r="R108" s="30">
        <v>582</v>
      </c>
      <c r="S108" s="30">
        <v>0</v>
      </c>
      <c r="T108" s="30">
        <v>0</v>
      </c>
      <c r="U108" s="30">
        <v>8</v>
      </c>
      <c r="V108" s="30">
        <v>0</v>
      </c>
      <c r="W108" s="30" t="s">
        <v>402</v>
      </c>
      <c r="X108" s="30">
        <v>1</v>
      </c>
      <c r="Y108" s="30">
        <v>10</v>
      </c>
      <c r="Z108" s="30"/>
      <c r="AA108" s="30"/>
      <c r="AB108" s="30">
        <v>3</v>
      </c>
      <c r="AC108" s="30" t="s">
        <v>402</v>
      </c>
      <c r="AD108" s="30">
        <v>1</v>
      </c>
      <c r="AE108" s="30">
        <f>SUM(Y108,AB108)</f>
        <v>13</v>
      </c>
      <c r="AF108" s="30">
        <v>168</v>
      </c>
      <c r="AG108" s="30">
        <v>157</v>
      </c>
      <c r="AH108" s="31">
        <f>SUM(AF108,AG108)</f>
        <v>325</v>
      </c>
    </row>
    <row r="109" spans="2:34" ht="12.75" customHeight="1">
      <c r="B109" s="391" t="s">
        <v>950</v>
      </c>
      <c r="C109" s="29">
        <v>1</v>
      </c>
      <c r="D109" s="30">
        <v>0</v>
      </c>
      <c r="E109" s="30">
        <v>13</v>
      </c>
      <c r="F109" s="30">
        <v>0</v>
      </c>
      <c r="G109" s="30"/>
      <c r="H109" s="30"/>
      <c r="I109" s="30">
        <v>8</v>
      </c>
      <c r="J109" s="30"/>
      <c r="K109" s="30"/>
      <c r="L109" s="30">
        <v>8</v>
      </c>
      <c r="M109" s="30"/>
      <c r="N109" s="30"/>
      <c r="O109" s="30">
        <f>SUM(I109,L109)</f>
        <v>16</v>
      </c>
      <c r="P109" s="30">
        <v>294</v>
      </c>
      <c r="Q109" s="30">
        <v>294</v>
      </c>
      <c r="R109" s="30">
        <v>588</v>
      </c>
      <c r="S109" s="30">
        <v>1</v>
      </c>
      <c r="T109" s="30">
        <v>0</v>
      </c>
      <c r="U109" s="30">
        <v>0</v>
      </c>
      <c r="V109" s="30">
        <v>0</v>
      </c>
      <c r="W109" s="30"/>
      <c r="X109" s="30"/>
      <c r="Y109" s="30">
        <v>0</v>
      </c>
      <c r="Z109" s="30"/>
      <c r="AA109" s="30"/>
      <c r="AB109" s="30">
        <v>0</v>
      </c>
      <c r="AC109" s="30"/>
      <c r="AD109" s="30"/>
      <c r="AE109" s="30">
        <f>SUM(Y109,AB109)</f>
        <v>0</v>
      </c>
      <c r="AF109" s="30">
        <v>0</v>
      </c>
      <c r="AG109" s="30">
        <v>0</v>
      </c>
      <c r="AH109" s="31">
        <f>SUM(AF109,AG109)</f>
        <v>0</v>
      </c>
    </row>
    <row r="110" spans="2:34" ht="12.75" customHeight="1">
      <c r="B110" s="391" t="s">
        <v>139</v>
      </c>
      <c r="C110" s="29">
        <v>1</v>
      </c>
      <c r="D110" s="30">
        <v>0</v>
      </c>
      <c r="E110" s="30">
        <v>13</v>
      </c>
      <c r="F110" s="30">
        <v>0</v>
      </c>
      <c r="G110" s="30"/>
      <c r="H110" s="30"/>
      <c r="I110" s="30">
        <v>8</v>
      </c>
      <c r="J110" s="30"/>
      <c r="K110" s="30"/>
      <c r="L110" s="30">
        <v>9</v>
      </c>
      <c r="M110" s="30"/>
      <c r="N110" s="30"/>
      <c r="O110" s="30">
        <f>SUM(I110,L110)</f>
        <v>17</v>
      </c>
      <c r="P110" s="30">
        <v>311</v>
      </c>
      <c r="Q110" s="30">
        <v>273</v>
      </c>
      <c r="R110" s="30">
        <v>584</v>
      </c>
      <c r="S110" s="30">
        <v>1</v>
      </c>
      <c r="T110" s="30">
        <v>0</v>
      </c>
      <c r="U110" s="30">
        <v>13</v>
      </c>
      <c r="V110" s="30">
        <v>0</v>
      </c>
      <c r="W110" s="30"/>
      <c r="X110" s="30"/>
      <c r="Y110" s="30">
        <v>16</v>
      </c>
      <c r="Z110" s="30"/>
      <c r="AA110" s="30"/>
      <c r="AB110" s="30">
        <v>4</v>
      </c>
      <c r="AC110" s="30"/>
      <c r="AD110" s="30"/>
      <c r="AE110" s="30">
        <f>SUM(Y110,AB110)</f>
        <v>20</v>
      </c>
      <c r="AF110" s="30">
        <v>318</v>
      </c>
      <c r="AG110" s="30">
        <v>310</v>
      </c>
      <c r="AH110" s="31">
        <f>SUM(AF110,AG110)</f>
        <v>628</v>
      </c>
    </row>
    <row r="111" spans="2:34" ht="12.75" customHeight="1">
      <c r="B111" s="391" t="s">
        <v>952</v>
      </c>
      <c r="C111" s="29">
        <v>1</v>
      </c>
      <c r="D111" s="30">
        <v>0</v>
      </c>
      <c r="E111" s="30">
        <v>17</v>
      </c>
      <c r="F111" s="30">
        <v>0</v>
      </c>
      <c r="G111" s="30"/>
      <c r="H111" s="30"/>
      <c r="I111" s="30">
        <v>11</v>
      </c>
      <c r="J111" s="30"/>
      <c r="K111" s="30"/>
      <c r="L111" s="30">
        <v>12</v>
      </c>
      <c r="M111" s="30"/>
      <c r="N111" s="30"/>
      <c r="O111" s="30">
        <f>SUM(I111,L111)</f>
        <v>23</v>
      </c>
      <c r="P111" s="30">
        <v>414</v>
      </c>
      <c r="Q111" s="30">
        <v>411</v>
      </c>
      <c r="R111" s="30">
        <v>825</v>
      </c>
      <c r="S111" s="30"/>
      <c r="T111" s="30">
        <v>0</v>
      </c>
      <c r="U111" s="30">
        <v>11</v>
      </c>
      <c r="V111" s="30">
        <v>0</v>
      </c>
      <c r="W111" s="30"/>
      <c r="X111" s="30"/>
      <c r="Y111" s="30">
        <v>12</v>
      </c>
      <c r="Z111" s="30"/>
      <c r="AA111" s="30"/>
      <c r="AB111" s="30">
        <v>4</v>
      </c>
      <c r="AC111" s="30"/>
      <c r="AD111" s="30"/>
      <c r="AE111" s="30">
        <f>SUM(Y111,AB111)</f>
        <v>16</v>
      </c>
      <c r="AF111" s="30">
        <v>241</v>
      </c>
      <c r="AG111" s="30">
        <v>229</v>
      </c>
      <c r="AH111" s="31">
        <f>SUM(AF111,AG111)</f>
        <v>470</v>
      </c>
    </row>
    <row r="112" spans="2:34" ht="12.75" customHeight="1">
      <c r="B112" s="391"/>
      <c r="C112" s="29"/>
      <c r="D112" s="30"/>
      <c r="E112" s="30"/>
      <c r="F112" s="30"/>
      <c r="G112" s="30"/>
      <c r="H112" s="30"/>
      <c r="I112" s="30"/>
      <c r="J112" s="30"/>
      <c r="K112" s="30"/>
      <c r="L112" s="30"/>
      <c r="M112" s="30"/>
      <c r="N112" s="30"/>
      <c r="O112" s="30"/>
      <c r="P112" s="30"/>
      <c r="Q112" s="30"/>
      <c r="R112" s="30"/>
      <c r="S112" s="30">
        <v>2</v>
      </c>
      <c r="T112" s="30"/>
      <c r="U112" s="30"/>
      <c r="V112" s="30"/>
      <c r="W112" s="30"/>
      <c r="X112" s="30"/>
      <c r="Y112" s="30"/>
      <c r="Z112" s="30"/>
      <c r="AA112" s="30"/>
      <c r="AB112" s="30"/>
      <c r="AC112" s="30"/>
      <c r="AD112" s="30"/>
      <c r="AE112" s="30"/>
      <c r="AF112" s="30"/>
      <c r="AG112" s="30"/>
      <c r="AH112" s="31"/>
    </row>
    <row r="113" spans="2:34" ht="12.75" customHeight="1">
      <c r="B113" s="391" t="s">
        <v>1310</v>
      </c>
      <c r="C113" s="29">
        <v>2</v>
      </c>
      <c r="D113" s="30">
        <v>0</v>
      </c>
      <c r="E113" s="30">
        <v>18</v>
      </c>
      <c r="F113" s="30">
        <v>0</v>
      </c>
      <c r="G113" s="30"/>
      <c r="H113" s="30"/>
      <c r="I113" s="30">
        <v>10</v>
      </c>
      <c r="J113" s="30"/>
      <c r="K113" s="30"/>
      <c r="L113" s="30">
        <v>13</v>
      </c>
      <c r="M113" s="30"/>
      <c r="N113" s="30"/>
      <c r="O113" s="30">
        <f>SUM(I113,L113)</f>
        <v>23</v>
      </c>
      <c r="P113" s="30">
        <v>299</v>
      </c>
      <c r="Q113" s="30">
        <v>296</v>
      </c>
      <c r="R113" s="30">
        <v>595</v>
      </c>
      <c r="S113" s="30">
        <v>1</v>
      </c>
      <c r="T113" s="30">
        <v>0</v>
      </c>
      <c r="U113" s="30">
        <v>10</v>
      </c>
      <c r="V113" s="30">
        <v>0</v>
      </c>
      <c r="W113" s="30" t="s">
        <v>409</v>
      </c>
      <c r="X113" s="30">
        <v>1</v>
      </c>
      <c r="Y113" s="30">
        <v>12</v>
      </c>
      <c r="Z113" s="30"/>
      <c r="AA113" s="30"/>
      <c r="AB113" s="30">
        <v>4</v>
      </c>
      <c r="AC113" s="30" t="s">
        <v>409</v>
      </c>
      <c r="AD113" s="30">
        <v>1</v>
      </c>
      <c r="AE113" s="30">
        <f>SUM(Y113,AB113)</f>
        <v>16</v>
      </c>
      <c r="AF113" s="30">
        <v>177</v>
      </c>
      <c r="AG113" s="30">
        <v>178</v>
      </c>
      <c r="AH113" s="31">
        <f>SUM(AF113,AG113)</f>
        <v>355</v>
      </c>
    </row>
    <row r="114" spans="2:34" ht="12.75" customHeight="1">
      <c r="B114" s="391" t="s">
        <v>1027</v>
      </c>
      <c r="C114" s="29">
        <v>2</v>
      </c>
      <c r="D114" s="30">
        <v>0</v>
      </c>
      <c r="E114" s="30">
        <v>17</v>
      </c>
      <c r="F114" s="30">
        <v>0</v>
      </c>
      <c r="G114" s="30" t="s">
        <v>402</v>
      </c>
      <c r="H114" s="30">
        <v>1</v>
      </c>
      <c r="I114" s="30">
        <v>12</v>
      </c>
      <c r="J114" s="30"/>
      <c r="K114" s="30"/>
      <c r="L114" s="30">
        <v>10</v>
      </c>
      <c r="M114" s="30" t="s">
        <v>402</v>
      </c>
      <c r="N114" s="30">
        <v>1</v>
      </c>
      <c r="O114" s="30">
        <f>SUM(I114,L114)</f>
        <v>22</v>
      </c>
      <c r="P114" s="30">
        <v>289</v>
      </c>
      <c r="Q114" s="30">
        <v>257</v>
      </c>
      <c r="R114" s="30">
        <v>546</v>
      </c>
      <c r="S114" s="30">
        <v>1</v>
      </c>
      <c r="T114" s="30">
        <v>0</v>
      </c>
      <c r="U114" s="30">
        <v>6</v>
      </c>
      <c r="V114" s="30">
        <v>0</v>
      </c>
      <c r="W114" s="30" t="s">
        <v>402</v>
      </c>
      <c r="X114" s="30">
        <v>1</v>
      </c>
      <c r="Y114" s="30">
        <v>7</v>
      </c>
      <c r="Z114" s="30"/>
      <c r="AA114" s="30"/>
      <c r="AB114" s="30">
        <v>3</v>
      </c>
      <c r="AC114" s="30" t="s">
        <v>402</v>
      </c>
      <c r="AD114" s="30">
        <v>1</v>
      </c>
      <c r="AE114" s="30">
        <f>SUM(Y114,AB114)</f>
        <v>10</v>
      </c>
      <c r="AF114" s="30">
        <v>137</v>
      </c>
      <c r="AG114" s="30">
        <v>154</v>
      </c>
      <c r="AH114" s="31">
        <f>SUM(AF114,AG114)</f>
        <v>291</v>
      </c>
    </row>
    <row r="115" spans="2:34" ht="12.75" customHeight="1">
      <c r="B115" s="391" t="s">
        <v>410</v>
      </c>
      <c r="C115" s="29">
        <v>1</v>
      </c>
      <c r="D115" s="30">
        <v>0</v>
      </c>
      <c r="E115" s="30">
        <v>13</v>
      </c>
      <c r="F115" s="30">
        <v>0</v>
      </c>
      <c r="G115" s="30"/>
      <c r="H115" s="30"/>
      <c r="I115" s="30">
        <v>7</v>
      </c>
      <c r="J115" s="30"/>
      <c r="K115" s="30"/>
      <c r="L115" s="30">
        <v>10</v>
      </c>
      <c r="M115" s="30"/>
      <c r="N115" s="30"/>
      <c r="O115" s="30">
        <f>SUM(I115,L115)</f>
        <v>17</v>
      </c>
      <c r="P115" s="30">
        <v>296</v>
      </c>
      <c r="Q115" s="30">
        <v>324</v>
      </c>
      <c r="R115" s="30">
        <v>620</v>
      </c>
      <c r="S115" s="30">
        <v>1</v>
      </c>
      <c r="T115" s="30">
        <v>0</v>
      </c>
      <c r="U115" s="30">
        <v>9</v>
      </c>
      <c r="V115" s="30">
        <v>0</v>
      </c>
      <c r="W115" s="30"/>
      <c r="X115" s="30"/>
      <c r="Y115" s="30">
        <v>10</v>
      </c>
      <c r="Z115" s="30"/>
      <c r="AA115" s="30"/>
      <c r="AB115" s="30">
        <v>3</v>
      </c>
      <c r="AC115" s="30"/>
      <c r="AD115" s="30"/>
      <c r="AE115" s="30">
        <f>SUM(Y115,AB115)</f>
        <v>13</v>
      </c>
      <c r="AF115" s="30">
        <v>159</v>
      </c>
      <c r="AG115" s="30">
        <v>175</v>
      </c>
      <c r="AH115" s="31">
        <f>SUM(AF115,AG115)</f>
        <v>334</v>
      </c>
    </row>
    <row r="116" spans="2:34" ht="12.75" customHeight="1">
      <c r="B116" s="391" t="s">
        <v>956</v>
      </c>
      <c r="C116" s="29">
        <v>4</v>
      </c>
      <c r="D116" s="30">
        <v>5</v>
      </c>
      <c r="E116" s="30">
        <v>25</v>
      </c>
      <c r="F116" s="30">
        <v>9</v>
      </c>
      <c r="G116" s="30"/>
      <c r="H116" s="30"/>
      <c r="I116" s="30">
        <v>26</v>
      </c>
      <c r="J116" s="30"/>
      <c r="K116" s="30"/>
      <c r="L116" s="30">
        <v>18</v>
      </c>
      <c r="M116" s="30"/>
      <c r="N116" s="30"/>
      <c r="O116" s="30">
        <f>SUM(I116,L116)</f>
        <v>44</v>
      </c>
      <c r="P116" s="30">
        <v>486</v>
      </c>
      <c r="Q116" s="30">
        <v>492</v>
      </c>
      <c r="R116" s="30">
        <v>978</v>
      </c>
      <c r="S116" s="30">
        <v>1</v>
      </c>
      <c r="T116" s="30">
        <v>1</v>
      </c>
      <c r="U116" s="30">
        <v>10</v>
      </c>
      <c r="V116" s="30">
        <v>3</v>
      </c>
      <c r="W116" s="30"/>
      <c r="X116" s="30"/>
      <c r="Y116" s="30">
        <v>15</v>
      </c>
      <c r="Z116" s="30"/>
      <c r="AA116" s="30"/>
      <c r="AB116" s="30">
        <v>5</v>
      </c>
      <c r="AC116" s="30"/>
      <c r="AD116" s="30"/>
      <c r="AE116" s="30">
        <f>SUM(Y116,AB116)</f>
        <v>20</v>
      </c>
      <c r="AF116" s="30">
        <v>282</v>
      </c>
      <c r="AG116" s="30">
        <v>259</v>
      </c>
      <c r="AH116" s="31">
        <f>SUM(AF116,AG116)</f>
        <v>541</v>
      </c>
    </row>
    <row r="117" spans="2:34" ht="12.75" customHeight="1">
      <c r="B117" s="391" t="s">
        <v>957</v>
      </c>
      <c r="C117" s="29">
        <v>4</v>
      </c>
      <c r="D117" s="30">
        <v>2</v>
      </c>
      <c r="E117" s="30">
        <v>28</v>
      </c>
      <c r="F117" s="30">
        <v>4</v>
      </c>
      <c r="G117" s="30"/>
      <c r="H117" s="30"/>
      <c r="I117" s="30">
        <v>25</v>
      </c>
      <c r="J117" s="30"/>
      <c r="K117" s="30"/>
      <c r="L117" s="30">
        <v>20</v>
      </c>
      <c r="M117" s="30"/>
      <c r="N117" s="30"/>
      <c r="O117" s="30">
        <f>SUM(I117,L117)</f>
        <v>45</v>
      </c>
      <c r="P117" s="30">
        <v>594</v>
      </c>
      <c r="Q117" s="30">
        <v>570</v>
      </c>
      <c r="R117" s="30">
        <v>1164</v>
      </c>
      <c r="S117" s="30"/>
      <c r="T117" s="30">
        <v>0</v>
      </c>
      <c r="U117" s="30">
        <v>12</v>
      </c>
      <c r="V117" s="30">
        <v>0</v>
      </c>
      <c r="W117" s="30"/>
      <c r="X117" s="30"/>
      <c r="Y117" s="30">
        <v>13</v>
      </c>
      <c r="Z117" s="30"/>
      <c r="AA117" s="30"/>
      <c r="AB117" s="30">
        <v>4</v>
      </c>
      <c r="AC117" s="30"/>
      <c r="AD117" s="30"/>
      <c r="AE117" s="30">
        <f>SUM(Y117,AB117)</f>
        <v>17</v>
      </c>
      <c r="AF117" s="30">
        <v>301</v>
      </c>
      <c r="AG117" s="30">
        <v>265</v>
      </c>
      <c r="AH117" s="31">
        <f>SUM(AF117,AG117)</f>
        <v>566</v>
      </c>
    </row>
    <row r="118" spans="2:34" ht="12.75" customHeight="1">
      <c r="B118" s="391"/>
      <c r="C118" s="29"/>
      <c r="D118" s="30"/>
      <c r="E118" s="30"/>
      <c r="F118" s="30"/>
      <c r="G118" s="30"/>
      <c r="H118" s="30"/>
      <c r="I118" s="30"/>
      <c r="J118" s="30"/>
      <c r="K118" s="30"/>
      <c r="L118" s="30"/>
      <c r="M118" s="30"/>
      <c r="N118" s="30"/>
      <c r="O118" s="30"/>
      <c r="P118" s="30"/>
      <c r="Q118" s="30"/>
      <c r="R118" s="30"/>
      <c r="S118" s="30">
        <v>2</v>
      </c>
      <c r="T118" s="30"/>
      <c r="U118" s="30"/>
      <c r="V118" s="30"/>
      <c r="W118" s="30"/>
      <c r="X118" s="30"/>
      <c r="Y118" s="30"/>
      <c r="Z118" s="30"/>
      <c r="AA118" s="30"/>
      <c r="AB118" s="30"/>
      <c r="AC118" s="30"/>
      <c r="AD118" s="30"/>
      <c r="AE118" s="30"/>
      <c r="AF118" s="30"/>
      <c r="AG118" s="30"/>
      <c r="AH118" s="31"/>
    </row>
    <row r="119" spans="2:34" ht="12.75" customHeight="1">
      <c r="B119" s="391" t="s">
        <v>1980</v>
      </c>
      <c r="C119" s="29">
        <v>2</v>
      </c>
      <c r="D119" s="30">
        <v>1</v>
      </c>
      <c r="E119" s="30">
        <v>28</v>
      </c>
      <c r="F119" s="30">
        <v>2</v>
      </c>
      <c r="G119" s="30"/>
      <c r="H119" s="30"/>
      <c r="I119" s="30">
        <v>16</v>
      </c>
      <c r="J119" s="30"/>
      <c r="K119" s="30"/>
      <c r="L119" s="30">
        <v>20</v>
      </c>
      <c r="M119" s="30"/>
      <c r="N119" s="30"/>
      <c r="O119" s="30">
        <f>SUM(I119,L119)</f>
        <v>36</v>
      </c>
      <c r="P119" s="30">
        <v>682</v>
      </c>
      <c r="Q119" s="30">
        <v>635</v>
      </c>
      <c r="R119" s="30">
        <v>1317</v>
      </c>
      <c r="S119" s="30">
        <v>1</v>
      </c>
      <c r="T119" s="30">
        <v>0</v>
      </c>
      <c r="U119" s="30">
        <v>16</v>
      </c>
      <c r="V119" s="30">
        <v>0</v>
      </c>
      <c r="W119" s="30" t="s">
        <v>115</v>
      </c>
      <c r="X119" s="30">
        <v>1</v>
      </c>
      <c r="Y119" s="30">
        <v>17</v>
      </c>
      <c r="Z119" s="30"/>
      <c r="AA119" s="30"/>
      <c r="AB119" s="30">
        <v>7</v>
      </c>
      <c r="AC119" s="30" t="s">
        <v>115</v>
      </c>
      <c r="AD119" s="30">
        <v>1</v>
      </c>
      <c r="AE119" s="30">
        <f>SUM(Y119,AB119)</f>
        <v>24</v>
      </c>
      <c r="AF119" s="30">
        <v>350</v>
      </c>
      <c r="AG119" s="30">
        <v>548</v>
      </c>
      <c r="AH119" s="31">
        <v>698</v>
      </c>
    </row>
    <row r="120" spans="2:34" ht="12.75" customHeight="1">
      <c r="B120" s="391" t="s">
        <v>140</v>
      </c>
      <c r="C120" s="29">
        <v>2</v>
      </c>
      <c r="D120" s="30">
        <v>2</v>
      </c>
      <c r="E120" s="30">
        <v>18</v>
      </c>
      <c r="F120" s="30">
        <v>4</v>
      </c>
      <c r="G120" s="30"/>
      <c r="H120" s="30"/>
      <c r="I120" s="30">
        <v>14</v>
      </c>
      <c r="J120" s="30"/>
      <c r="K120" s="30"/>
      <c r="L120" s="30">
        <v>15</v>
      </c>
      <c r="M120" s="30"/>
      <c r="N120" s="30"/>
      <c r="O120" s="30">
        <f>SUM(I120,L120)</f>
        <v>29</v>
      </c>
      <c r="P120" s="30">
        <v>455</v>
      </c>
      <c r="Q120" s="30">
        <v>386</v>
      </c>
      <c r="R120" s="30">
        <v>841</v>
      </c>
      <c r="S120" s="30">
        <v>1</v>
      </c>
      <c r="T120" s="30">
        <v>0</v>
      </c>
      <c r="U120" s="30">
        <v>10</v>
      </c>
      <c r="V120" s="30">
        <v>0</v>
      </c>
      <c r="W120" s="30"/>
      <c r="X120" s="30"/>
      <c r="Y120" s="30">
        <v>11</v>
      </c>
      <c r="Z120" s="30"/>
      <c r="AA120" s="30"/>
      <c r="AB120" s="30">
        <v>4</v>
      </c>
      <c r="AC120" s="30"/>
      <c r="AD120" s="30"/>
      <c r="AE120" s="30">
        <f>SUM(Y120,AB120)</f>
        <v>15</v>
      </c>
      <c r="AF120" s="30">
        <v>225</v>
      </c>
      <c r="AG120" s="30">
        <v>232</v>
      </c>
      <c r="AH120" s="31">
        <f>SUM(AF120,AG120)</f>
        <v>457</v>
      </c>
    </row>
    <row r="121" spans="2:34" ht="12.75" customHeight="1">
      <c r="B121" s="391" t="s">
        <v>141</v>
      </c>
      <c r="C121" s="29">
        <v>2</v>
      </c>
      <c r="D121" s="30">
        <v>0</v>
      </c>
      <c r="E121" s="30">
        <v>16</v>
      </c>
      <c r="F121" s="30">
        <v>0</v>
      </c>
      <c r="G121" s="30"/>
      <c r="H121" s="30"/>
      <c r="I121" s="30">
        <v>11</v>
      </c>
      <c r="J121" s="30"/>
      <c r="K121" s="30"/>
      <c r="L121" s="30">
        <v>10</v>
      </c>
      <c r="M121" s="30"/>
      <c r="N121" s="30"/>
      <c r="O121" s="30">
        <f>SUM(I121,L121)</f>
        <v>21</v>
      </c>
      <c r="P121" s="30">
        <v>299</v>
      </c>
      <c r="Q121" s="30">
        <v>236</v>
      </c>
      <c r="R121" s="30">
        <v>535</v>
      </c>
      <c r="S121" s="30">
        <v>2</v>
      </c>
      <c r="T121" s="30">
        <v>0</v>
      </c>
      <c r="U121" s="30">
        <v>7</v>
      </c>
      <c r="V121" s="30">
        <v>0</v>
      </c>
      <c r="W121" s="30"/>
      <c r="X121" s="30"/>
      <c r="Y121" s="30">
        <v>8</v>
      </c>
      <c r="Z121" s="30"/>
      <c r="AA121" s="30"/>
      <c r="AB121" s="30">
        <v>4</v>
      </c>
      <c r="AC121" s="30"/>
      <c r="AD121" s="30"/>
      <c r="AE121" s="30">
        <f>SUM(Y121,AB121)</f>
        <v>12</v>
      </c>
      <c r="AF121" s="30">
        <v>124</v>
      </c>
      <c r="AG121" s="30">
        <v>179</v>
      </c>
      <c r="AH121" s="31">
        <f>SUM(AF121,AG121)</f>
        <v>303</v>
      </c>
    </row>
    <row r="122" spans="2:34" ht="12.75" customHeight="1">
      <c r="B122" s="391" t="s">
        <v>142</v>
      </c>
      <c r="C122" s="29">
        <v>2</v>
      </c>
      <c r="D122" s="30">
        <v>1</v>
      </c>
      <c r="E122" s="30">
        <v>18</v>
      </c>
      <c r="F122" s="30">
        <v>1</v>
      </c>
      <c r="G122" s="30"/>
      <c r="H122" s="30"/>
      <c r="I122" s="30">
        <v>10</v>
      </c>
      <c r="J122" s="30"/>
      <c r="K122" s="30"/>
      <c r="L122" s="30">
        <v>14</v>
      </c>
      <c r="M122" s="30"/>
      <c r="N122" s="30"/>
      <c r="O122" s="30">
        <f>SUM(I122,L122)</f>
        <v>24</v>
      </c>
      <c r="P122" s="30">
        <v>405</v>
      </c>
      <c r="Q122" s="30">
        <v>374</v>
      </c>
      <c r="R122" s="30">
        <v>779</v>
      </c>
      <c r="S122" s="30"/>
      <c r="T122" s="30">
        <v>0</v>
      </c>
      <c r="U122" s="30">
        <v>12</v>
      </c>
      <c r="V122" s="30">
        <v>0</v>
      </c>
      <c r="W122" s="30" t="s">
        <v>409</v>
      </c>
      <c r="X122" s="30">
        <v>1</v>
      </c>
      <c r="Y122" s="30">
        <v>15</v>
      </c>
      <c r="Z122" s="30"/>
      <c r="AA122" s="30"/>
      <c r="AB122" s="30">
        <v>5</v>
      </c>
      <c r="AC122" s="30" t="s">
        <v>409</v>
      </c>
      <c r="AD122" s="30">
        <v>1</v>
      </c>
      <c r="AE122" s="30">
        <f>SUM(Y122,AB122)</f>
        <v>20</v>
      </c>
      <c r="AF122" s="30">
        <v>226</v>
      </c>
      <c r="AG122" s="30">
        <v>252</v>
      </c>
      <c r="AH122" s="31">
        <f>SUM(AF122,AG122)</f>
        <v>478</v>
      </c>
    </row>
    <row r="123" spans="2:34" ht="12.75" customHeight="1">
      <c r="B123" s="391"/>
      <c r="C123" s="29"/>
      <c r="D123" s="30"/>
      <c r="E123" s="30"/>
      <c r="F123" s="30"/>
      <c r="G123" s="30"/>
      <c r="H123" s="30"/>
      <c r="I123" s="30"/>
      <c r="J123" s="30"/>
      <c r="K123" s="30"/>
      <c r="L123" s="30"/>
      <c r="M123" s="30"/>
      <c r="N123" s="30"/>
      <c r="O123" s="39"/>
      <c r="P123" s="30"/>
      <c r="Q123" s="30"/>
      <c r="R123" s="39"/>
      <c r="S123" s="30"/>
      <c r="T123" s="30"/>
      <c r="U123" s="30"/>
      <c r="V123" s="30"/>
      <c r="W123" s="30"/>
      <c r="X123" s="30"/>
      <c r="Y123" s="30"/>
      <c r="Z123" s="30"/>
      <c r="AA123" s="30"/>
      <c r="AB123" s="30"/>
      <c r="AC123" s="30"/>
      <c r="AD123" s="30"/>
      <c r="AE123" s="39"/>
      <c r="AF123" s="30"/>
      <c r="AG123" s="30"/>
      <c r="AH123" s="40"/>
    </row>
    <row r="124" spans="2:34" ht="12.75" customHeight="1">
      <c r="B124" s="399" t="s">
        <v>1986</v>
      </c>
      <c r="C124" s="38">
        <f>SUM(C126:C145)</f>
        <v>38</v>
      </c>
      <c r="D124" s="39">
        <f>SUM(D126:D145)</f>
        <v>47</v>
      </c>
      <c r="E124" s="39">
        <f>SUM(E126:E145)</f>
        <v>301</v>
      </c>
      <c r="F124" s="39">
        <f>SUM(F126:F145)</f>
        <v>92</v>
      </c>
      <c r="G124" s="39"/>
      <c r="H124" s="39"/>
      <c r="I124" s="39">
        <f>SUM(I126:I145)</f>
        <v>266</v>
      </c>
      <c r="J124" s="39"/>
      <c r="K124" s="39"/>
      <c r="L124" s="39">
        <f>SUM(L126:L145)</f>
        <v>235</v>
      </c>
      <c r="M124" s="39">
        <f>SUM(M126:M145)</f>
        <v>0</v>
      </c>
      <c r="N124" s="39"/>
      <c r="O124" s="39">
        <f>SUM(I124,L124)</f>
        <v>501</v>
      </c>
      <c r="P124" s="39">
        <f aca="true" t="shared" si="8" ref="P124:V124">SUM(P126:P145)</f>
        <v>6971</v>
      </c>
      <c r="Q124" s="39">
        <f t="shared" si="8"/>
        <v>6652</v>
      </c>
      <c r="R124" s="39">
        <f t="shared" si="8"/>
        <v>13623</v>
      </c>
      <c r="S124" s="39">
        <f t="shared" si="8"/>
        <v>22</v>
      </c>
      <c r="T124" s="39">
        <f t="shared" si="8"/>
        <v>3</v>
      </c>
      <c r="U124" s="39">
        <f t="shared" si="8"/>
        <v>171</v>
      </c>
      <c r="V124" s="39">
        <f t="shared" si="8"/>
        <v>8</v>
      </c>
      <c r="W124" s="39" t="s">
        <v>112</v>
      </c>
      <c r="X124" s="39">
        <f>SUM(X126:X145)</f>
        <v>6</v>
      </c>
      <c r="Y124" s="39">
        <v>215</v>
      </c>
      <c r="Z124" s="39" t="s">
        <v>112</v>
      </c>
      <c r="AA124" s="39">
        <v>1</v>
      </c>
      <c r="AB124" s="39">
        <f>SUM(AB126:AB145)</f>
        <v>67</v>
      </c>
      <c r="AC124" s="39" t="s">
        <v>112</v>
      </c>
      <c r="AD124" s="39">
        <f>SUM(AD126:AD145)</f>
        <v>7</v>
      </c>
      <c r="AE124" s="39">
        <f>SUM(Y124,AB124)</f>
        <v>282</v>
      </c>
      <c r="AF124" s="39">
        <v>3632</v>
      </c>
      <c r="AG124" s="39">
        <f>SUM(AG126:AG145)</f>
        <v>3548</v>
      </c>
      <c r="AH124" s="40">
        <f>SUM(AF124,AG124)</f>
        <v>7180</v>
      </c>
    </row>
    <row r="125" spans="2:34" ht="12.75" customHeight="1">
      <c r="B125" s="391"/>
      <c r="C125" s="29"/>
      <c r="D125" s="30"/>
      <c r="E125" s="30"/>
      <c r="F125" s="30"/>
      <c r="G125" s="30"/>
      <c r="H125" s="30"/>
      <c r="I125" s="30"/>
      <c r="J125" s="30"/>
      <c r="K125" s="30"/>
      <c r="L125" s="30"/>
      <c r="M125" s="30"/>
      <c r="N125" s="30"/>
      <c r="O125" s="39"/>
      <c r="P125" s="30"/>
      <c r="Q125" s="30"/>
      <c r="R125" s="39"/>
      <c r="S125" s="30"/>
      <c r="T125" s="30"/>
      <c r="U125" s="30"/>
      <c r="V125" s="30"/>
      <c r="W125" s="30"/>
      <c r="X125" s="30"/>
      <c r="Y125" s="30"/>
      <c r="Z125" s="30"/>
      <c r="AA125" s="30"/>
      <c r="AB125" s="30"/>
      <c r="AC125" s="30"/>
      <c r="AD125" s="30"/>
      <c r="AE125" s="39"/>
      <c r="AF125" s="30"/>
      <c r="AG125" s="30"/>
      <c r="AH125" s="40"/>
    </row>
    <row r="126" spans="2:34" ht="12.75" customHeight="1">
      <c r="B126" s="391" t="s">
        <v>961</v>
      </c>
      <c r="C126" s="29">
        <v>4</v>
      </c>
      <c r="D126" s="30">
        <v>4</v>
      </c>
      <c r="E126" s="30">
        <v>31</v>
      </c>
      <c r="F126" s="30">
        <v>8</v>
      </c>
      <c r="G126" s="30"/>
      <c r="H126" s="30"/>
      <c r="I126" s="30">
        <v>20</v>
      </c>
      <c r="J126" s="30"/>
      <c r="K126" s="30"/>
      <c r="L126" s="30">
        <v>29</v>
      </c>
      <c r="M126" s="30"/>
      <c r="N126" s="30"/>
      <c r="O126" s="30">
        <f>SUM(I126,L126)</f>
        <v>49</v>
      </c>
      <c r="P126" s="30">
        <v>666</v>
      </c>
      <c r="Q126" s="30">
        <v>681</v>
      </c>
      <c r="R126" s="30">
        <v>1347</v>
      </c>
      <c r="S126" s="30">
        <v>2</v>
      </c>
      <c r="T126" s="30">
        <v>0</v>
      </c>
      <c r="U126" s="30">
        <v>18</v>
      </c>
      <c r="V126" s="30">
        <v>0</v>
      </c>
      <c r="W126" s="30"/>
      <c r="X126" s="30"/>
      <c r="Y126" s="30">
        <v>23</v>
      </c>
      <c r="Z126" s="30"/>
      <c r="AA126" s="30"/>
      <c r="AB126" s="30">
        <v>6</v>
      </c>
      <c r="AC126" s="30"/>
      <c r="AD126" s="30"/>
      <c r="AE126" s="30">
        <f>SUM(Y126,AB126)</f>
        <v>29</v>
      </c>
      <c r="AF126" s="30">
        <v>363</v>
      </c>
      <c r="AG126" s="30">
        <v>365</v>
      </c>
      <c r="AH126" s="31">
        <f>SUM(AF126,AG126)</f>
        <v>728</v>
      </c>
    </row>
    <row r="127" spans="2:34" ht="12.75" customHeight="1">
      <c r="B127" s="391" t="s">
        <v>962</v>
      </c>
      <c r="C127" s="29">
        <v>1</v>
      </c>
      <c r="D127" s="30">
        <v>2</v>
      </c>
      <c r="E127" s="30">
        <v>6</v>
      </c>
      <c r="F127" s="30">
        <v>3</v>
      </c>
      <c r="G127" s="30"/>
      <c r="H127" s="30"/>
      <c r="I127" s="30">
        <v>6</v>
      </c>
      <c r="J127" s="30"/>
      <c r="K127" s="30"/>
      <c r="L127" s="30">
        <v>6</v>
      </c>
      <c r="M127" s="30"/>
      <c r="N127" s="30"/>
      <c r="O127" s="30">
        <f>SUM(I127,L127)</f>
        <v>12</v>
      </c>
      <c r="P127" s="30">
        <v>157</v>
      </c>
      <c r="Q127" s="30">
        <v>136</v>
      </c>
      <c r="R127" s="30">
        <v>293</v>
      </c>
      <c r="S127" s="30">
        <v>1</v>
      </c>
      <c r="T127" s="30">
        <v>0</v>
      </c>
      <c r="U127" s="30">
        <v>5</v>
      </c>
      <c r="V127" s="30">
        <v>0</v>
      </c>
      <c r="W127" s="30" t="s">
        <v>402</v>
      </c>
      <c r="X127" s="30">
        <v>1</v>
      </c>
      <c r="Y127" s="30">
        <v>6</v>
      </c>
      <c r="Z127" s="30" t="s">
        <v>402</v>
      </c>
      <c r="AA127" s="30">
        <v>1</v>
      </c>
      <c r="AB127" s="30">
        <v>2</v>
      </c>
      <c r="AC127" s="30" t="s">
        <v>402</v>
      </c>
      <c r="AD127" s="30">
        <v>2</v>
      </c>
      <c r="AE127" s="30">
        <f>SUM(Y127,AB127)</f>
        <v>8</v>
      </c>
      <c r="AF127" s="30">
        <v>93</v>
      </c>
      <c r="AG127" s="30">
        <v>75</v>
      </c>
      <c r="AH127" s="31">
        <f>SUM(AF127,AG127)</f>
        <v>168</v>
      </c>
    </row>
    <row r="128" spans="2:34" ht="12.75" customHeight="1">
      <c r="B128" s="391" t="s">
        <v>1315</v>
      </c>
      <c r="C128" s="29">
        <v>6</v>
      </c>
      <c r="D128" s="30">
        <v>2</v>
      </c>
      <c r="E128" s="30">
        <v>39</v>
      </c>
      <c r="F128" s="30">
        <v>2</v>
      </c>
      <c r="G128" s="30"/>
      <c r="H128" s="30"/>
      <c r="I128" s="30">
        <v>33</v>
      </c>
      <c r="J128" s="30"/>
      <c r="K128" s="30"/>
      <c r="L128" s="30">
        <v>20</v>
      </c>
      <c r="M128" s="30"/>
      <c r="N128" s="30"/>
      <c r="O128" s="30">
        <f>SUM(I128,L128)</f>
        <v>53</v>
      </c>
      <c r="P128" s="30">
        <v>636</v>
      </c>
      <c r="Q128" s="30">
        <v>635</v>
      </c>
      <c r="R128" s="30">
        <v>1271</v>
      </c>
      <c r="S128" s="30">
        <v>5</v>
      </c>
      <c r="T128" s="30">
        <v>0</v>
      </c>
      <c r="U128" s="30">
        <v>21</v>
      </c>
      <c r="V128" s="30">
        <v>0</v>
      </c>
      <c r="W128" s="30" t="s">
        <v>402</v>
      </c>
      <c r="X128" s="30">
        <v>4</v>
      </c>
      <c r="Y128" s="30">
        <v>27</v>
      </c>
      <c r="Z128" s="30"/>
      <c r="AA128" s="30"/>
      <c r="AB128" s="30">
        <v>8</v>
      </c>
      <c r="AC128" s="30" t="s">
        <v>402</v>
      </c>
      <c r="AD128" s="30">
        <v>4</v>
      </c>
      <c r="AE128" s="30">
        <f>SUM(Y128,AB128)</f>
        <v>35</v>
      </c>
      <c r="AF128" s="30">
        <v>347</v>
      </c>
      <c r="AG128" s="30">
        <v>338</v>
      </c>
      <c r="AH128" s="31">
        <f>SUM(AF128,AG128)</f>
        <v>685</v>
      </c>
    </row>
    <row r="129" spans="2:34" ht="12.75" customHeight="1">
      <c r="B129" s="391" t="s">
        <v>1991</v>
      </c>
      <c r="C129" s="29">
        <v>2</v>
      </c>
      <c r="D129" s="30">
        <v>2</v>
      </c>
      <c r="E129" s="30">
        <v>15</v>
      </c>
      <c r="F129" s="30">
        <v>3</v>
      </c>
      <c r="G129" s="30"/>
      <c r="H129" s="30"/>
      <c r="I129" s="30">
        <v>9</v>
      </c>
      <c r="J129" s="30"/>
      <c r="K129" s="30"/>
      <c r="L129" s="30">
        <v>15</v>
      </c>
      <c r="M129" s="30"/>
      <c r="N129" s="30"/>
      <c r="O129" s="30">
        <f>SUM(I129,L129)</f>
        <v>24</v>
      </c>
      <c r="P129" s="30">
        <v>313</v>
      </c>
      <c r="Q129" s="30">
        <v>310</v>
      </c>
      <c r="R129" s="30">
        <v>623</v>
      </c>
      <c r="S129" s="30">
        <v>1</v>
      </c>
      <c r="T129" s="30">
        <v>0</v>
      </c>
      <c r="U129" s="30">
        <v>8</v>
      </c>
      <c r="V129" s="30">
        <v>0</v>
      </c>
      <c r="W129" s="30"/>
      <c r="X129" s="30"/>
      <c r="Y129" s="30">
        <v>9</v>
      </c>
      <c r="Z129" s="30"/>
      <c r="AA129" s="30"/>
      <c r="AB129" s="30">
        <v>3</v>
      </c>
      <c r="AC129" s="30"/>
      <c r="AD129" s="30"/>
      <c r="AE129" s="30">
        <f>SUM(Y129,AB129)</f>
        <v>12</v>
      </c>
      <c r="AF129" s="30">
        <v>140</v>
      </c>
      <c r="AG129" s="30">
        <v>161</v>
      </c>
      <c r="AH129" s="31">
        <f>SUM(AF129,AG129)</f>
        <v>301</v>
      </c>
    </row>
    <row r="130" spans="2:34" ht="12.75" customHeight="1">
      <c r="B130" s="391" t="s">
        <v>964</v>
      </c>
      <c r="C130" s="29">
        <v>1</v>
      </c>
      <c r="D130" s="30">
        <v>6</v>
      </c>
      <c r="E130" s="30">
        <v>8</v>
      </c>
      <c r="F130" s="30">
        <v>9</v>
      </c>
      <c r="G130" s="30"/>
      <c r="H130" s="30"/>
      <c r="I130" s="30">
        <v>10</v>
      </c>
      <c r="J130" s="30"/>
      <c r="K130" s="30"/>
      <c r="L130" s="30">
        <v>12</v>
      </c>
      <c r="M130" s="30"/>
      <c r="N130" s="30"/>
      <c r="O130" s="30">
        <f>SUM(I130,L130)</f>
        <v>22</v>
      </c>
      <c r="P130" s="30">
        <v>254</v>
      </c>
      <c r="Q130" s="30">
        <v>233</v>
      </c>
      <c r="R130" s="30">
        <v>487</v>
      </c>
      <c r="S130" s="30">
        <v>1</v>
      </c>
      <c r="T130" s="30">
        <v>0</v>
      </c>
      <c r="U130" s="30">
        <v>6</v>
      </c>
      <c r="V130" s="30">
        <v>0</v>
      </c>
      <c r="W130" s="30"/>
      <c r="X130" s="30"/>
      <c r="Y130" s="30">
        <v>8</v>
      </c>
      <c r="Z130" s="30"/>
      <c r="AA130" s="30"/>
      <c r="AB130" s="30">
        <v>2</v>
      </c>
      <c r="AC130" s="30"/>
      <c r="AD130" s="30"/>
      <c r="AE130" s="30">
        <f>SUM(Y130,AB130)</f>
        <v>10</v>
      </c>
      <c r="AF130" s="30">
        <v>131</v>
      </c>
      <c r="AG130" s="30">
        <v>111</v>
      </c>
      <c r="AH130" s="31">
        <f>SUM(AF130,AG130)</f>
        <v>242</v>
      </c>
    </row>
    <row r="131" spans="2:34" ht="12.75" customHeight="1">
      <c r="B131" s="391"/>
      <c r="C131" s="29"/>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1"/>
    </row>
    <row r="132" spans="2:34" ht="12.75" customHeight="1">
      <c r="B132" s="391" t="s">
        <v>143</v>
      </c>
      <c r="C132" s="29">
        <v>1</v>
      </c>
      <c r="D132" s="30">
        <v>1</v>
      </c>
      <c r="E132" s="30">
        <v>8</v>
      </c>
      <c r="F132" s="30">
        <v>2</v>
      </c>
      <c r="G132" s="30"/>
      <c r="H132" s="30"/>
      <c r="I132" s="30">
        <v>7</v>
      </c>
      <c r="J132" s="30"/>
      <c r="K132" s="30"/>
      <c r="L132" s="30">
        <v>6</v>
      </c>
      <c r="M132" s="30"/>
      <c r="N132" s="30"/>
      <c r="O132" s="30">
        <f>SUM(I132,L132)</f>
        <v>13</v>
      </c>
      <c r="P132" s="30">
        <v>216</v>
      </c>
      <c r="Q132" s="30">
        <v>172</v>
      </c>
      <c r="R132" s="30">
        <v>388</v>
      </c>
      <c r="S132" s="30">
        <v>1</v>
      </c>
      <c r="T132" s="30">
        <v>0</v>
      </c>
      <c r="U132" s="30">
        <v>6</v>
      </c>
      <c r="V132" s="30">
        <v>0</v>
      </c>
      <c r="W132" s="30"/>
      <c r="X132" s="30"/>
      <c r="Y132" s="30">
        <v>9</v>
      </c>
      <c r="Z132" s="30"/>
      <c r="AA132" s="30"/>
      <c r="AB132" s="30">
        <v>2</v>
      </c>
      <c r="AC132" s="30"/>
      <c r="AD132" s="30"/>
      <c r="AE132" s="30">
        <f>SUM(Y132,AB132)</f>
        <v>11</v>
      </c>
      <c r="AF132" s="30">
        <v>96</v>
      </c>
      <c r="AG132" s="30">
        <v>88</v>
      </c>
      <c r="AH132" s="31">
        <f>SUM(AF132,AG132)</f>
        <v>184</v>
      </c>
    </row>
    <row r="133" spans="2:34" ht="12.75" customHeight="1">
      <c r="B133" s="391" t="s">
        <v>952</v>
      </c>
      <c r="C133" s="29">
        <v>2</v>
      </c>
      <c r="D133" s="30">
        <v>1</v>
      </c>
      <c r="E133" s="30">
        <v>16</v>
      </c>
      <c r="F133" s="30">
        <v>2</v>
      </c>
      <c r="G133" s="30"/>
      <c r="H133" s="30"/>
      <c r="I133" s="30">
        <v>11</v>
      </c>
      <c r="J133" s="30"/>
      <c r="K133" s="30"/>
      <c r="L133" s="30">
        <v>12</v>
      </c>
      <c r="M133" s="30"/>
      <c r="N133" s="30"/>
      <c r="O133" s="30">
        <f>SUM(I133,L133)</f>
        <v>23</v>
      </c>
      <c r="P133" s="30">
        <v>363</v>
      </c>
      <c r="Q133" s="30">
        <v>349</v>
      </c>
      <c r="R133" s="30">
        <v>712</v>
      </c>
      <c r="S133" s="30">
        <v>1</v>
      </c>
      <c r="T133" s="30">
        <v>0</v>
      </c>
      <c r="U133" s="30">
        <v>9</v>
      </c>
      <c r="V133" s="30">
        <v>0</v>
      </c>
      <c r="W133" s="30"/>
      <c r="X133" s="30"/>
      <c r="Y133" s="30">
        <v>12</v>
      </c>
      <c r="Z133" s="30"/>
      <c r="AA133" s="30"/>
      <c r="AB133" s="30">
        <v>4</v>
      </c>
      <c r="AC133" s="30"/>
      <c r="AD133" s="30"/>
      <c r="AE133" s="30">
        <f>SUM(Y133,AB133)</f>
        <v>16</v>
      </c>
      <c r="AF133" s="30">
        <v>196</v>
      </c>
      <c r="AG133" s="30">
        <v>209</v>
      </c>
      <c r="AH133" s="31">
        <v>400</v>
      </c>
    </row>
    <row r="134" spans="2:34" ht="12.75" customHeight="1">
      <c r="B134" s="391" t="s">
        <v>1995</v>
      </c>
      <c r="C134" s="29">
        <v>1</v>
      </c>
      <c r="D134" s="30">
        <v>4</v>
      </c>
      <c r="E134" s="30">
        <v>11</v>
      </c>
      <c r="F134" s="30">
        <v>6</v>
      </c>
      <c r="G134" s="30"/>
      <c r="H134" s="30"/>
      <c r="I134" s="30">
        <v>13</v>
      </c>
      <c r="J134" s="30"/>
      <c r="K134" s="30"/>
      <c r="L134" s="30">
        <v>7</v>
      </c>
      <c r="M134" s="30"/>
      <c r="N134" s="30"/>
      <c r="O134" s="30">
        <f>SUM(I134,L134)</f>
        <v>20</v>
      </c>
      <c r="P134" s="30">
        <v>247</v>
      </c>
      <c r="Q134" s="30">
        <v>258</v>
      </c>
      <c r="R134" s="30">
        <v>505</v>
      </c>
      <c r="S134" s="30">
        <v>1</v>
      </c>
      <c r="T134" s="30">
        <v>0</v>
      </c>
      <c r="U134" s="30">
        <v>7</v>
      </c>
      <c r="V134" s="30">
        <v>0</v>
      </c>
      <c r="W134" s="30"/>
      <c r="X134" s="730"/>
      <c r="Y134" s="30">
        <v>9</v>
      </c>
      <c r="Z134" s="30"/>
      <c r="AA134" s="30"/>
      <c r="AB134" s="30">
        <v>2</v>
      </c>
      <c r="AC134" s="30"/>
      <c r="AD134" s="30"/>
      <c r="AE134" s="30">
        <f>SUM(Y134,AB134)</f>
        <v>11</v>
      </c>
      <c r="AF134" s="30">
        <v>156</v>
      </c>
      <c r="AG134" s="30">
        <v>128</v>
      </c>
      <c r="AH134" s="31">
        <f>SUM(AF134,AG134)</f>
        <v>284</v>
      </c>
    </row>
    <row r="135" spans="2:34" ht="12.75" customHeight="1">
      <c r="B135" s="391" t="s">
        <v>1318</v>
      </c>
      <c r="C135" s="29">
        <v>1</v>
      </c>
      <c r="D135" s="30">
        <v>1</v>
      </c>
      <c r="E135" s="30">
        <v>6</v>
      </c>
      <c r="F135" s="30">
        <v>3</v>
      </c>
      <c r="G135" s="30"/>
      <c r="H135" s="30"/>
      <c r="I135" s="30">
        <v>7</v>
      </c>
      <c r="J135" s="30"/>
      <c r="K135" s="30"/>
      <c r="L135" s="30">
        <v>5</v>
      </c>
      <c r="M135" s="30"/>
      <c r="N135" s="30"/>
      <c r="O135" s="30">
        <f>SUM(I135,L135)</f>
        <v>12</v>
      </c>
      <c r="P135" s="30">
        <v>160</v>
      </c>
      <c r="Q135" s="30">
        <v>178</v>
      </c>
      <c r="R135" s="30">
        <v>338</v>
      </c>
      <c r="S135" s="30">
        <v>0</v>
      </c>
      <c r="T135" s="30">
        <v>0</v>
      </c>
      <c r="U135" s="30">
        <v>0</v>
      </c>
      <c r="V135" s="30">
        <v>0</v>
      </c>
      <c r="W135" s="30"/>
      <c r="X135" s="30"/>
      <c r="Y135" s="30">
        <v>0</v>
      </c>
      <c r="Z135" s="30"/>
      <c r="AA135" s="30"/>
      <c r="AB135" s="30">
        <v>0</v>
      </c>
      <c r="AC135" s="30"/>
      <c r="AD135" s="30"/>
      <c r="AE135" s="30">
        <f>SUM(Y135,AB135)</f>
        <v>0</v>
      </c>
      <c r="AF135" s="30">
        <v>0</v>
      </c>
      <c r="AG135" s="30">
        <v>0</v>
      </c>
      <c r="AH135" s="31">
        <f>SUM(AF135,AG135)</f>
        <v>0</v>
      </c>
    </row>
    <row r="136" spans="2:34" ht="12.75" customHeight="1">
      <c r="B136" s="391" t="s">
        <v>1283</v>
      </c>
      <c r="C136" s="29">
        <v>1</v>
      </c>
      <c r="D136" s="30">
        <v>3</v>
      </c>
      <c r="E136" s="30">
        <v>6</v>
      </c>
      <c r="F136" s="30">
        <v>8</v>
      </c>
      <c r="G136" s="30"/>
      <c r="H136" s="30"/>
      <c r="I136" s="30">
        <v>9</v>
      </c>
      <c r="J136" s="30"/>
      <c r="K136" s="30"/>
      <c r="L136" s="30">
        <v>9</v>
      </c>
      <c r="M136" s="30"/>
      <c r="N136" s="30"/>
      <c r="O136" s="30">
        <f>SUM(I136,L136)</f>
        <v>18</v>
      </c>
      <c r="P136" s="30">
        <v>216</v>
      </c>
      <c r="Q136" s="30">
        <v>188</v>
      </c>
      <c r="R136" s="30">
        <v>404</v>
      </c>
      <c r="S136" s="30">
        <v>1</v>
      </c>
      <c r="T136" s="30">
        <v>0</v>
      </c>
      <c r="U136" s="30">
        <v>9</v>
      </c>
      <c r="V136" s="30">
        <v>0</v>
      </c>
      <c r="W136" s="30"/>
      <c r="X136" s="30"/>
      <c r="Y136" s="30">
        <v>10</v>
      </c>
      <c r="Z136" s="30"/>
      <c r="AA136" s="30"/>
      <c r="AB136" s="30">
        <v>5</v>
      </c>
      <c r="AC136" s="30"/>
      <c r="AD136" s="30"/>
      <c r="AE136" s="30">
        <f>SUM(Y136,AB136)</f>
        <v>15</v>
      </c>
      <c r="AF136" s="30">
        <v>198</v>
      </c>
      <c r="AG136" s="30">
        <v>187</v>
      </c>
      <c r="AH136" s="31">
        <f>SUM(AF136,AG136)</f>
        <v>385</v>
      </c>
    </row>
    <row r="137" spans="2:34" ht="12.75" customHeight="1">
      <c r="B137" s="391"/>
      <c r="C137" s="29"/>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1"/>
    </row>
    <row r="138" spans="2:34" ht="12.75" customHeight="1">
      <c r="B138" s="391" t="s">
        <v>1998</v>
      </c>
      <c r="C138" s="29">
        <v>1</v>
      </c>
      <c r="D138" s="30">
        <v>3</v>
      </c>
      <c r="E138" s="30">
        <v>18</v>
      </c>
      <c r="F138" s="30">
        <v>3</v>
      </c>
      <c r="G138" s="30"/>
      <c r="H138" s="30"/>
      <c r="I138" s="30">
        <v>13</v>
      </c>
      <c r="J138" s="30"/>
      <c r="K138" s="30"/>
      <c r="L138" s="30">
        <v>14</v>
      </c>
      <c r="M138" s="30"/>
      <c r="N138" s="30"/>
      <c r="O138" s="30">
        <f>SUM(I138,L138)</f>
        <v>27</v>
      </c>
      <c r="P138" s="30">
        <v>512</v>
      </c>
      <c r="Q138" s="30">
        <v>453</v>
      </c>
      <c r="R138" s="30">
        <v>965</v>
      </c>
      <c r="S138" s="30">
        <v>1</v>
      </c>
      <c r="T138" s="30">
        <v>0</v>
      </c>
      <c r="U138" s="30">
        <v>12</v>
      </c>
      <c r="V138" s="30">
        <v>0</v>
      </c>
      <c r="W138" s="30"/>
      <c r="X138" s="30"/>
      <c r="Y138" s="30">
        <v>11</v>
      </c>
      <c r="Z138" s="30"/>
      <c r="AA138" s="30"/>
      <c r="AB138" s="30">
        <v>6</v>
      </c>
      <c r="AC138" s="30"/>
      <c r="AD138" s="30"/>
      <c r="AE138" s="30">
        <f>SUM(Y138,AB138)</f>
        <v>17</v>
      </c>
      <c r="AF138" s="30">
        <v>257</v>
      </c>
      <c r="AG138" s="30">
        <v>243</v>
      </c>
      <c r="AH138" s="31">
        <f>SUM(AF138,AG138)</f>
        <v>500</v>
      </c>
    </row>
    <row r="139" spans="2:34" ht="12.75" customHeight="1">
      <c r="B139" s="391" t="s">
        <v>1999</v>
      </c>
      <c r="C139" s="29">
        <v>1</v>
      </c>
      <c r="D139" s="30">
        <v>5</v>
      </c>
      <c r="E139" s="30">
        <v>11</v>
      </c>
      <c r="F139" s="30">
        <v>15</v>
      </c>
      <c r="G139" s="30"/>
      <c r="H139" s="30"/>
      <c r="I139" s="30">
        <v>18</v>
      </c>
      <c r="J139" s="30"/>
      <c r="K139" s="30"/>
      <c r="L139" s="30">
        <v>11</v>
      </c>
      <c r="M139" s="30"/>
      <c r="N139" s="30"/>
      <c r="O139" s="30">
        <f>SUM(I139,L139)</f>
        <v>29</v>
      </c>
      <c r="P139" s="30">
        <v>361</v>
      </c>
      <c r="Q139" s="30">
        <v>376</v>
      </c>
      <c r="R139" s="30">
        <v>737</v>
      </c>
      <c r="S139" s="30">
        <v>1</v>
      </c>
      <c r="T139" s="30">
        <v>2</v>
      </c>
      <c r="U139" s="30">
        <v>9</v>
      </c>
      <c r="V139" s="30">
        <v>3</v>
      </c>
      <c r="W139" s="30"/>
      <c r="X139" s="30"/>
      <c r="Y139" s="30">
        <v>16</v>
      </c>
      <c r="Z139" s="30"/>
      <c r="AA139" s="30"/>
      <c r="AB139" s="30">
        <v>5</v>
      </c>
      <c r="AC139" s="30"/>
      <c r="AD139" s="30"/>
      <c r="AE139" s="30">
        <f>SUM(Y139,AB139)</f>
        <v>21</v>
      </c>
      <c r="AF139" s="30">
        <v>186</v>
      </c>
      <c r="AG139" s="30">
        <v>229</v>
      </c>
      <c r="AH139" s="31">
        <f>SUM(AF139,AG139)</f>
        <v>415</v>
      </c>
    </row>
    <row r="140" spans="2:34" ht="12.75" customHeight="1">
      <c r="B140" s="391" t="s">
        <v>2000</v>
      </c>
      <c r="C140" s="29">
        <v>3</v>
      </c>
      <c r="D140" s="30">
        <v>0</v>
      </c>
      <c r="E140" s="30">
        <v>18</v>
      </c>
      <c r="F140" s="30">
        <v>0</v>
      </c>
      <c r="G140" s="30"/>
      <c r="H140" s="30"/>
      <c r="I140" s="30">
        <v>15</v>
      </c>
      <c r="J140" s="30"/>
      <c r="K140" s="30"/>
      <c r="L140" s="30">
        <v>10</v>
      </c>
      <c r="M140" s="30"/>
      <c r="N140" s="30"/>
      <c r="O140" s="30">
        <f>SUM(I140,L140)</f>
        <v>25</v>
      </c>
      <c r="P140" s="30">
        <v>356</v>
      </c>
      <c r="Q140" s="30">
        <v>336</v>
      </c>
      <c r="R140" s="30">
        <v>692</v>
      </c>
      <c r="S140" s="30">
        <v>1</v>
      </c>
      <c r="T140" s="30">
        <v>0</v>
      </c>
      <c r="U140" s="30">
        <v>8</v>
      </c>
      <c r="V140" s="30">
        <v>0</v>
      </c>
      <c r="W140" s="30"/>
      <c r="X140" s="30"/>
      <c r="Y140" s="30">
        <v>11</v>
      </c>
      <c r="Z140" s="30"/>
      <c r="AA140" s="30"/>
      <c r="AB140" s="30">
        <v>2</v>
      </c>
      <c r="AC140" s="30"/>
      <c r="AD140" s="30"/>
      <c r="AE140" s="30">
        <v>12</v>
      </c>
      <c r="AF140" s="30">
        <v>170</v>
      </c>
      <c r="AG140" s="30">
        <v>166</v>
      </c>
      <c r="AH140" s="31">
        <f>SUM(AF140,AG140)</f>
        <v>336</v>
      </c>
    </row>
    <row r="141" spans="2:34" ht="12.75" customHeight="1">
      <c r="B141" s="391" t="s">
        <v>144</v>
      </c>
      <c r="C141" s="29">
        <v>4</v>
      </c>
      <c r="D141" s="30">
        <v>5</v>
      </c>
      <c r="E141" s="30">
        <v>31</v>
      </c>
      <c r="F141" s="30">
        <v>11</v>
      </c>
      <c r="G141" s="30"/>
      <c r="H141" s="30"/>
      <c r="I141" s="30">
        <v>31</v>
      </c>
      <c r="J141" s="30"/>
      <c r="K141" s="30"/>
      <c r="L141" s="30">
        <v>22</v>
      </c>
      <c r="M141" s="30"/>
      <c r="N141" s="30"/>
      <c r="O141" s="30">
        <f>SUM(I141,L141)</f>
        <v>53</v>
      </c>
      <c r="P141" s="30">
        <v>749</v>
      </c>
      <c r="Q141" s="30">
        <v>685</v>
      </c>
      <c r="R141" s="30">
        <v>1434</v>
      </c>
      <c r="S141" s="30">
        <v>1</v>
      </c>
      <c r="T141" s="30">
        <v>0</v>
      </c>
      <c r="U141" s="30">
        <v>16</v>
      </c>
      <c r="V141" s="30">
        <v>0</v>
      </c>
      <c r="W141" s="30"/>
      <c r="X141" s="30"/>
      <c r="Y141" s="30">
        <v>18</v>
      </c>
      <c r="Z141" s="30"/>
      <c r="AA141" s="30"/>
      <c r="AB141" s="30">
        <v>5</v>
      </c>
      <c r="AC141" s="30"/>
      <c r="AD141" s="30"/>
      <c r="AE141" s="30">
        <f>SUM(Y141,AB141)</f>
        <v>23</v>
      </c>
      <c r="AF141" s="30">
        <v>391</v>
      </c>
      <c r="AG141" s="30">
        <v>363</v>
      </c>
      <c r="AH141" s="31">
        <f>SUM(AF141,AG141)</f>
        <v>754</v>
      </c>
    </row>
    <row r="142" spans="2:34" ht="12.75" customHeight="1">
      <c r="B142" s="391" t="s">
        <v>971</v>
      </c>
      <c r="C142" s="29">
        <v>3</v>
      </c>
      <c r="D142" s="30">
        <v>1</v>
      </c>
      <c r="E142" s="30">
        <v>24</v>
      </c>
      <c r="F142" s="30">
        <v>1</v>
      </c>
      <c r="G142" s="30"/>
      <c r="H142" s="30"/>
      <c r="I142" s="30">
        <v>16</v>
      </c>
      <c r="J142" s="30"/>
      <c r="K142" s="30"/>
      <c r="L142" s="30">
        <v>17</v>
      </c>
      <c r="M142" s="30"/>
      <c r="N142" s="30"/>
      <c r="O142" s="30">
        <f>SUM(I142,L142)</f>
        <v>33</v>
      </c>
      <c r="P142" s="30">
        <v>498</v>
      </c>
      <c r="Q142" s="30">
        <v>437</v>
      </c>
      <c r="R142" s="30">
        <v>935</v>
      </c>
      <c r="S142" s="30">
        <v>1</v>
      </c>
      <c r="T142" s="30">
        <v>0</v>
      </c>
      <c r="U142" s="30">
        <v>11</v>
      </c>
      <c r="V142" s="30"/>
      <c r="W142" s="30"/>
      <c r="X142" s="30"/>
      <c r="Y142" s="30">
        <v>13</v>
      </c>
      <c r="Z142" s="30"/>
      <c r="AA142" s="30"/>
      <c r="AB142" s="30">
        <v>3</v>
      </c>
      <c r="AC142" s="30"/>
      <c r="AD142" s="30"/>
      <c r="AE142" s="30">
        <f>SUM(Y142,AB142)</f>
        <v>16</v>
      </c>
      <c r="AF142" s="30">
        <v>251</v>
      </c>
      <c r="AG142" s="30">
        <v>246</v>
      </c>
      <c r="AH142" s="31">
        <f>SUM(AF142,AG142)</f>
        <v>497</v>
      </c>
    </row>
    <row r="143" spans="2:34" ht="12.75" customHeight="1">
      <c r="B143" s="391"/>
      <c r="C143" s="29"/>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1"/>
    </row>
    <row r="144" spans="2:34" ht="12.75" customHeight="1">
      <c r="B144" s="391" t="s">
        <v>2003</v>
      </c>
      <c r="C144" s="29">
        <v>3</v>
      </c>
      <c r="D144" s="30">
        <v>2</v>
      </c>
      <c r="E144" s="30">
        <v>24</v>
      </c>
      <c r="F144" s="30">
        <v>2</v>
      </c>
      <c r="G144" s="30"/>
      <c r="H144" s="30"/>
      <c r="I144" s="30">
        <v>16</v>
      </c>
      <c r="J144" s="30"/>
      <c r="K144" s="30"/>
      <c r="L144" s="30">
        <v>18</v>
      </c>
      <c r="M144" s="30"/>
      <c r="N144" s="30"/>
      <c r="O144" s="30">
        <f>SUM(I144,L144)</f>
        <v>34</v>
      </c>
      <c r="P144" s="30">
        <v>466</v>
      </c>
      <c r="Q144" s="30">
        <v>461</v>
      </c>
      <c r="R144" s="30">
        <v>927</v>
      </c>
      <c r="S144" s="30">
        <v>2</v>
      </c>
      <c r="T144" s="30">
        <v>0</v>
      </c>
      <c r="U144" s="30">
        <v>13</v>
      </c>
      <c r="V144" s="30">
        <v>0</v>
      </c>
      <c r="W144" s="30" t="s">
        <v>409</v>
      </c>
      <c r="X144" s="30">
        <v>1</v>
      </c>
      <c r="Y144" s="30">
        <v>15</v>
      </c>
      <c r="Z144" s="30"/>
      <c r="AA144" s="30"/>
      <c r="AB144" s="30">
        <v>5</v>
      </c>
      <c r="AC144" s="30" t="s">
        <v>409</v>
      </c>
      <c r="AD144" s="30">
        <v>1</v>
      </c>
      <c r="AE144" s="30">
        <f>SUM(Y144,AB144)</f>
        <v>20</v>
      </c>
      <c r="AF144" s="30">
        <v>270</v>
      </c>
      <c r="AG144" s="30">
        <v>230</v>
      </c>
      <c r="AH144" s="31">
        <f>SUM(AF144,AG144)</f>
        <v>500</v>
      </c>
    </row>
    <row r="145" spans="2:34" ht="12.75" customHeight="1">
      <c r="B145" s="391" t="s">
        <v>2004</v>
      </c>
      <c r="C145" s="29">
        <v>3</v>
      </c>
      <c r="D145" s="30">
        <v>5</v>
      </c>
      <c r="E145" s="30">
        <v>29</v>
      </c>
      <c r="F145" s="30">
        <v>14</v>
      </c>
      <c r="G145" s="30"/>
      <c r="H145" s="30"/>
      <c r="I145" s="30">
        <v>32</v>
      </c>
      <c r="J145" s="30"/>
      <c r="K145" s="30"/>
      <c r="L145" s="30">
        <v>22</v>
      </c>
      <c r="M145" s="30"/>
      <c r="N145" s="30"/>
      <c r="O145" s="30">
        <f>SUM(I145,L145)</f>
        <v>54</v>
      </c>
      <c r="P145" s="30">
        <v>801</v>
      </c>
      <c r="Q145" s="30">
        <v>764</v>
      </c>
      <c r="R145" s="30">
        <v>1565</v>
      </c>
      <c r="S145" s="30">
        <v>1</v>
      </c>
      <c r="T145" s="30">
        <v>1</v>
      </c>
      <c r="U145" s="30">
        <v>13</v>
      </c>
      <c r="V145" s="30">
        <v>5</v>
      </c>
      <c r="W145" s="30"/>
      <c r="X145" s="30"/>
      <c r="Y145" s="30">
        <v>19</v>
      </c>
      <c r="Z145" s="30"/>
      <c r="AA145" s="30"/>
      <c r="AB145" s="30">
        <v>7</v>
      </c>
      <c r="AC145" s="30"/>
      <c r="AD145" s="30"/>
      <c r="AE145" s="30">
        <f>SUM(Y145,AB145)</f>
        <v>26</v>
      </c>
      <c r="AF145" s="30">
        <v>392</v>
      </c>
      <c r="AG145" s="30">
        <v>409</v>
      </c>
      <c r="AH145" s="31">
        <f>SUM(AF145,AG145)</f>
        <v>801</v>
      </c>
    </row>
    <row r="146" spans="2:34" ht="12.75" customHeight="1">
      <c r="B146" s="391"/>
      <c r="C146" s="29"/>
      <c r="D146" s="30"/>
      <c r="E146" s="30"/>
      <c r="F146" s="30"/>
      <c r="G146" s="30"/>
      <c r="H146" s="30"/>
      <c r="I146" s="30"/>
      <c r="J146" s="30"/>
      <c r="K146" s="30"/>
      <c r="L146" s="30"/>
      <c r="M146" s="30"/>
      <c r="N146" s="30"/>
      <c r="O146" s="39"/>
      <c r="P146" s="30"/>
      <c r="Q146" s="30"/>
      <c r="R146" s="39"/>
      <c r="S146" s="30"/>
      <c r="T146" s="30"/>
      <c r="U146" s="30"/>
      <c r="V146" s="30"/>
      <c r="W146" s="30"/>
      <c r="X146" s="30"/>
      <c r="Y146" s="30"/>
      <c r="Z146" s="30"/>
      <c r="AA146" s="30"/>
      <c r="AB146" s="30"/>
      <c r="AC146" s="30"/>
      <c r="AD146" s="30"/>
      <c r="AE146" s="39"/>
      <c r="AF146" s="30"/>
      <c r="AG146" s="30"/>
      <c r="AH146" s="40"/>
    </row>
    <row r="147" spans="2:34" s="688" customFormat="1" ht="12.75" customHeight="1">
      <c r="B147" s="399" t="s">
        <v>972</v>
      </c>
      <c r="C147" s="38">
        <f>SUM(C149:C159)</f>
        <v>16</v>
      </c>
      <c r="D147" s="39">
        <f>SUM(D149:D159)</f>
        <v>22</v>
      </c>
      <c r="E147" s="39">
        <f>SUM(E149:E159)</f>
        <v>118</v>
      </c>
      <c r="F147" s="39">
        <f>SUM(F149:F159)</f>
        <v>38</v>
      </c>
      <c r="G147" s="39" t="s">
        <v>114</v>
      </c>
      <c r="H147" s="39">
        <v>1</v>
      </c>
      <c r="I147" s="39">
        <f>SUM(I149:I159)</f>
        <v>112</v>
      </c>
      <c r="J147" s="39"/>
      <c r="K147" s="39"/>
      <c r="L147" s="39">
        <f>SUM(L149:L159)</f>
        <v>94</v>
      </c>
      <c r="M147" s="39" t="s">
        <v>114</v>
      </c>
      <c r="N147" s="39">
        <v>1</v>
      </c>
      <c r="O147" s="39">
        <f>SUM(I147,L147)</f>
        <v>206</v>
      </c>
      <c r="P147" s="39">
        <f aca="true" t="shared" si="9" ref="P147:W147">SUM(P149:P159)</f>
        <v>2601</v>
      </c>
      <c r="Q147" s="39">
        <f t="shared" si="9"/>
        <v>2524</v>
      </c>
      <c r="R147" s="39">
        <f t="shared" si="9"/>
        <v>5125</v>
      </c>
      <c r="S147" s="39">
        <f t="shared" si="9"/>
        <v>10</v>
      </c>
      <c r="T147" s="39">
        <f t="shared" si="9"/>
        <v>6</v>
      </c>
      <c r="U147" s="39">
        <f t="shared" si="9"/>
        <v>66</v>
      </c>
      <c r="V147" s="39">
        <f t="shared" si="9"/>
        <v>10</v>
      </c>
      <c r="W147" s="39">
        <f t="shared" si="9"/>
        <v>0</v>
      </c>
      <c r="X147" s="39"/>
      <c r="Y147" s="39">
        <f>SUM(Y149:Y159)</f>
        <v>94</v>
      </c>
      <c r="Z147" s="39" t="s">
        <v>114</v>
      </c>
      <c r="AA147" s="39">
        <v>1</v>
      </c>
      <c r="AB147" s="39">
        <f>SUM(AB149:AB159)</f>
        <v>29</v>
      </c>
      <c r="AC147" s="39" t="s">
        <v>114</v>
      </c>
      <c r="AD147" s="39">
        <v>1</v>
      </c>
      <c r="AE147" s="39">
        <f>SUM(Y147,AB147)</f>
        <v>123</v>
      </c>
      <c r="AF147" s="39">
        <f>SUM(AF149:AF159)</f>
        <v>1354</v>
      </c>
      <c r="AG147" s="39">
        <f>SUM(AG149:AG159)</f>
        <v>1374</v>
      </c>
      <c r="AH147" s="40">
        <f>SUM(AF147,AG147)</f>
        <v>2728</v>
      </c>
    </row>
    <row r="148" spans="2:34" ht="12" customHeight="1">
      <c r="B148" s="391"/>
      <c r="C148" s="29"/>
      <c r="D148" s="30"/>
      <c r="E148" s="30"/>
      <c r="F148" s="30"/>
      <c r="G148" s="30"/>
      <c r="H148" s="30"/>
      <c r="I148" s="30"/>
      <c r="J148" s="30"/>
      <c r="K148" s="30"/>
      <c r="L148" s="30"/>
      <c r="M148" s="30"/>
      <c r="N148" s="30"/>
      <c r="O148" s="39"/>
      <c r="P148" s="30"/>
      <c r="Q148" s="30"/>
      <c r="R148" s="39"/>
      <c r="S148" s="30"/>
      <c r="T148" s="30"/>
      <c r="U148" s="30"/>
      <c r="V148" s="30"/>
      <c r="W148" s="30"/>
      <c r="X148" s="30"/>
      <c r="Y148" s="30"/>
      <c r="Z148" s="30"/>
      <c r="AA148" s="30"/>
      <c r="AB148" s="30"/>
      <c r="AC148" s="30"/>
      <c r="AD148" s="30"/>
      <c r="AE148" s="39"/>
      <c r="AF148" s="30"/>
      <c r="AG148" s="30"/>
      <c r="AH148" s="40"/>
    </row>
    <row r="149" spans="2:34" ht="12.75" customHeight="1">
      <c r="B149" s="391" t="s">
        <v>145</v>
      </c>
      <c r="C149" s="29">
        <v>1</v>
      </c>
      <c r="D149" s="30">
        <v>1</v>
      </c>
      <c r="E149" s="30">
        <v>10</v>
      </c>
      <c r="F149" s="30">
        <v>1</v>
      </c>
      <c r="G149" s="30"/>
      <c r="H149" s="30"/>
      <c r="I149" s="30">
        <v>6</v>
      </c>
      <c r="J149" s="30"/>
      <c r="K149" s="30"/>
      <c r="L149" s="30">
        <v>8</v>
      </c>
      <c r="M149" s="30"/>
      <c r="N149" s="30"/>
      <c r="O149" s="30">
        <f aca="true" t="shared" si="10" ref="O149:O156">SUM(I149,L149)</f>
        <v>14</v>
      </c>
      <c r="P149" s="30">
        <v>197</v>
      </c>
      <c r="Q149" s="30">
        <v>185</v>
      </c>
      <c r="R149" s="30">
        <v>382</v>
      </c>
      <c r="S149" s="30">
        <v>1</v>
      </c>
      <c r="T149" s="30">
        <v>0</v>
      </c>
      <c r="U149" s="30">
        <v>6</v>
      </c>
      <c r="V149" s="30">
        <v>0</v>
      </c>
      <c r="W149" s="30"/>
      <c r="X149" s="30"/>
      <c r="Y149" s="30">
        <v>9</v>
      </c>
      <c r="Z149" s="30"/>
      <c r="AA149" s="30"/>
      <c r="AB149" s="30">
        <v>2</v>
      </c>
      <c r="AC149" s="30"/>
      <c r="AD149" s="30"/>
      <c r="AE149" s="30">
        <f aca="true" t="shared" si="11" ref="AE149:AE156">SUM(Y149,AB149)</f>
        <v>11</v>
      </c>
      <c r="AF149" s="30">
        <v>96</v>
      </c>
      <c r="AG149" s="30">
        <v>91</v>
      </c>
      <c r="AH149" s="31">
        <f aca="true" t="shared" si="12" ref="AH149:AH156">SUM(AF149,AG149)</f>
        <v>187</v>
      </c>
    </row>
    <row r="150" spans="2:34" ht="12.75" customHeight="1">
      <c r="B150" s="391" t="s">
        <v>974</v>
      </c>
      <c r="C150" s="29">
        <v>3</v>
      </c>
      <c r="D150" s="30">
        <v>1</v>
      </c>
      <c r="E150" s="30">
        <v>20</v>
      </c>
      <c r="F150" s="30">
        <v>1</v>
      </c>
      <c r="G150" s="30"/>
      <c r="H150" s="30"/>
      <c r="I150" s="30">
        <v>17</v>
      </c>
      <c r="J150" s="30"/>
      <c r="K150" s="30"/>
      <c r="L150" s="30">
        <v>12</v>
      </c>
      <c r="M150" s="30"/>
      <c r="N150" s="30"/>
      <c r="O150" s="30">
        <f t="shared" si="10"/>
        <v>29</v>
      </c>
      <c r="P150" s="30">
        <v>332</v>
      </c>
      <c r="Q150" s="30">
        <v>302</v>
      </c>
      <c r="R150" s="30">
        <v>634</v>
      </c>
      <c r="S150" s="30">
        <v>1</v>
      </c>
      <c r="T150" s="30">
        <v>0</v>
      </c>
      <c r="U150" s="30">
        <v>8</v>
      </c>
      <c r="V150" s="30">
        <v>0</v>
      </c>
      <c r="W150" s="30"/>
      <c r="X150" s="30"/>
      <c r="Y150" s="30">
        <v>10</v>
      </c>
      <c r="Z150" s="30"/>
      <c r="AA150" s="30"/>
      <c r="AB150" s="30">
        <v>2</v>
      </c>
      <c r="AC150" s="30"/>
      <c r="AD150" s="30"/>
      <c r="AE150" s="30">
        <f t="shared" si="11"/>
        <v>12</v>
      </c>
      <c r="AF150" s="30">
        <v>167</v>
      </c>
      <c r="AG150" s="30">
        <v>159</v>
      </c>
      <c r="AH150" s="31">
        <f t="shared" si="12"/>
        <v>326</v>
      </c>
    </row>
    <row r="151" spans="2:34" ht="12.75" customHeight="1">
      <c r="B151" s="391" t="s">
        <v>975</v>
      </c>
      <c r="C151" s="29">
        <v>2</v>
      </c>
      <c r="D151" s="30">
        <v>5</v>
      </c>
      <c r="E151" s="30">
        <v>18</v>
      </c>
      <c r="F151" s="30">
        <v>11</v>
      </c>
      <c r="G151" s="30"/>
      <c r="H151" s="30"/>
      <c r="I151" s="30">
        <v>18</v>
      </c>
      <c r="J151" s="30"/>
      <c r="K151" s="30"/>
      <c r="L151" s="30">
        <v>19</v>
      </c>
      <c r="M151" s="30"/>
      <c r="N151" s="30"/>
      <c r="O151" s="30">
        <f t="shared" si="10"/>
        <v>37</v>
      </c>
      <c r="P151" s="30">
        <v>499</v>
      </c>
      <c r="Q151" s="30">
        <v>478</v>
      </c>
      <c r="R151" s="30">
        <v>977</v>
      </c>
      <c r="S151" s="30">
        <v>2</v>
      </c>
      <c r="T151" s="30">
        <v>3</v>
      </c>
      <c r="U151" s="30">
        <v>11</v>
      </c>
      <c r="V151" s="30">
        <v>4</v>
      </c>
      <c r="W151" s="30"/>
      <c r="X151" s="30"/>
      <c r="Y151" s="30">
        <v>19</v>
      </c>
      <c r="Z151" s="30" t="s">
        <v>409</v>
      </c>
      <c r="AA151" s="30">
        <v>1</v>
      </c>
      <c r="AB151" s="30">
        <v>4</v>
      </c>
      <c r="AC151" s="30" t="s">
        <v>409</v>
      </c>
      <c r="AD151" s="30"/>
      <c r="AE151" s="30">
        <f t="shared" si="11"/>
        <v>23</v>
      </c>
      <c r="AF151" s="30">
        <v>256</v>
      </c>
      <c r="AG151" s="30">
        <v>258</v>
      </c>
      <c r="AH151" s="31">
        <f t="shared" si="12"/>
        <v>514</v>
      </c>
    </row>
    <row r="152" spans="2:34" ht="12.75" customHeight="1">
      <c r="B152" s="391" t="s">
        <v>976</v>
      </c>
      <c r="C152" s="29">
        <v>2</v>
      </c>
      <c r="D152" s="30">
        <v>5</v>
      </c>
      <c r="E152" s="30">
        <v>14</v>
      </c>
      <c r="F152" s="30">
        <v>7</v>
      </c>
      <c r="G152" s="30"/>
      <c r="H152" s="30"/>
      <c r="I152" s="30">
        <v>16</v>
      </c>
      <c r="J152" s="30"/>
      <c r="K152" s="30"/>
      <c r="L152" s="30">
        <v>12</v>
      </c>
      <c r="M152" s="30"/>
      <c r="N152" s="30"/>
      <c r="O152" s="30">
        <f t="shared" si="10"/>
        <v>28</v>
      </c>
      <c r="P152" s="30">
        <v>357</v>
      </c>
      <c r="Q152" s="30">
        <v>376</v>
      </c>
      <c r="R152" s="30">
        <v>733</v>
      </c>
      <c r="S152" s="30">
        <v>2</v>
      </c>
      <c r="T152" s="30">
        <v>1</v>
      </c>
      <c r="U152" s="30">
        <v>9</v>
      </c>
      <c r="V152" s="30">
        <v>2</v>
      </c>
      <c r="W152" s="30"/>
      <c r="X152" s="30"/>
      <c r="Y152" s="30">
        <v>15</v>
      </c>
      <c r="Z152" s="30"/>
      <c r="AA152" s="30"/>
      <c r="AB152" s="30">
        <v>4</v>
      </c>
      <c r="AC152" s="30"/>
      <c r="AD152" s="30"/>
      <c r="AE152" s="30">
        <f t="shared" si="11"/>
        <v>19</v>
      </c>
      <c r="AF152" s="30">
        <v>186</v>
      </c>
      <c r="AG152" s="30">
        <v>199</v>
      </c>
      <c r="AH152" s="31">
        <f t="shared" si="12"/>
        <v>385</v>
      </c>
    </row>
    <row r="153" spans="2:34" ht="12.75" customHeight="1">
      <c r="B153" s="391" t="s">
        <v>977</v>
      </c>
      <c r="C153" s="29">
        <v>3</v>
      </c>
      <c r="D153" s="30">
        <v>4</v>
      </c>
      <c r="E153" s="30">
        <v>15</v>
      </c>
      <c r="F153" s="30">
        <v>6</v>
      </c>
      <c r="G153" s="30"/>
      <c r="H153" s="30"/>
      <c r="I153" s="30">
        <v>18</v>
      </c>
      <c r="J153" s="30"/>
      <c r="K153" s="30"/>
      <c r="L153" s="30">
        <v>10</v>
      </c>
      <c r="M153" s="30"/>
      <c r="N153" s="30"/>
      <c r="O153" s="30">
        <f t="shared" si="10"/>
        <v>28</v>
      </c>
      <c r="P153" s="30">
        <v>272</v>
      </c>
      <c r="Q153" s="30">
        <v>261</v>
      </c>
      <c r="R153" s="30">
        <v>533</v>
      </c>
      <c r="S153" s="30">
        <v>1</v>
      </c>
      <c r="T153" s="30">
        <v>1</v>
      </c>
      <c r="U153" s="30">
        <v>6</v>
      </c>
      <c r="V153" s="30">
        <v>3</v>
      </c>
      <c r="W153" s="30"/>
      <c r="X153" s="30"/>
      <c r="Y153" s="30">
        <v>10</v>
      </c>
      <c r="Z153" s="30"/>
      <c r="AA153" s="30"/>
      <c r="AB153" s="30">
        <v>5</v>
      </c>
      <c r="AC153" s="30"/>
      <c r="AD153" s="30"/>
      <c r="AE153" s="30">
        <f t="shared" si="11"/>
        <v>15</v>
      </c>
      <c r="AF153" s="30">
        <v>166</v>
      </c>
      <c r="AG153" s="30">
        <v>151</v>
      </c>
      <c r="AH153" s="31">
        <f t="shared" si="12"/>
        <v>317</v>
      </c>
    </row>
    <row r="154" spans="2:34" ht="12.75" customHeight="1">
      <c r="B154" s="391" t="s">
        <v>146</v>
      </c>
      <c r="C154" s="29">
        <v>1</v>
      </c>
      <c r="D154" s="30">
        <v>6</v>
      </c>
      <c r="E154" s="30">
        <v>6</v>
      </c>
      <c r="F154" s="30">
        <v>12</v>
      </c>
      <c r="G154" s="30" t="s">
        <v>409</v>
      </c>
      <c r="H154" s="30">
        <v>1</v>
      </c>
      <c r="I154" s="30">
        <v>14</v>
      </c>
      <c r="J154" s="30"/>
      <c r="K154" s="30"/>
      <c r="L154" s="30">
        <v>10</v>
      </c>
      <c r="M154" s="30" t="s">
        <v>409</v>
      </c>
      <c r="N154" s="30">
        <v>1</v>
      </c>
      <c r="O154" s="30">
        <f t="shared" si="10"/>
        <v>24</v>
      </c>
      <c r="P154" s="30">
        <v>218</v>
      </c>
      <c r="Q154" s="30">
        <v>223</v>
      </c>
      <c r="R154" s="30">
        <v>441</v>
      </c>
      <c r="S154" s="30">
        <v>1</v>
      </c>
      <c r="T154" s="30">
        <v>1</v>
      </c>
      <c r="U154" s="30">
        <v>6</v>
      </c>
      <c r="V154" s="30">
        <v>1</v>
      </c>
      <c r="W154" s="30"/>
      <c r="X154" s="30"/>
      <c r="Y154" s="30">
        <v>8</v>
      </c>
      <c r="Z154" s="30"/>
      <c r="AA154" s="30"/>
      <c r="AB154" s="30">
        <v>4</v>
      </c>
      <c r="AC154" s="30"/>
      <c r="AD154" s="30"/>
      <c r="AE154" s="30">
        <f t="shared" si="11"/>
        <v>12</v>
      </c>
      <c r="AF154" s="30">
        <v>119</v>
      </c>
      <c r="AG154" s="30">
        <v>125</v>
      </c>
      <c r="AH154" s="31">
        <f t="shared" si="12"/>
        <v>244</v>
      </c>
    </row>
    <row r="155" spans="2:34" ht="12.75" customHeight="1">
      <c r="B155" s="391" t="s">
        <v>147</v>
      </c>
      <c r="C155" s="29">
        <v>1</v>
      </c>
      <c r="D155" s="30">
        <v>0</v>
      </c>
      <c r="E155" s="30">
        <v>9</v>
      </c>
      <c r="F155" s="30">
        <v>0</v>
      </c>
      <c r="G155" s="30"/>
      <c r="H155" s="30"/>
      <c r="I155" s="30">
        <v>7</v>
      </c>
      <c r="J155" s="30"/>
      <c r="K155" s="30"/>
      <c r="L155" s="30">
        <v>5</v>
      </c>
      <c r="M155" s="30"/>
      <c r="N155" s="30"/>
      <c r="O155" s="30">
        <f t="shared" si="10"/>
        <v>12</v>
      </c>
      <c r="P155" s="30">
        <v>167</v>
      </c>
      <c r="Q155" s="30">
        <v>162</v>
      </c>
      <c r="R155" s="30">
        <v>329</v>
      </c>
      <c r="S155" s="30">
        <v>1</v>
      </c>
      <c r="T155" s="30">
        <v>0</v>
      </c>
      <c r="U155" s="30">
        <v>11</v>
      </c>
      <c r="V155" s="30">
        <v>0</v>
      </c>
      <c r="W155" s="30"/>
      <c r="X155" s="30"/>
      <c r="Y155" s="30">
        <v>13</v>
      </c>
      <c r="Z155" s="30"/>
      <c r="AA155" s="30"/>
      <c r="AB155" s="30">
        <v>4</v>
      </c>
      <c r="AC155" s="30"/>
      <c r="AD155" s="30"/>
      <c r="AE155" s="30">
        <f t="shared" si="11"/>
        <v>17</v>
      </c>
      <c r="AF155" s="30">
        <v>212</v>
      </c>
      <c r="AG155" s="30">
        <v>210</v>
      </c>
      <c r="AH155" s="31">
        <f t="shared" si="12"/>
        <v>422</v>
      </c>
    </row>
    <row r="156" spans="2:34" ht="12.75" customHeight="1">
      <c r="B156" s="391" t="s">
        <v>980</v>
      </c>
      <c r="C156" s="29">
        <v>1</v>
      </c>
      <c r="D156" s="30">
        <v>0</v>
      </c>
      <c r="E156" s="30">
        <v>7</v>
      </c>
      <c r="F156" s="30">
        <v>0</v>
      </c>
      <c r="G156" s="30"/>
      <c r="H156" s="30"/>
      <c r="I156" s="30">
        <v>5</v>
      </c>
      <c r="J156" s="30"/>
      <c r="K156" s="30"/>
      <c r="L156" s="30">
        <v>5</v>
      </c>
      <c r="M156" s="30"/>
      <c r="N156" s="30"/>
      <c r="O156" s="30">
        <f t="shared" si="10"/>
        <v>10</v>
      </c>
      <c r="P156" s="30">
        <v>145</v>
      </c>
      <c r="Q156" s="30">
        <v>118</v>
      </c>
      <c r="R156" s="30">
        <v>263</v>
      </c>
      <c r="S156" s="30">
        <v>0</v>
      </c>
      <c r="T156" s="30">
        <v>0</v>
      </c>
      <c r="U156" s="30">
        <v>0</v>
      </c>
      <c r="V156" s="30">
        <v>0</v>
      </c>
      <c r="W156" s="30"/>
      <c r="X156" s="30"/>
      <c r="Y156" s="30">
        <v>0</v>
      </c>
      <c r="Z156" s="30"/>
      <c r="AA156" s="30"/>
      <c r="AB156" s="30">
        <v>0</v>
      </c>
      <c r="AC156" s="30"/>
      <c r="AD156" s="30"/>
      <c r="AE156" s="30">
        <f t="shared" si="11"/>
        <v>0</v>
      </c>
      <c r="AF156" s="30">
        <v>0</v>
      </c>
      <c r="AG156" s="30">
        <v>0</v>
      </c>
      <c r="AH156" s="31">
        <f t="shared" si="12"/>
        <v>0</v>
      </c>
    </row>
    <row r="157" spans="2:34" ht="12.75" customHeight="1">
      <c r="B157" s="391"/>
      <c r="C157" s="29"/>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1"/>
    </row>
    <row r="158" spans="2:34" ht="12.75" customHeight="1">
      <c r="B158" s="391" t="s">
        <v>981</v>
      </c>
      <c r="C158" s="29">
        <v>1</v>
      </c>
      <c r="D158" s="30">
        <v>0</v>
      </c>
      <c r="E158" s="30">
        <v>6</v>
      </c>
      <c r="F158" s="30">
        <v>0</v>
      </c>
      <c r="G158" s="30"/>
      <c r="H158" s="30"/>
      <c r="I158" s="30">
        <v>4</v>
      </c>
      <c r="J158" s="30"/>
      <c r="K158" s="30"/>
      <c r="L158" s="30">
        <v>4</v>
      </c>
      <c r="M158" s="30"/>
      <c r="N158" s="30"/>
      <c r="O158" s="30">
        <f>SUM(I158,L158)</f>
        <v>8</v>
      </c>
      <c r="P158" s="30">
        <v>108</v>
      </c>
      <c r="Q158" s="30">
        <v>100</v>
      </c>
      <c r="R158" s="30">
        <v>208</v>
      </c>
      <c r="S158" s="30">
        <v>0</v>
      </c>
      <c r="T158" s="30">
        <v>0</v>
      </c>
      <c r="U158" s="30">
        <v>0</v>
      </c>
      <c r="V158" s="30">
        <v>0</v>
      </c>
      <c r="W158" s="30"/>
      <c r="X158" s="30"/>
      <c r="Y158" s="30">
        <v>0</v>
      </c>
      <c r="Z158" s="30"/>
      <c r="AA158" s="30"/>
      <c r="AB158" s="30">
        <v>0</v>
      </c>
      <c r="AC158" s="30"/>
      <c r="AD158" s="30"/>
      <c r="AE158" s="30">
        <f>SUM(Y158,AB158)</f>
        <v>0</v>
      </c>
      <c r="AF158" s="30">
        <v>0</v>
      </c>
      <c r="AG158" s="30">
        <v>0</v>
      </c>
      <c r="AH158" s="31">
        <f>SUM(AF158,AG158)</f>
        <v>0</v>
      </c>
    </row>
    <row r="159" spans="2:34" ht="13.5" customHeight="1">
      <c r="B159" s="391" t="s">
        <v>982</v>
      </c>
      <c r="C159" s="29">
        <v>1</v>
      </c>
      <c r="D159" s="30">
        <v>0</v>
      </c>
      <c r="E159" s="30">
        <v>13</v>
      </c>
      <c r="F159" s="30">
        <v>0</v>
      </c>
      <c r="G159" s="30"/>
      <c r="H159" s="30"/>
      <c r="I159" s="30">
        <v>7</v>
      </c>
      <c r="J159" s="30"/>
      <c r="K159" s="30"/>
      <c r="L159" s="30">
        <v>9</v>
      </c>
      <c r="M159" s="30"/>
      <c r="N159" s="30"/>
      <c r="O159" s="30">
        <f>SUM(I159,L159)</f>
        <v>16</v>
      </c>
      <c r="P159" s="30">
        <v>306</v>
      </c>
      <c r="Q159" s="30">
        <v>319</v>
      </c>
      <c r="R159" s="30">
        <v>625</v>
      </c>
      <c r="S159" s="30">
        <v>1</v>
      </c>
      <c r="T159" s="30">
        <v>0</v>
      </c>
      <c r="U159" s="30">
        <v>9</v>
      </c>
      <c r="V159" s="30">
        <v>0</v>
      </c>
      <c r="W159" s="30"/>
      <c r="X159" s="30"/>
      <c r="Y159" s="30">
        <v>10</v>
      </c>
      <c r="Z159" s="30"/>
      <c r="AA159" s="30"/>
      <c r="AB159" s="30">
        <v>4</v>
      </c>
      <c r="AC159" s="30"/>
      <c r="AD159" s="30"/>
      <c r="AE159" s="30">
        <f>SUM(Y159,AB159)</f>
        <v>14</v>
      </c>
      <c r="AF159" s="30">
        <v>152</v>
      </c>
      <c r="AG159" s="30">
        <v>181</v>
      </c>
      <c r="AH159" s="31">
        <f>SUM(AF159,AG159)</f>
        <v>333</v>
      </c>
    </row>
    <row r="160" spans="2:34" ht="12.75" customHeight="1">
      <c r="B160" s="391"/>
      <c r="C160" s="29"/>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1"/>
    </row>
    <row r="161" spans="2:34" s="688" customFormat="1" ht="12.75" customHeight="1">
      <c r="B161" s="399" t="s">
        <v>983</v>
      </c>
      <c r="C161" s="38">
        <f>SUM(C163:C185)</f>
        <v>21</v>
      </c>
      <c r="D161" s="39">
        <f>SUM(D163:D185)</f>
        <v>9</v>
      </c>
      <c r="E161" s="39">
        <f>SUM(E163:E185)</f>
        <v>319</v>
      </c>
      <c r="F161" s="39">
        <f>SUM(F163:F185)</f>
        <v>21</v>
      </c>
      <c r="G161" s="39">
        <f>SUM(G163:G185)</f>
        <v>0</v>
      </c>
      <c r="H161" s="39"/>
      <c r="I161" s="39">
        <f>SUM(I163:I185)</f>
        <v>163</v>
      </c>
      <c r="J161" s="39"/>
      <c r="K161" s="39"/>
      <c r="L161" s="39">
        <v>251</v>
      </c>
      <c r="M161" s="39">
        <f>SUM(M163:M185)</f>
        <v>0</v>
      </c>
      <c r="N161" s="39"/>
      <c r="O161" s="39">
        <f>SUM(I161,L161)</f>
        <v>414</v>
      </c>
      <c r="P161" s="39">
        <f>SUM(P163:P185)</f>
        <v>7601</v>
      </c>
      <c r="Q161" s="39">
        <f>SUM(Q163:Q185)</f>
        <v>7386</v>
      </c>
      <c r="R161" s="39">
        <v>14987</v>
      </c>
      <c r="S161" s="39">
        <v>19</v>
      </c>
      <c r="T161" s="39">
        <v>0</v>
      </c>
      <c r="U161" s="39">
        <f>SUM(U163:U185)</f>
        <v>181</v>
      </c>
      <c r="V161" s="39">
        <v>0</v>
      </c>
      <c r="W161" s="39" t="s">
        <v>114</v>
      </c>
      <c r="X161" s="39">
        <v>1</v>
      </c>
      <c r="Y161" s="39">
        <f>SUM(Y163:Y185)</f>
        <v>202</v>
      </c>
      <c r="Z161" s="39">
        <f>SUM(Z163:Z185)</f>
        <v>0</v>
      </c>
      <c r="AA161" s="39"/>
      <c r="AB161" s="39">
        <f>SUM(AB163:AB185)</f>
        <v>75</v>
      </c>
      <c r="AC161" s="39" t="s">
        <v>114</v>
      </c>
      <c r="AD161" s="39">
        <v>1</v>
      </c>
      <c r="AE161" s="39">
        <f>SUM(Y161,AB161)</f>
        <v>277</v>
      </c>
      <c r="AF161" s="39">
        <f>SUM(AF163:AF185)</f>
        <v>4082</v>
      </c>
      <c r="AG161" s="39">
        <f>SUM(AG163:AG185)</f>
        <v>4028</v>
      </c>
      <c r="AH161" s="40">
        <f>SUM(AF161,AG161)</f>
        <v>8110</v>
      </c>
    </row>
    <row r="162" spans="2:34" ht="12.75" customHeight="1">
      <c r="B162" s="391"/>
      <c r="C162" s="29"/>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1"/>
    </row>
    <row r="163" spans="2:34" ht="12.75" customHeight="1">
      <c r="B163" s="391" t="s">
        <v>984</v>
      </c>
      <c r="C163" s="29">
        <v>1</v>
      </c>
      <c r="D163" s="30">
        <v>0</v>
      </c>
      <c r="E163" s="30">
        <v>29</v>
      </c>
      <c r="F163" s="30">
        <v>0</v>
      </c>
      <c r="G163" s="30"/>
      <c r="H163" s="30"/>
      <c r="I163" s="30">
        <v>9</v>
      </c>
      <c r="J163" s="30"/>
      <c r="K163" s="30"/>
      <c r="L163" s="30">
        <v>25</v>
      </c>
      <c r="M163" s="30"/>
      <c r="N163" s="30"/>
      <c r="O163" s="30">
        <f>SUM(I163,L163)</f>
        <v>34</v>
      </c>
      <c r="P163" s="30">
        <v>761</v>
      </c>
      <c r="Q163" s="30">
        <v>711</v>
      </c>
      <c r="R163" s="30">
        <v>1472</v>
      </c>
      <c r="S163" s="30">
        <v>1</v>
      </c>
      <c r="T163" s="30">
        <v>0</v>
      </c>
      <c r="U163" s="30">
        <v>15</v>
      </c>
      <c r="V163" s="30">
        <v>0</v>
      </c>
      <c r="W163" s="30"/>
      <c r="X163" s="30"/>
      <c r="Y163" s="30">
        <v>15</v>
      </c>
      <c r="Z163" s="30"/>
      <c r="AA163" s="30"/>
      <c r="AB163" s="30">
        <v>7</v>
      </c>
      <c r="AC163" s="30"/>
      <c r="AD163" s="30"/>
      <c r="AE163" s="30">
        <f>SUM(Y163,AB163)</f>
        <v>22</v>
      </c>
      <c r="AF163" s="30">
        <v>374</v>
      </c>
      <c r="AG163" s="30">
        <v>390</v>
      </c>
      <c r="AH163" s="31">
        <f>SUM(AF163,AG163)</f>
        <v>764</v>
      </c>
    </row>
    <row r="164" spans="2:34" ht="12.75" customHeight="1">
      <c r="B164" s="391" t="s">
        <v>148</v>
      </c>
      <c r="C164" s="29">
        <v>1</v>
      </c>
      <c r="D164" s="30">
        <v>0</v>
      </c>
      <c r="E164" s="30">
        <v>11</v>
      </c>
      <c r="F164" s="30">
        <v>0</v>
      </c>
      <c r="G164" s="30"/>
      <c r="H164" s="30"/>
      <c r="I164" s="30">
        <v>7</v>
      </c>
      <c r="J164" s="30"/>
      <c r="K164" s="30"/>
      <c r="L164" s="30">
        <v>6</v>
      </c>
      <c r="M164" s="30"/>
      <c r="N164" s="30"/>
      <c r="O164" s="30">
        <v>16</v>
      </c>
      <c r="P164" s="30">
        <v>211</v>
      </c>
      <c r="Q164" s="30">
        <v>222</v>
      </c>
      <c r="R164" s="30">
        <v>433</v>
      </c>
      <c r="S164" s="30">
        <v>1</v>
      </c>
      <c r="T164" s="30">
        <v>0</v>
      </c>
      <c r="U164" s="30">
        <v>6</v>
      </c>
      <c r="V164" s="30">
        <v>0</v>
      </c>
      <c r="W164" s="30"/>
      <c r="X164" s="30"/>
      <c r="Y164" s="30">
        <v>8</v>
      </c>
      <c r="Z164" s="30"/>
      <c r="AA164" s="30"/>
      <c r="AB164" s="30">
        <v>3</v>
      </c>
      <c r="AC164" s="30"/>
      <c r="AD164" s="30"/>
      <c r="AE164" s="30">
        <f>SUM(Y164,AB164)</f>
        <v>11</v>
      </c>
      <c r="AF164" s="30">
        <v>107</v>
      </c>
      <c r="AG164" s="30">
        <v>115</v>
      </c>
      <c r="AH164" s="31">
        <f>SUM(AF164,AG164)</f>
        <v>222</v>
      </c>
    </row>
    <row r="165" spans="2:34" ht="12.75" customHeight="1">
      <c r="B165" s="391" t="s">
        <v>986</v>
      </c>
      <c r="C165" s="29">
        <v>1</v>
      </c>
      <c r="D165" s="30">
        <v>1</v>
      </c>
      <c r="E165" s="30">
        <v>17</v>
      </c>
      <c r="F165" s="30">
        <v>4</v>
      </c>
      <c r="G165" s="30"/>
      <c r="H165" s="30"/>
      <c r="I165" s="30">
        <v>10</v>
      </c>
      <c r="J165" s="30"/>
      <c r="K165" s="30"/>
      <c r="L165" s="30">
        <v>14</v>
      </c>
      <c r="M165" s="30"/>
      <c r="N165" s="30"/>
      <c r="O165" s="30">
        <f>SUM(I165,L165)</f>
        <v>24</v>
      </c>
      <c r="P165" s="30">
        <v>464</v>
      </c>
      <c r="Q165" s="30">
        <v>423</v>
      </c>
      <c r="R165" s="30">
        <v>887</v>
      </c>
      <c r="S165" s="30">
        <v>1</v>
      </c>
      <c r="T165" s="30">
        <v>0</v>
      </c>
      <c r="U165" s="30">
        <v>10</v>
      </c>
      <c r="V165" s="30">
        <v>0</v>
      </c>
      <c r="W165" s="30"/>
      <c r="X165" s="30"/>
      <c r="Y165" s="30">
        <v>12</v>
      </c>
      <c r="Z165" s="30"/>
      <c r="AA165" s="30"/>
      <c r="AB165" s="30">
        <v>3</v>
      </c>
      <c r="AC165" s="30"/>
      <c r="AD165" s="30"/>
      <c r="AE165" s="30">
        <f>SUM(Y165,AB165)</f>
        <v>15</v>
      </c>
      <c r="AF165" s="30">
        <v>231</v>
      </c>
      <c r="AG165" s="30">
        <v>223</v>
      </c>
      <c r="AH165" s="31">
        <f>SUM(AF165,AG165)</f>
        <v>454</v>
      </c>
    </row>
    <row r="166" spans="2:34" ht="12.75" customHeight="1">
      <c r="B166" s="391" t="s">
        <v>987</v>
      </c>
      <c r="C166" s="29">
        <v>1</v>
      </c>
      <c r="D166" s="30">
        <v>0</v>
      </c>
      <c r="E166" s="30">
        <v>12</v>
      </c>
      <c r="F166" s="30">
        <v>0</v>
      </c>
      <c r="G166" s="30"/>
      <c r="H166" s="30"/>
      <c r="I166" s="30">
        <v>7</v>
      </c>
      <c r="J166" s="30"/>
      <c r="K166" s="30"/>
      <c r="L166" s="30">
        <v>7</v>
      </c>
      <c r="M166" s="30"/>
      <c r="N166" s="30"/>
      <c r="O166" s="30">
        <f>SUM(I166,L166)</f>
        <v>14</v>
      </c>
      <c r="P166" s="30">
        <v>228</v>
      </c>
      <c r="Q166" s="30">
        <v>197</v>
      </c>
      <c r="R166" s="30">
        <v>425</v>
      </c>
      <c r="S166" s="30">
        <v>1</v>
      </c>
      <c r="T166" s="30">
        <v>0</v>
      </c>
      <c r="U166" s="30">
        <v>6</v>
      </c>
      <c r="V166" s="30">
        <v>0</v>
      </c>
      <c r="W166" s="30"/>
      <c r="X166" s="30"/>
      <c r="Y166" s="30">
        <v>8</v>
      </c>
      <c r="Z166" s="30"/>
      <c r="AA166" s="30"/>
      <c r="AB166" s="30">
        <v>2</v>
      </c>
      <c r="AC166" s="30"/>
      <c r="AD166" s="30"/>
      <c r="AE166" s="30">
        <f>SUM(Y166,AB166)</f>
        <v>10</v>
      </c>
      <c r="AF166" s="30">
        <v>123</v>
      </c>
      <c r="AG166" s="30">
        <v>128</v>
      </c>
      <c r="AH166" s="31">
        <f>SUM(AF166,AG166)</f>
        <v>251</v>
      </c>
    </row>
    <row r="167" spans="2:34" ht="12.75" customHeight="1">
      <c r="B167" s="391" t="s">
        <v>149</v>
      </c>
      <c r="C167" s="29">
        <v>1</v>
      </c>
      <c r="D167" s="30">
        <v>1</v>
      </c>
      <c r="E167" s="30">
        <v>16</v>
      </c>
      <c r="F167" s="30">
        <v>2</v>
      </c>
      <c r="G167" s="30"/>
      <c r="H167" s="30"/>
      <c r="I167" s="30">
        <v>8</v>
      </c>
      <c r="J167" s="30"/>
      <c r="K167" s="30"/>
      <c r="L167" s="30">
        <v>15</v>
      </c>
      <c r="M167" s="30"/>
      <c r="N167" s="30"/>
      <c r="O167" s="30">
        <f>SUM(I167,L167)</f>
        <v>23</v>
      </c>
      <c r="P167" s="30">
        <v>415</v>
      </c>
      <c r="Q167" s="30">
        <v>433</v>
      </c>
      <c r="R167" s="30">
        <v>848</v>
      </c>
      <c r="S167" s="30">
        <v>1</v>
      </c>
      <c r="T167" s="30">
        <v>0</v>
      </c>
      <c r="U167" s="30">
        <v>9</v>
      </c>
      <c r="V167" s="30">
        <v>0</v>
      </c>
      <c r="W167" s="30"/>
      <c r="X167" s="30"/>
      <c r="Y167" s="30">
        <v>10</v>
      </c>
      <c r="Z167" s="30"/>
      <c r="AA167" s="30"/>
      <c r="AB167" s="30">
        <v>4</v>
      </c>
      <c r="AC167" s="30"/>
      <c r="AD167" s="30"/>
      <c r="AE167" s="30">
        <f>SUM(Y167,AB167)</f>
        <v>14</v>
      </c>
      <c r="AF167" s="30">
        <v>224</v>
      </c>
      <c r="AG167" s="30">
        <v>182</v>
      </c>
      <c r="AH167" s="31">
        <f>SUM(AF167,AG167)</f>
        <v>406</v>
      </c>
    </row>
    <row r="168" spans="2:34" ht="12.75" customHeight="1">
      <c r="B168" s="391"/>
      <c r="C168" s="29"/>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1"/>
    </row>
    <row r="169" spans="2:34" ht="12.75" customHeight="1">
      <c r="B169" s="391" t="s">
        <v>989</v>
      </c>
      <c r="C169" s="29">
        <v>1</v>
      </c>
      <c r="D169" s="30">
        <v>1</v>
      </c>
      <c r="E169" s="30">
        <v>16</v>
      </c>
      <c r="F169" s="30">
        <v>2</v>
      </c>
      <c r="G169" s="30"/>
      <c r="H169" s="30"/>
      <c r="I169" s="30">
        <v>6</v>
      </c>
      <c r="J169" s="30"/>
      <c r="K169" s="30"/>
      <c r="L169" s="30">
        <v>15</v>
      </c>
      <c r="M169" s="30"/>
      <c r="N169" s="30"/>
      <c r="O169" s="30">
        <f>SUM(I169,L169)</f>
        <v>21</v>
      </c>
      <c r="P169" s="30">
        <v>383</v>
      </c>
      <c r="Q169" s="30">
        <v>410</v>
      </c>
      <c r="R169" s="30">
        <v>793</v>
      </c>
      <c r="S169" s="30">
        <v>1</v>
      </c>
      <c r="T169" s="30">
        <v>0</v>
      </c>
      <c r="U169" s="30">
        <v>9</v>
      </c>
      <c r="V169" s="30">
        <v>0</v>
      </c>
      <c r="W169" s="30"/>
      <c r="X169" s="30"/>
      <c r="Y169" s="30">
        <v>11</v>
      </c>
      <c r="Z169" s="30"/>
      <c r="AA169" s="30"/>
      <c r="AB169" s="30">
        <v>3</v>
      </c>
      <c r="AC169" s="30"/>
      <c r="AD169" s="30"/>
      <c r="AE169" s="30">
        <f>SUM(Y169,AB169)</f>
        <v>14</v>
      </c>
      <c r="AF169" s="30">
        <v>205</v>
      </c>
      <c r="AG169" s="30">
        <v>182</v>
      </c>
      <c r="AH169" s="31">
        <f>SUM(AF169,AG169)</f>
        <v>387</v>
      </c>
    </row>
    <row r="170" spans="2:34" ht="12.75" customHeight="1">
      <c r="B170" s="391" t="s">
        <v>2014</v>
      </c>
      <c r="C170" s="29">
        <v>1</v>
      </c>
      <c r="D170" s="30">
        <v>0</v>
      </c>
      <c r="E170" s="30">
        <v>17</v>
      </c>
      <c r="F170" s="30">
        <v>0</v>
      </c>
      <c r="G170" s="30"/>
      <c r="H170" s="30"/>
      <c r="I170" s="30">
        <v>6</v>
      </c>
      <c r="J170" s="30"/>
      <c r="K170" s="30"/>
      <c r="L170" s="30">
        <v>14</v>
      </c>
      <c r="M170" s="30"/>
      <c r="N170" s="30"/>
      <c r="O170" s="30">
        <f>SUM(I170,L170)</f>
        <v>20</v>
      </c>
      <c r="P170" s="30">
        <v>408</v>
      </c>
      <c r="Q170" s="30">
        <v>418</v>
      </c>
      <c r="R170" s="30">
        <v>826</v>
      </c>
      <c r="S170" s="30">
        <v>1</v>
      </c>
      <c r="T170" s="30">
        <v>0</v>
      </c>
      <c r="U170" s="30">
        <v>9</v>
      </c>
      <c r="V170" s="30">
        <v>0</v>
      </c>
      <c r="W170" s="30"/>
      <c r="X170" s="30"/>
      <c r="Y170" s="30">
        <v>9</v>
      </c>
      <c r="Z170" s="30"/>
      <c r="AA170" s="30"/>
      <c r="AB170" s="30">
        <v>5</v>
      </c>
      <c r="AC170" s="30"/>
      <c r="AD170" s="30"/>
      <c r="AE170" s="30">
        <f>SUM(Y170,AB170)</f>
        <v>14</v>
      </c>
      <c r="AF170" s="30">
        <v>232</v>
      </c>
      <c r="AG170" s="30">
        <v>216</v>
      </c>
      <c r="AH170" s="31">
        <f>SUM(AF170,AG170)</f>
        <v>448</v>
      </c>
    </row>
    <row r="171" spans="2:34" ht="12.75" customHeight="1">
      <c r="B171" s="391" t="s">
        <v>991</v>
      </c>
      <c r="C171" s="29">
        <v>1</v>
      </c>
      <c r="D171" s="30">
        <v>0</v>
      </c>
      <c r="E171" s="30">
        <v>18</v>
      </c>
      <c r="F171" s="30">
        <v>0</v>
      </c>
      <c r="G171" s="30"/>
      <c r="H171" s="30"/>
      <c r="I171" s="30">
        <v>8</v>
      </c>
      <c r="J171" s="30"/>
      <c r="K171" s="30"/>
      <c r="L171" s="30">
        <v>13</v>
      </c>
      <c r="M171" s="30"/>
      <c r="N171" s="30"/>
      <c r="O171" s="30">
        <f>SUM(I171,L171)</f>
        <v>21</v>
      </c>
      <c r="P171" s="30">
        <v>402</v>
      </c>
      <c r="Q171" s="30">
        <v>410</v>
      </c>
      <c r="R171" s="30">
        <v>812</v>
      </c>
      <c r="S171" s="30">
        <v>1</v>
      </c>
      <c r="T171" s="30">
        <v>0</v>
      </c>
      <c r="U171" s="30">
        <v>11</v>
      </c>
      <c r="V171" s="30">
        <v>0</v>
      </c>
      <c r="W171" s="30"/>
      <c r="X171" s="30"/>
      <c r="Y171" s="30">
        <v>11</v>
      </c>
      <c r="Z171" s="30"/>
      <c r="AA171" s="30"/>
      <c r="AB171" s="30">
        <v>6</v>
      </c>
      <c r="AC171" s="30"/>
      <c r="AD171" s="30"/>
      <c r="AE171" s="30">
        <f>SUM(Y171,AB171)</f>
        <v>17</v>
      </c>
      <c r="AF171" s="30">
        <v>220</v>
      </c>
      <c r="AG171" s="30">
        <v>248</v>
      </c>
      <c r="AH171" s="31">
        <f>SUM(AF171,AG171)</f>
        <v>468</v>
      </c>
    </row>
    <row r="172" spans="2:34" ht="12.75" customHeight="1">
      <c r="B172" s="391" t="s">
        <v>2015</v>
      </c>
      <c r="C172" s="29">
        <v>1</v>
      </c>
      <c r="D172" s="30">
        <v>0</v>
      </c>
      <c r="E172" s="30">
        <v>25</v>
      </c>
      <c r="F172" s="30">
        <v>0</v>
      </c>
      <c r="G172" s="30"/>
      <c r="H172" s="30"/>
      <c r="I172" s="30">
        <v>10</v>
      </c>
      <c r="J172" s="30"/>
      <c r="K172" s="30"/>
      <c r="L172" s="30">
        <v>19</v>
      </c>
      <c r="M172" s="30"/>
      <c r="N172" s="30"/>
      <c r="O172" s="30">
        <f>SUM(I172,L172)</f>
        <v>29</v>
      </c>
      <c r="P172" s="30">
        <v>612</v>
      </c>
      <c r="Q172" s="30">
        <v>641</v>
      </c>
      <c r="R172" s="30">
        <v>1253</v>
      </c>
      <c r="S172" s="30">
        <v>1</v>
      </c>
      <c r="T172" s="30">
        <v>0</v>
      </c>
      <c r="U172" s="30">
        <v>15</v>
      </c>
      <c r="V172" s="30">
        <v>0</v>
      </c>
      <c r="W172" s="30"/>
      <c r="X172" s="30"/>
      <c r="Y172" s="30">
        <v>14</v>
      </c>
      <c r="Z172" s="30"/>
      <c r="AA172" s="30"/>
      <c r="AB172" s="30">
        <v>8</v>
      </c>
      <c r="AC172" s="30"/>
      <c r="AD172" s="30"/>
      <c r="AE172" s="30">
        <f>SUM(Y172,AB172)</f>
        <v>22</v>
      </c>
      <c r="AF172" s="30">
        <v>338</v>
      </c>
      <c r="AG172" s="30">
        <v>335</v>
      </c>
      <c r="AH172" s="31">
        <f>SUM(AF172,AG172)</f>
        <v>673</v>
      </c>
    </row>
    <row r="173" spans="2:34" ht="12.75" customHeight="1">
      <c r="B173" s="391" t="s">
        <v>993</v>
      </c>
      <c r="C173" s="29">
        <v>1</v>
      </c>
      <c r="D173" s="30">
        <v>0</v>
      </c>
      <c r="E173" s="30">
        <v>13</v>
      </c>
      <c r="F173" s="30">
        <v>0</v>
      </c>
      <c r="G173" s="30"/>
      <c r="H173" s="30"/>
      <c r="I173" s="30">
        <v>7</v>
      </c>
      <c r="J173" s="30"/>
      <c r="K173" s="30"/>
      <c r="L173" s="30">
        <v>9</v>
      </c>
      <c r="M173" s="30"/>
      <c r="N173" s="30"/>
      <c r="O173" s="30">
        <f>SUM(I173,L173)</f>
        <v>16</v>
      </c>
      <c r="P173" s="30">
        <v>353</v>
      </c>
      <c r="Q173" s="30">
        <v>276</v>
      </c>
      <c r="R173" s="30">
        <v>629</v>
      </c>
      <c r="S173" s="30">
        <v>1</v>
      </c>
      <c r="T173" s="30">
        <v>0</v>
      </c>
      <c r="U173" s="30">
        <v>7</v>
      </c>
      <c r="V173" s="30">
        <v>0</v>
      </c>
      <c r="W173" s="30"/>
      <c r="X173" s="30"/>
      <c r="Y173" s="30">
        <v>9</v>
      </c>
      <c r="Z173" s="30"/>
      <c r="AA173" s="30"/>
      <c r="AB173" s="30">
        <v>2</v>
      </c>
      <c r="AC173" s="30"/>
      <c r="AD173" s="30"/>
      <c r="AE173" s="30">
        <f>SUM(Y173,AB173)</f>
        <v>11</v>
      </c>
      <c r="AF173" s="30">
        <v>168</v>
      </c>
      <c r="AG173" s="30">
        <v>151</v>
      </c>
      <c r="AH173" s="31">
        <f>SUM(AF173,AG173)</f>
        <v>319</v>
      </c>
    </row>
    <row r="174" spans="2:34" ht="12.75" customHeight="1">
      <c r="B174" s="391"/>
      <c r="C174" s="29"/>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1"/>
    </row>
    <row r="175" spans="2:34" ht="12.75" customHeight="1">
      <c r="B175" s="391" t="s">
        <v>994</v>
      </c>
      <c r="C175" s="29">
        <v>2</v>
      </c>
      <c r="D175" s="30">
        <v>1</v>
      </c>
      <c r="E175" s="30">
        <v>13</v>
      </c>
      <c r="F175" s="30">
        <v>1</v>
      </c>
      <c r="G175" s="30"/>
      <c r="H175" s="30"/>
      <c r="I175" s="30">
        <v>9</v>
      </c>
      <c r="J175" s="30"/>
      <c r="K175" s="30"/>
      <c r="L175" s="30">
        <v>10</v>
      </c>
      <c r="M175" s="30"/>
      <c r="N175" s="30"/>
      <c r="O175" s="30">
        <f>SUM(I175,L175)</f>
        <v>19</v>
      </c>
      <c r="P175" s="30">
        <v>232</v>
      </c>
      <c r="Q175" s="30">
        <v>260</v>
      </c>
      <c r="R175" s="30">
        <v>492</v>
      </c>
      <c r="S175" s="30">
        <v>1</v>
      </c>
      <c r="T175" s="30">
        <v>0</v>
      </c>
      <c r="U175" s="30">
        <v>7</v>
      </c>
      <c r="V175" s="30">
        <v>0</v>
      </c>
      <c r="W175" s="30"/>
      <c r="X175" s="30"/>
      <c r="Y175" s="30">
        <v>8</v>
      </c>
      <c r="Z175" s="30"/>
      <c r="AA175" s="30"/>
      <c r="AB175" s="30">
        <v>3</v>
      </c>
      <c r="AC175" s="30"/>
      <c r="AD175" s="30"/>
      <c r="AE175" s="30">
        <f>SUM(Y175,AB175)</f>
        <v>11</v>
      </c>
      <c r="AF175" s="30">
        <v>155</v>
      </c>
      <c r="AG175" s="30">
        <v>127</v>
      </c>
      <c r="AH175" s="31">
        <f>SUM(AF175,AG175)</f>
        <v>282</v>
      </c>
    </row>
    <row r="176" spans="2:34" ht="12.75" customHeight="1">
      <c r="B176" s="391" t="s">
        <v>1336</v>
      </c>
      <c r="C176" s="29">
        <v>1</v>
      </c>
      <c r="D176" s="30">
        <v>0</v>
      </c>
      <c r="E176" s="30">
        <v>6</v>
      </c>
      <c r="F176" s="30">
        <v>0</v>
      </c>
      <c r="G176" s="30"/>
      <c r="H176" s="30"/>
      <c r="I176" s="30">
        <v>4</v>
      </c>
      <c r="J176" s="30"/>
      <c r="K176" s="30"/>
      <c r="L176" s="30">
        <v>4</v>
      </c>
      <c r="M176" s="30"/>
      <c r="N176" s="30"/>
      <c r="O176" s="30">
        <f>SUM(I176,L176)</f>
        <v>8</v>
      </c>
      <c r="P176" s="30">
        <v>71</v>
      </c>
      <c r="Q176" s="30">
        <v>102</v>
      </c>
      <c r="R176" s="30">
        <v>173</v>
      </c>
      <c r="S176" s="30">
        <v>1</v>
      </c>
      <c r="T176" s="30">
        <v>0</v>
      </c>
      <c r="U176" s="30">
        <v>3</v>
      </c>
      <c r="V176" s="30">
        <v>0</v>
      </c>
      <c r="W176" s="30" t="s">
        <v>402</v>
      </c>
      <c r="X176" s="30">
        <v>1</v>
      </c>
      <c r="Y176" s="30">
        <v>3</v>
      </c>
      <c r="Z176" s="30"/>
      <c r="AA176" s="30"/>
      <c r="AB176" s="30">
        <v>2</v>
      </c>
      <c r="AC176" s="30" t="s">
        <v>402</v>
      </c>
      <c r="AD176" s="30">
        <v>1</v>
      </c>
      <c r="AE176" s="30">
        <f>SUM(Y176,AB176)</f>
        <v>5</v>
      </c>
      <c r="AF176" s="30">
        <v>53</v>
      </c>
      <c r="AG176" s="30">
        <v>46</v>
      </c>
      <c r="AH176" s="31">
        <f>SUM(AF176,AG176)</f>
        <v>99</v>
      </c>
    </row>
    <row r="177" spans="2:34" ht="12.75" customHeight="1">
      <c r="B177" s="391" t="s">
        <v>2017</v>
      </c>
      <c r="C177" s="29">
        <v>1</v>
      </c>
      <c r="D177" s="30">
        <v>0</v>
      </c>
      <c r="E177" s="30">
        <v>31</v>
      </c>
      <c r="F177" s="30">
        <v>0</v>
      </c>
      <c r="G177" s="30"/>
      <c r="H177" s="30"/>
      <c r="I177" s="30">
        <v>14</v>
      </c>
      <c r="J177" s="30"/>
      <c r="K177" s="30"/>
      <c r="L177" s="30">
        <v>23</v>
      </c>
      <c r="M177" s="30"/>
      <c r="N177" s="30"/>
      <c r="O177" s="30">
        <f>SUM(I177,L177)</f>
        <v>37</v>
      </c>
      <c r="P177" s="30">
        <v>778</v>
      </c>
      <c r="Q177" s="30">
        <v>734</v>
      </c>
      <c r="R177" s="30">
        <v>1512</v>
      </c>
      <c r="S177" s="30">
        <v>1</v>
      </c>
      <c r="T177" s="30">
        <v>0</v>
      </c>
      <c r="U177" s="30">
        <v>16</v>
      </c>
      <c r="V177" s="30">
        <v>0</v>
      </c>
      <c r="W177" s="30"/>
      <c r="X177" s="30"/>
      <c r="Y177" s="30">
        <v>15</v>
      </c>
      <c r="Z177" s="30"/>
      <c r="AA177" s="30"/>
      <c r="AB177" s="30">
        <v>7</v>
      </c>
      <c r="AC177" s="30"/>
      <c r="AD177" s="30"/>
      <c r="AE177" s="30">
        <f>SUM(Y177,AB177)</f>
        <v>22</v>
      </c>
      <c r="AF177" s="30">
        <v>400</v>
      </c>
      <c r="AG177" s="30">
        <v>394</v>
      </c>
      <c r="AH177" s="31">
        <f>SUM(AF177,AG177)</f>
        <v>794</v>
      </c>
    </row>
    <row r="178" spans="2:34" ht="12.75" customHeight="1">
      <c r="B178" s="391" t="s">
        <v>997</v>
      </c>
      <c r="C178" s="29">
        <v>1</v>
      </c>
      <c r="D178" s="30">
        <v>2</v>
      </c>
      <c r="E178" s="30">
        <v>12</v>
      </c>
      <c r="F178" s="30">
        <v>3</v>
      </c>
      <c r="G178" s="30"/>
      <c r="H178" s="30"/>
      <c r="I178" s="30">
        <v>10</v>
      </c>
      <c r="J178" s="30"/>
      <c r="K178" s="30"/>
      <c r="L178" s="30">
        <v>9</v>
      </c>
      <c r="M178" s="30"/>
      <c r="N178" s="30"/>
      <c r="O178" s="30">
        <f>SUM(I178,L178)</f>
        <v>19</v>
      </c>
      <c r="P178" s="30">
        <v>300</v>
      </c>
      <c r="Q178" s="30">
        <v>296</v>
      </c>
      <c r="R178" s="30">
        <v>596</v>
      </c>
      <c r="S178" s="30">
        <v>1</v>
      </c>
      <c r="T178" s="30">
        <v>0</v>
      </c>
      <c r="U178" s="30">
        <v>9</v>
      </c>
      <c r="V178" s="30">
        <v>0</v>
      </c>
      <c r="W178" s="30"/>
      <c r="X178" s="30"/>
      <c r="Y178" s="30">
        <v>11</v>
      </c>
      <c r="Z178" s="30"/>
      <c r="AA178" s="30"/>
      <c r="AB178" s="30">
        <v>3</v>
      </c>
      <c r="AC178" s="30"/>
      <c r="AD178" s="30"/>
      <c r="AE178" s="30">
        <f>SUM(Y178,AB178)</f>
        <v>14</v>
      </c>
      <c r="AF178" s="30">
        <v>171</v>
      </c>
      <c r="AG178" s="30">
        <v>178</v>
      </c>
      <c r="AH178" s="31">
        <f>SUM(AF178,AG178)</f>
        <v>349</v>
      </c>
    </row>
    <row r="179" spans="2:34" ht="12.75" customHeight="1">
      <c r="B179" s="391" t="s">
        <v>998</v>
      </c>
      <c r="C179" s="29">
        <v>1</v>
      </c>
      <c r="D179" s="30">
        <v>1</v>
      </c>
      <c r="E179" s="30">
        <v>11</v>
      </c>
      <c r="F179" s="30">
        <v>1</v>
      </c>
      <c r="G179" s="30"/>
      <c r="H179" s="30"/>
      <c r="I179" s="30">
        <v>8</v>
      </c>
      <c r="J179" s="30"/>
      <c r="K179" s="30"/>
      <c r="L179" s="30">
        <v>8</v>
      </c>
      <c r="M179" s="30"/>
      <c r="N179" s="30"/>
      <c r="O179" s="30">
        <f>SUM(I179,L179)</f>
        <v>16</v>
      </c>
      <c r="P179" s="30">
        <v>238</v>
      </c>
      <c r="Q179" s="30">
        <v>194</v>
      </c>
      <c r="R179" s="30">
        <v>432</v>
      </c>
      <c r="S179" s="30">
        <v>1</v>
      </c>
      <c r="T179" s="30">
        <v>0</v>
      </c>
      <c r="U179" s="30">
        <v>6</v>
      </c>
      <c r="V179" s="30">
        <v>0</v>
      </c>
      <c r="W179" s="30"/>
      <c r="X179" s="30"/>
      <c r="Y179" s="30">
        <v>7</v>
      </c>
      <c r="Z179" s="30"/>
      <c r="AA179" s="30"/>
      <c r="AB179" s="30">
        <v>3</v>
      </c>
      <c r="AC179" s="30"/>
      <c r="AD179" s="30"/>
      <c r="AE179" s="30">
        <f>SUM(Y179,AB179)</f>
        <v>10</v>
      </c>
      <c r="AF179" s="30">
        <v>114</v>
      </c>
      <c r="AG179" s="30">
        <v>124</v>
      </c>
      <c r="AH179" s="31">
        <f>SUM(AF179,AG179)</f>
        <v>238</v>
      </c>
    </row>
    <row r="180" spans="2:34" ht="12.75" customHeight="1">
      <c r="B180" s="391"/>
      <c r="C180" s="29"/>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1"/>
    </row>
    <row r="181" spans="2:34" ht="12.75" customHeight="1">
      <c r="B181" s="391" t="s">
        <v>999</v>
      </c>
      <c r="C181" s="29">
        <v>1</v>
      </c>
      <c r="D181" s="30">
        <v>0</v>
      </c>
      <c r="E181" s="30">
        <v>13</v>
      </c>
      <c r="F181" s="30">
        <v>0</v>
      </c>
      <c r="G181" s="30"/>
      <c r="H181" s="30"/>
      <c r="I181" s="30">
        <v>6</v>
      </c>
      <c r="J181" s="30"/>
      <c r="K181" s="30"/>
      <c r="L181" s="30">
        <v>10</v>
      </c>
      <c r="M181" s="30"/>
      <c r="N181" s="30"/>
      <c r="O181" s="30">
        <f>SUM(I181,L181)</f>
        <v>16</v>
      </c>
      <c r="P181" s="30">
        <v>316</v>
      </c>
      <c r="Q181" s="30">
        <v>288</v>
      </c>
      <c r="R181" s="30">
        <v>604</v>
      </c>
      <c r="S181" s="30">
        <v>1</v>
      </c>
      <c r="T181" s="30">
        <v>0</v>
      </c>
      <c r="U181" s="30">
        <v>9</v>
      </c>
      <c r="V181" s="30">
        <v>0</v>
      </c>
      <c r="W181" s="30"/>
      <c r="X181" s="30"/>
      <c r="Y181" s="30">
        <v>10</v>
      </c>
      <c r="Z181" s="30"/>
      <c r="AA181" s="30"/>
      <c r="AB181" s="30">
        <v>4</v>
      </c>
      <c r="AC181" s="30"/>
      <c r="AD181" s="30"/>
      <c r="AE181" s="30">
        <f>SUM(Y181,AB181)</f>
        <v>14</v>
      </c>
      <c r="AF181" s="30">
        <v>176</v>
      </c>
      <c r="AG181" s="30">
        <v>191</v>
      </c>
      <c r="AH181" s="31">
        <f>SUM(AF181,AG181)</f>
        <v>367</v>
      </c>
    </row>
    <row r="182" spans="2:34" ht="12.75" customHeight="1">
      <c r="B182" s="391" t="s">
        <v>422</v>
      </c>
      <c r="C182" s="29">
        <v>1</v>
      </c>
      <c r="D182" s="30">
        <v>0</v>
      </c>
      <c r="E182" s="30">
        <v>12</v>
      </c>
      <c r="F182" s="30">
        <v>0</v>
      </c>
      <c r="G182" s="30"/>
      <c r="H182" s="30"/>
      <c r="I182" s="30">
        <v>5</v>
      </c>
      <c r="J182" s="30"/>
      <c r="K182" s="30"/>
      <c r="L182" s="30">
        <v>9</v>
      </c>
      <c r="M182" s="30"/>
      <c r="N182" s="30"/>
      <c r="O182" s="30">
        <f>SUM(I182,L182)</f>
        <v>14</v>
      </c>
      <c r="P182" s="30">
        <v>187</v>
      </c>
      <c r="Q182" s="30">
        <v>203</v>
      </c>
      <c r="R182" s="30">
        <v>390</v>
      </c>
      <c r="S182" s="30">
        <v>1</v>
      </c>
      <c r="T182" s="30">
        <v>0</v>
      </c>
      <c r="U182" s="30">
        <v>0</v>
      </c>
      <c r="V182" s="30">
        <v>0</v>
      </c>
      <c r="W182" s="30"/>
      <c r="X182" s="30"/>
      <c r="Y182" s="30">
        <v>0</v>
      </c>
      <c r="Z182" s="30"/>
      <c r="AA182" s="30"/>
      <c r="AB182" s="30">
        <v>0</v>
      </c>
      <c r="AC182" s="30"/>
      <c r="AD182" s="30"/>
      <c r="AE182" s="30">
        <f>SUM(Y182,AB182)</f>
        <v>0</v>
      </c>
      <c r="AF182" s="30">
        <v>0</v>
      </c>
      <c r="AG182" s="30">
        <v>0</v>
      </c>
      <c r="AH182" s="31">
        <f>SUM(AF182,AG182)</f>
        <v>0</v>
      </c>
    </row>
    <row r="183" spans="2:34" ht="12.75" customHeight="1">
      <c r="B183" s="391" t="s">
        <v>1339</v>
      </c>
      <c r="C183" s="29">
        <v>1</v>
      </c>
      <c r="D183" s="30">
        <v>0</v>
      </c>
      <c r="E183" s="30">
        <v>21</v>
      </c>
      <c r="F183" s="30">
        <v>0</v>
      </c>
      <c r="G183" s="30"/>
      <c r="H183" s="30"/>
      <c r="I183" s="30">
        <v>9</v>
      </c>
      <c r="J183" s="30"/>
      <c r="K183" s="30"/>
      <c r="L183" s="30">
        <v>16</v>
      </c>
      <c r="M183" s="30"/>
      <c r="N183" s="30"/>
      <c r="O183" s="30">
        <f>SUM(I183,L183)</f>
        <v>25</v>
      </c>
      <c r="P183" s="30">
        <v>507</v>
      </c>
      <c r="Q183" s="30">
        <v>482</v>
      </c>
      <c r="R183" s="30">
        <v>989</v>
      </c>
      <c r="S183" s="30">
        <v>1</v>
      </c>
      <c r="T183" s="30">
        <v>0</v>
      </c>
      <c r="U183" s="30">
        <v>16</v>
      </c>
      <c r="V183" s="30">
        <v>0</v>
      </c>
      <c r="W183" s="30"/>
      <c r="X183" s="30"/>
      <c r="Y183" s="30">
        <v>18</v>
      </c>
      <c r="Z183" s="30"/>
      <c r="AA183" s="30"/>
      <c r="AB183" s="30">
        <v>5</v>
      </c>
      <c r="AC183" s="30"/>
      <c r="AD183" s="30"/>
      <c r="AE183" s="30">
        <f>SUM(Y183,AB183)</f>
        <v>23</v>
      </c>
      <c r="AF183" s="30">
        <v>385</v>
      </c>
      <c r="AG183" s="30">
        <v>379</v>
      </c>
      <c r="AH183" s="31">
        <f>SUM(AF183,AG183)</f>
        <v>764</v>
      </c>
    </row>
    <row r="184" spans="2:34" ht="12.75" customHeight="1">
      <c r="B184" s="391" t="s">
        <v>1002</v>
      </c>
      <c r="C184" s="29">
        <v>1</v>
      </c>
      <c r="D184" s="30">
        <v>1</v>
      </c>
      <c r="E184" s="30">
        <v>12</v>
      </c>
      <c r="F184" s="30">
        <v>6</v>
      </c>
      <c r="G184" s="30"/>
      <c r="H184" s="30"/>
      <c r="I184" s="30">
        <v>12</v>
      </c>
      <c r="J184" s="30"/>
      <c r="K184" s="30"/>
      <c r="L184" s="30">
        <v>10</v>
      </c>
      <c r="M184" s="30"/>
      <c r="N184" s="30"/>
      <c r="O184" s="30">
        <f>SUM(I184,L184)</f>
        <v>22</v>
      </c>
      <c r="P184" s="30">
        <v>396</v>
      </c>
      <c r="Q184" s="30">
        <v>334</v>
      </c>
      <c r="R184" s="30">
        <v>730</v>
      </c>
      <c r="S184" s="30">
        <v>1</v>
      </c>
      <c r="T184" s="30">
        <v>0</v>
      </c>
      <c r="U184" s="30">
        <v>9</v>
      </c>
      <c r="V184" s="30">
        <v>0</v>
      </c>
      <c r="W184" s="30"/>
      <c r="X184" s="30"/>
      <c r="Y184" s="30">
        <v>12</v>
      </c>
      <c r="Z184" s="30"/>
      <c r="AA184" s="30"/>
      <c r="AB184" s="30">
        <v>2</v>
      </c>
      <c r="AC184" s="30"/>
      <c r="AD184" s="30"/>
      <c r="AE184" s="30">
        <f>SUM(Y184,AB184)</f>
        <v>14</v>
      </c>
      <c r="AF184" s="30">
        <v>197</v>
      </c>
      <c r="AG184" s="30">
        <v>207</v>
      </c>
      <c r="AH184" s="31">
        <f>SUM(AF184,AG184)</f>
        <v>404</v>
      </c>
    </row>
    <row r="185" spans="2:34" ht="12.75" customHeight="1">
      <c r="B185" s="391" t="s">
        <v>150</v>
      </c>
      <c r="C185" s="29">
        <v>1</v>
      </c>
      <c r="D185" s="30">
        <v>1</v>
      </c>
      <c r="E185" s="30">
        <v>14</v>
      </c>
      <c r="F185" s="30">
        <v>2</v>
      </c>
      <c r="G185" s="30"/>
      <c r="H185" s="30"/>
      <c r="I185" s="30">
        <v>8</v>
      </c>
      <c r="J185" s="30"/>
      <c r="K185" s="30"/>
      <c r="L185" s="30">
        <v>12</v>
      </c>
      <c r="M185" s="30"/>
      <c r="N185" s="30"/>
      <c r="O185" s="30">
        <f>SUM(I185,L185)</f>
        <v>20</v>
      </c>
      <c r="P185" s="30">
        <v>339</v>
      </c>
      <c r="Q185" s="30">
        <v>352</v>
      </c>
      <c r="R185" s="30">
        <v>691</v>
      </c>
      <c r="S185" s="30">
        <v>1</v>
      </c>
      <c r="T185" s="30">
        <v>0</v>
      </c>
      <c r="U185" s="30">
        <v>9</v>
      </c>
      <c r="V185" s="30">
        <v>0</v>
      </c>
      <c r="W185" s="30"/>
      <c r="X185" s="30"/>
      <c r="Y185" s="30">
        <v>11</v>
      </c>
      <c r="Z185" s="30"/>
      <c r="AA185" s="30"/>
      <c r="AB185" s="30">
        <v>3</v>
      </c>
      <c r="AC185" s="30"/>
      <c r="AD185" s="30"/>
      <c r="AE185" s="30">
        <f>SUM(Y185,AB185)</f>
        <v>14</v>
      </c>
      <c r="AF185" s="30">
        <v>209</v>
      </c>
      <c r="AG185" s="30">
        <v>212</v>
      </c>
      <c r="AH185" s="31">
        <f>SUM(AF185,AG185)</f>
        <v>421</v>
      </c>
    </row>
    <row r="186" spans="2:34" ht="12.75" customHeight="1">
      <c r="B186" s="391"/>
      <c r="C186" s="29"/>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1"/>
    </row>
    <row r="187" spans="2:34" s="688" customFormat="1" ht="12.75" customHeight="1">
      <c r="B187" s="399" t="s">
        <v>1004</v>
      </c>
      <c r="C187" s="38">
        <f>SUM(C189:C208)</f>
        <v>27</v>
      </c>
      <c r="D187" s="39">
        <f>SUM(D189:D208)</f>
        <v>27</v>
      </c>
      <c r="E187" s="39">
        <f>SUM(E189:E208)</f>
        <v>281</v>
      </c>
      <c r="F187" s="39">
        <f>SUM(F189:F208)</f>
        <v>63</v>
      </c>
      <c r="G187" s="39" t="s">
        <v>128</v>
      </c>
      <c r="H187" s="39">
        <v>2</v>
      </c>
      <c r="I187" s="39">
        <f>SUM(I189:I208)</f>
        <v>206</v>
      </c>
      <c r="J187" s="39" t="s">
        <v>128</v>
      </c>
      <c r="K187" s="39">
        <v>1</v>
      </c>
      <c r="L187" s="39">
        <f>SUM(L189:L208)</f>
        <v>224</v>
      </c>
      <c r="M187" s="39" t="s">
        <v>128</v>
      </c>
      <c r="N187" s="39">
        <v>3</v>
      </c>
      <c r="O187" s="39">
        <f>SUM(I187,L187)</f>
        <v>430</v>
      </c>
      <c r="P187" s="39">
        <f>SUM(P189:P208)</f>
        <v>6772</v>
      </c>
      <c r="Q187" s="39">
        <f>SUM(Q189:Q208)</f>
        <v>6398</v>
      </c>
      <c r="R187" s="39">
        <v>13170</v>
      </c>
      <c r="S187" s="39">
        <v>19</v>
      </c>
      <c r="T187" s="39">
        <f>SUM(T189:T208)</f>
        <v>4</v>
      </c>
      <c r="U187" s="39">
        <f>SUM(U189:U208)</f>
        <v>151</v>
      </c>
      <c r="V187" s="39">
        <f>SUM(V189:V208)</f>
        <v>9</v>
      </c>
      <c r="W187" s="39" t="s">
        <v>128</v>
      </c>
      <c r="X187" s="39">
        <v>5</v>
      </c>
      <c r="Y187" s="39">
        <f>SUM(Y189:Y208)</f>
        <v>180</v>
      </c>
      <c r="Z187" s="39" t="s">
        <v>128</v>
      </c>
      <c r="AA187" s="39">
        <v>1</v>
      </c>
      <c r="AB187" s="39">
        <f>SUM(AB189:AB208)</f>
        <v>75</v>
      </c>
      <c r="AC187" s="39" t="s">
        <v>128</v>
      </c>
      <c r="AD187" s="39">
        <v>6</v>
      </c>
      <c r="AE187" s="39">
        <f>SUM(Y187,AB187)</f>
        <v>255</v>
      </c>
      <c r="AF187" s="39">
        <f>SUM(AF189:AF208)</f>
        <v>3392</v>
      </c>
      <c r="AG187" s="39">
        <f>SUM(AG189:AG208)</f>
        <v>3438</v>
      </c>
      <c r="AH187" s="40">
        <f>SUM(AF187,AG187)</f>
        <v>6830</v>
      </c>
    </row>
    <row r="188" spans="2:34" ht="12.75" customHeight="1">
      <c r="B188" s="391"/>
      <c r="C188" s="29"/>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1"/>
    </row>
    <row r="189" spans="2:34" ht="12.75" customHeight="1">
      <c r="B189" s="391" t="s">
        <v>1916</v>
      </c>
      <c r="C189" s="29">
        <v>1</v>
      </c>
      <c r="D189" s="30">
        <v>0</v>
      </c>
      <c r="E189" s="30">
        <v>35</v>
      </c>
      <c r="F189" s="30">
        <v>0</v>
      </c>
      <c r="G189" s="30" t="s">
        <v>402</v>
      </c>
      <c r="H189" s="30">
        <v>2</v>
      </c>
      <c r="I189" s="30">
        <v>16</v>
      </c>
      <c r="J189" s="30"/>
      <c r="K189" s="30"/>
      <c r="L189" s="30">
        <v>25</v>
      </c>
      <c r="M189" s="30" t="s">
        <v>402</v>
      </c>
      <c r="N189" s="30">
        <v>2</v>
      </c>
      <c r="O189" s="30">
        <f>SUM(I189,L189)</f>
        <v>41</v>
      </c>
      <c r="P189" s="30">
        <v>892</v>
      </c>
      <c r="Q189" s="30">
        <v>887</v>
      </c>
      <c r="R189" s="30">
        <v>1779</v>
      </c>
      <c r="S189" s="30">
        <v>1</v>
      </c>
      <c r="T189" s="30">
        <v>0</v>
      </c>
      <c r="U189" s="30">
        <v>19</v>
      </c>
      <c r="V189" s="30">
        <v>0</v>
      </c>
      <c r="W189" s="30" t="s">
        <v>402</v>
      </c>
      <c r="X189" s="30">
        <v>2</v>
      </c>
      <c r="Y189" s="30">
        <v>19</v>
      </c>
      <c r="Z189" s="30"/>
      <c r="AA189" s="30"/>
      <c r="AB189" s="30">
        <v>10</v>
      </c>
      <c r="AC189" s="30" t="s">
        <v>402</v>
      </c>
      <c r="AD189" s="30">
        <v>2</v>
      </c>
      <c r="AE189" s="30">
        <f>SUM(Y189,AB189)</f>
        <v>29</v>
      </c>
      <c r="AF189" s="30">
        <v>452</v>
      </c>
      <c r="AG189" s="30">
        <v>468</v>
      </c>
      <c r="AH189" s="31">
        <f>SUM(AF189,AG189)</f>
        <v>920</v>
      </c>
    </row>
    <row r="190" spans="2:34" ht="12.75" customHeight="1">
      <c r="B190" s="391" t="s">
        <v>1917</v>
      </c>
      <c r="C190" s="29">
        <v>1</v>
      </c>
      <c r="D190" s="30">
        <v>1</v>
      </c>
      <c r="E190" s="30">
        <v>14</v>
      </c>
      <c r="F190" s="30">
        <v>4</v>
      </c>
      <c r="G190" s="30"/>
      <c r="H190" s="30"/>
      <c r="I190" s="30">
        <v>8</v>
      </c>
      <c r="J190" s="30" t="s">
        <v>402</v>
      </c>
      <c r="K190" s="30">
        <v>1</v>
      </c>
      <c r="L190" s="30">
        <v>14</v>
      </c>
      <c r="M190" s="30" t="s">
        <v>402</v>
      </c>
      <c r="N190" s="30">
        <v>1</v>
      </c>
      <c r="O190" s="30">
        <f>SUM(I190,L190)</f>
        <v>22</v>
      </c>
      <c r="P190" s="30">
        <v>375</v>
      </c>
      <c r="Q190" s="30">
        <v>355</v>
      </c>
      <c r="R190" s="30">
        <v>730</v>
      </c>
      <c r="S190" s="30">
        <v>1</v>
      </c>
      <c r="T190" s="30">
        <v>0</v>
      </c>
      <c r="U190" s="30">
        <v>9</v>
      </c>
      <c r="V190" s="30">
        <v>0</v>
      </c>
      <c r="W190" s="30"/>
      <c r="X190" s="30"/>
      <c r="Y190" s="30">
        <v>10</v>
      </c>
      <c r="Z190" s="30"/>
      <c r="AA190" s="30"/>
      <c r="AB190" s="30">
        <v>4</v>
      </c>
      <c r="AC190" s="30"/>
      <c r="AD190" s="30"/>
      <c r="AE190" s="30">
        <f>SUM(Y190,AB190)</f>
        <v>14</v>
      </c>
      <c r="AF190" s="30">
        <v>183</v>
      </c>
      <c r="AG190" s="30">
        <v>219</v>
      </c>
      <c r="AH190" s="31">
        <f>SUM(AF190,AG190)</f>
        <v>402</v>
      </c>
    </row>
    <row r="191" spans="2:34" ht="12.75" customHeight="1">
      <c r="B191" s="391" t="s">
        <v>919</v>
      </c>
      <c r="C191" s="29">
        <v>1</v>
      </c>
      <c r="D191" s="30">
        <v>2</v>
      </c>
      <c r="E191" s="30">
        <v>16</v>
      </c>
      <c r="F191" s="30">
        <v>6</v>
      </c>
      <c r="G191" s="30"/>
      <c r="H191" s="30"/>
      <c r="I191" s="30">
        <v>12</v>
      </c>
      <c r="J191" s="30"/>
      <c r="K191" s="30"/>
      <c r="L191" s="30">
        <v>13</v>
      </c>
      <c r="M191" s="30"/>
      <c r="N191" s="30"/>
      <c r="O191" s="30">
        <f>SUM(I191,L191)</f>
        <v>25</v>
      </c>
      <c r="P191" s="30">
        <v>469</v>
      </c>
      <c r="Q191" s="30">
        <v>431</v>
      </c>
      <c r="R191" s="30">
        <v>900</v>
      </c>
      <c r="S191" s="30">
        <v>1</v>
      </c>
      <c r="T191" s="30">
        <v>0</v>
      </c>
      <c r="U191" s="30">
        <v>10</v>
      </c>
      <c r="V191" s="30">
        <v>0</v>
      </c>
      <c r="W191" s="30"/>
      <c r="X191" s="30"/>
      <c r="Y191" s="30">
        <v>11</v>
      </c>
      <c r="Z191" s="30"/>
      <c r="AA191" s="30"/>
      <c r="AB191" s="30">
        <v>4</v>
      </c>
      <c r="AC191" s="30"/>
      <c r="AD191" s="30"/>
      <c r="AE191" s="30">
        <f>SUM(Y191,AB191)</f>
        <v>15</v>
      </c>
      <c r="AF191" s="30">
        <v>236</v>
      </c>
      <c r="AG191" s="30">
        <v>232</v>
      </c>
      <c r="AH191" s="31">
        <f>SUM(AF191,AG191)</f>
        <v>468</v>
      </c>
    </row>
    <row r="192" spans="2:34" ht="12.75" customHeight="1">
      <c r="B192" s="391" t="s">
        <v>1005</v>
      </c>
      <c r="C192" s="29">
        <v>1</v>
      </c>
      <c r="D192" s="30">
        <v>0</v>
      </c>
      <c r="E192" s="30">
        <v>17</v>
      </c>
      <c r="F192" s="30">
        <v>0</v>
      </c>
      <c r="G192" s="30"/>
      <c r="H192" s="30"/>
      <c r="I192" s="30">
        <v>7</v>
      </c>
      <c r="J192" s="30"/>
      <c r="K192" s="30"/>
      <c r="L192" s="30">
        <v>14</v>
      </c>
      <c r="M192" s="30"/>
      <c r="N192" s="30"/>
      <c r="O192" s="30">
        <f>SUM(I192,L192)</f>
        <v>21</v>
      </c>
      <c r="P192" s="30">
        <v>420</v>
      </c>
      <c r="Q192" s="30">
        <v>399</v>
      </c>
      <c r="R192" s="30">
        <v>819</v>
      </c>
      <c r="S192" s="30">
        <v>1</v>
      </c>
      <c r="T192" s="30">
        <v>0</v>
      </c>
      <c r="U192" s="30">
        <v>9</v>
      </c>
      <c r="V192" s="30">
        <v>0</v>
      </c>
      <c r="W192" s="30"/>
      <c r="X192" s="30"/>
      <c r="Y192" s="30">
        <v>10</v>
      </c>
      <c r="Z192" s="30"/>
      <c r="AA192" s="30"/>
      <c r="AB192" s="30">
        <v>6</v>
      </c>
      <c r="AC192" s="30"/>
      <c r="AD192" s="30"/>
      <c r="AE192" s="30">
        <f>SUM(Y192,AB192)</f>
        <v>16</v>
      </c>
      <c r="AF192" s="30">
        <v>210</v>
      </c>
      <c r="AG192" s="30">
        <v>214</v>
      </c>
      <c r="AH192" s="31">
        <f>SUM(AF192,AG192)</f>
        <v>424</v>
      </c>
    </row>
    <row r="193" spans="2:34" ht="12.75" customHeight="1">
      <c r="B193" s="391" t="s">
        <v>151</v>
      </c>
      <c r="C193" s="29">
        <v>1</v>
      </c>
      <c r="D193" s="30">
        <v>2</v>
      </c>
      <c r="E193" s="30">
        <v>17</v>
      </c>
      <c r="F193" s="30">
        <v>2</v>
      </c>
      <c r="G193" s="30"/>
      <c r="H193" s="30"/>
      <c r="I193" s="30">
        <v>9</v>
      </c>
      <c r="J193" s="30"/>
      <c r="K193" s="30"/>
      <c r="L193" s="30">
        <v>14</v>
      </c>
      <c r="M193" s="30"/>
      <c r="N193" s="30"/>
      <c r="O193" s="30">
        <f>SUM(I193,L193)</f>
        <v>23</v>
      </c>
      <c r="P193" s="30">
        <v>400</v>
      </c>
      <c r="Q193" s="30">
        <v>386</v>
      </c>
      <c r="R193" s="30">
        <v>786</v>
      </c>
      <c r="S193" s="30">
        <v>1</v>
      </c>
      <c r="T193" s="30">
        <v>0</v>
      </c>
      <c r="U193" s="30">
        <v>9</v>
      </c>
      <c r="V193" s="30">
        <v>0</v>
      </c>
      <c r="W193" s="30"/>
      <c r="X193" s="30"/>
      <c r="Y193" s="30">
        <v>10</v>
      </c>
      <c r="Z193" s="30"/>
      <c r="AA193" s="30"/>
      <c r="AB193" s="30">
        <v>4</v>
      </c>
      <c r="AC193" s="30"/>
      <c r="AD193" s="30"/>
      <c r="AE193" s="30">
        <f>SUM(Y193,AB193)</f>
        <v>14</v>
      </c>
      <c r="AF193" s="30">
        <v>218</v>
      </c>
      <c r="AG193" s="30">
        <v>209</v>
      </c>
      <c r="AH193" s="31">
        <f>SUM(AF193,AG193)</f>
        <v>427</v>
      </c>
    </row>
    <row r="194" spans="2:34" ht="12.75" customHeight="1">
      <c r="B194" s="391"/>
      <c r="C194" s="29"/>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1"/>
    </row>
    <row r="195" spans="2:34" ht="12.75" customHeight="1">
      <c r="B195" s="391" t="s">
        <v>152</v>
      </c>
      <c r="C195" s="29">
        <v>1</v>
      </c>
      <c r="D195" s="30">
        <v>2</v>
      </c>
      <c r="E195" s="30">
        <v>17</v>
      </c>
      <c r="F195" s="30">
        <v>5</v>
      </c>
      <c r="G195" s="30"/>
      <c r="H195" s="30"/>
      <c r="I195" s="30">
        <v>12</v>
      </c>
      <c r="J195" s="30"/>
      <c r="K195" s="30"/>
      <c r="L195" s="30">
        <v>12</v>
      </c>
      <c r="M195" s="30"/>
      <c r="N195" s="30"/>
      <c r="O195" s="30">
        <f>SUM(I195,L195)</f>
        <v>24</v>
      </c>
      <c r="P195" s="30">
        <v>413</v>
      </c>
      <c r="Q195" s="30">
        <v>413</v>
      </c>
      <c r="R195" s="30">
        <v>826</v>
      </c>
      <c r="S195" s="30">
        <v>1</v>
      </c>
      <c r="T195" s="30">
        <v>0</v>
      </c>
      <c r="U195" s="30">
        <v>12</v>
      </c>
      <c r="V195" s="30">
        <v>0</v>
      </c>
      <c r="W195" s="30"/>
      <c r="X195" s="30"/>
      <c r="Y195" s="30">
        <v>12</v>
      </c>
      <c r="Z195" s="30"/>
      <c r="AA195" s="30"/>
      <c r="AB195" s="30">
        <v>6</v>
      </c>
      <c r="AC195" s="30"/>
      <c r="AD195" s="30"/>
      <c r="AE195" s="30">
        <f>SUM(Y195,AB195)</f>
        <v>18</v>
      </c>
      <c r="AF195" s="30">
        <v>282</v>
      </c>
      <c r="AG195" s="30">
        <v>260</v>
      </c>
      <c r="AH195" s="31">
        <f>SUM(AF195,AG195)</f>
        <v>542</v>
      </c>
    </row>
    <row r="196" spans="2:34" ht="12.75" customHeight="1">
      <c r="B196" s="391" t="s">
        <v>1344</v>
      </c>
      <c r="C196" s="29">
        <v>1</v>
      </c>
      <c r="D196" s="30">
        <v>0</v>
      </c>
      <c r="E196" s="30">
        <v>6</v>
      </c>
      <c r="F196" s="30">
        <v>0</v>
      </c>
      <c r="G196" s="30"/>
      <c r="H196" s="30"/>
      <c r="I196" s="30">
        <v>5</v>
      </c>
      <c r="J196" s="30"/>
      <c r="K196" s="30"/>
      <c r="L196" s="30">
        <v>3</v>
      </c>
      <c r="M196" s="30"/>
      <c r="N196" s="30"/>
      <c r="O196" s="30">
        <f>SUM(I196,L196)</f>
        <v>8</v>
      </c>
      <c r="P196" s="30">
        <v>117</v>
      </c>
      <c r="Q196" s="30">
        <v>105</v>
      </c>
      <c r="R196" s="30">
        <v>222</v>
      </c>
      <c r="S196" s="30">
        <v>1</v>
      </c>
      <c r="T196" s="30">
        <v>0</v>
      </c>
      <c r="U196" s="30">
        <v>0</v>
      </c>
      <c r="V196" s="30">
        <v>0</v>
      </c>
      <c r="W196" s="30"/>
      <c r="X196" s="30"/>
      <c r="Y196" s="30">
        <v>0</v>
      </c>
      <c r="Z196" s="30"/>
      <c r="AA196" s="30"/>
      <c r="AB196" s="30">
        <v>0</v>
      </c>
      <c r="AC196" s="30"/>
      <c r="AD196" s="30"/>
      <c r="AE196" s="30">
        <f>SUM(Y196,AB196)</f>
        <v>0</v>
      </c>
      <c r="AF196" s="30">
        <v>0</v>
      </c>
      <c r="AG196" s="30">
        <v>0</v>
      </c>
      <c r="AH196" s="31">
        <f>SUM(AF196,AG196)</f>
        <v>0</v>
      </c>
    </row>
    <row r="197" spans="2:34" ht="12.75" customHeight="1">
      <c r="B197" s="391" t="s">
        <v>1009</v>
      </c>
      <c r="C197" s="29">
        <v>3</v>
      </c>
      <c r="D197" s="30">
        <v>0</v>
      </c>
      <c r="E197" s="30">
        <v>18</v>
      </c>
      <c r="F197" s="30">
        <v>0</v>
      </c>
      <c r="G197" s="30"/>
      <c r="H197" s="30"/>
      <c r="I197" s="30">
        <v>12</v>
      </c>
      <c r="J197" s="30"/>
      <c r="K197" s="30"/>
      <c r="L197" s="30">
        <v>11</v>
      </c>
      <c r="M197" s="30"/>
      <c r="N197" s="30"/>
      <c r="O197" s="30">
        <f>SUM(I197,L197)</f>
        <v>23</v>
      </c>
      <c r="P197" s="30">
        <v>239</v>
      </c>
      <c r="Q197" s="30">
        <v>226</v>
      </c>
      <c r="R197" s="30">
        <v>465</v>
      </c>
      <c r="S197" s="30">
        <v>1</v>
      </c>
      <c r="T197" s="30">
        <v>0</v>
      </c>
      <c r="U197" s="30">
        <v>6</v>
      </c>
      <c r="V197" s="30">
        <v>0</v>
      </c>
      <c r="W197" s="30"/>
      <c r="X197" s="30"/>
      <c r="Y197" s="30">
        <v>7</v>
      </c>
      <c r="Z197" s="30"/>
      <c r="AA197" s="30"/>
      <c r="AB197" s="30">
        <v>3</v>
      </c>
      <c r="AC197" s="30"/>
      <c r="AD197" s="30"/>
      <c r="AE197" s="30">
        <f>SUM(Y197,AB197)</f>
        <v>10</v>
      </c>
      <c r="AF197" s="30">
        <v>120</v>
      </c>
      <c r="AG197" s="30">
        <v>119</v>
      </c>
      <c r="AH197" s="31">
        <f>SUM(AF197,AG197)</f>
        <v>239</v>
      </c>
    </row>
    <row r="198" spans="2:34" ht="12.75" customHeight="1">
      <c r="B198" s="391" t="s">
        <v>1010</v>
      </c>
      <c r="C198" s="29">
        <v>1</v>
      </c>
      <c r="D198" s="30">
        <v>1</v>
      </c>
      <c r="E198" s="30">
        <v>13</v>
      </c>
      <c r="F198" s="30">
        <v>4</v>
      </c>
      <c r="G198" s="30"/>
      <c r="H198" s="30"/>
      <c r="I198" s="30">
        <v>9</v>
      </c>
      <c r="J198" s="30"/>
      <c r="K198" s="30"/>
      <c r="L198" s="30">
        <v>11</v>
      </c>
      <c r="M198" s="30"/>
      <c r="N198" s="30"/>
      <c r="O198" s="30">
        <f>SUM(I198,L198)</f>
        <v>20</v>
      </c>
      <c r="P198" s="30">
        <v>345</v>
      </c>
      <c r="Q198" s="30">
        <v>338</v>
      </c>
      <c r="R198" s="30">
        <v>683</v>
      </c>
      <c r="S198" s="30">
        <v>1</v>
      </c>
      <c r="T198" s="30">
        <v>0</v>
      </c>
      <c r="U198" s="30">
        <v>9</v>
      </c>
      <c r="V198" s="30">
        <v>0</v>
      </c>
      <c r="W198" s="30"/>
      <c r="X198" s="30"/>
      <c r="Y198" s="30">
        <v>9</v>
      </c>
      <c r="Z198" s="30"/>
      <c r="AA198" s="30"/>
      <c r="AB198" s="30">
        <v>5</v>
      </c>
      <c r="AC198" s="30"/>
      <c r="AD198" s="30"/>
      <c r="AE198" s="30">
        <f>SUM(Y198,AB198)</f>
        <v>14</v>
      </c>
      <c r="AF198" s="30">
        <v>193</v>
      </c>
      <c r="AG198" s="30">
        <v>170</v>
      </c>
      <c r="AH198" s="31">
        <f>SUM(AF198,AG198)</f>
        <v>363</v>
      </c>
    </row>
    <row r="199" spans="2:34" ht="12.75" customHeight="1">
      <c r="B199" s="391" t="s">
        <v>1011</v>
      </c>
      <c r="C199" s="29">
        <v>1</v>
      </c>
      <c r="D199" s="30">
        <v>1</v>
      </c>
      <c r="E199" s="30">
        <v>11</v>
      </c>
      <c r="F199" s="30">
        <v>1</v>
      </c>
      <c r="G199" s="30"/>
      <c r="H199" s="30"/>
      <c r="I199" s="30">
        <v>8</v>
      </c>
      <c r="J199" s="30"/>
      <c r="K199" s="30"/>
      <c r="L199" s="30">
        <v>8</v>
      </c>
      <c r="M199" s="30"/>
      <c r="N199" s="30"/>
      <c r="O199" s="30">
        <f>SUM(I199,L199)</f>
        <v>16</v>
      </c>
      <c r="P199" s="30">
        <v>280</v>
      </c>
      <c r="Q199" s="30">
        <v>257</v>
      </c>
      <c r="R199" s="30">
        <v>537</v>
      </c>
      <c r="S199" s="30">
        <v>1</v>
      </c>
      <c r="T199" s="30">
        <v>0</v>
      </c>
      <c r="U199" s="30">
        <v>6</v>
      </c>
      <c r="V199" s="30">
        <v>0</v>
      </c>
      <c r="W199" s="30"/>
      <c r="X199" s="30"/>
      <c r="Y199" s="30">
        <v>7</v>
      </c>
      <c r="Z199" s="30"/>
      <c r="AA199" s="30"/>
      <c r="AB199" s="30">
        <v>3</v>
      </c>
      <c r="AC199" s="30"/>
      <c r="AD199" s="30"/>
      <c r="AE199" s="30">
        <f>SUM(Y199,AB199)</f>
        <v>10</v>
      </c>
      <c r="AF199" s="30">
        <v>143</v>
      </c>
      <c r="AG199" s="30">
        <v>134</v>
      </c>
      <c r="AH199" s="31">
        <f>SUM(AF199,AG199)</f>
        <v>277</v>
      </c>
    </row>
    <row r="200" spans="2:34" ht="12.75" customHeight="1">
      <c r="B200" s="391"/>
      <c r="C200" s="29"/>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1"/>
    </row>
    <row r="201" spans="2:34" ht="12.75" customHeight="1">
      <c r="B201" s="391" t="s">
        <v>153</v>
      </c>
      <c r="C201" s="29">
        <v>1</v>
      </c>
      <c r="D201" s="30">
        <v>1</v>
      </c>
      <c r="E201" s="30">
        <v>9</v>
      </c>
      <c r="F201" s="30">
        <v>2</v>
      </c>
      <c r="G201" s="30"/>
      <c r="H201" s="30"/>
      <c r="I201" s="30">
        <v>7</v>
      </c>
      <c r="J201" s="30"/>
      <c r="K201" s="30"/>
      <c r="L201" s="30">
        <v>7</v>
      </c>
      <c r="M201" s="30"/>
      <c r="N201" s="30"/>
      <c r="O201" s="30">
        <f>SUM(I201,L201)</f>
        <v>14</v>
      </c>
      <c r="P201" s="30">
        <v>217</v>
      </c>
      <c r="Q201" s="30">
        <v>182</v>
      </c>
      <c r="R201" s="30">
        <v>399</v>
      </c>
      <c r="S201" s="30">
        <v>1</v>
      </c>
      <c r="T201" s="30">
        <v>0</v>
      </c>
      <c r="U201" s="30">
        <v>6</v>
      </c>
      <c r="V201" s="30">
        <v>0</v>
      </c>
      <c r="W201" s="30"/>
      <c r="X201" s="30"/>
      <c r="Y201" s="30">
        <v>7</v>
      </c>
      <c r="Z201" s="30"/>
      <c r="AA201" s="30"/>
      <c r="AB201" s="30">
        <v>3</v>
      </c>
      <c r="AC201" s="30"/>
      <c r="AD201" s="30"/>
      <c r="AE201" s="30">
        <f>SUM(Y201,AB201)</f>
        <v>10</v>
      </c>
      <c r="AF201" s="30">
        <v>116</v>
      </c>
      <c r="AG201" s="30">
        <v>130</v>
      </c>
      <c r="AH201" s="31">
        <f>SUM(AF201,AG201)</f>
        <v>246</v>
      </c>
    </row>
    <row r="202" spans="2:34" ht="12.75" customHeight="1">
      <c r="B202" s="391" t="s">
        <v>1283</v>
      </c>
      <c r="C202" s="29">
        <v>1</v>
      </c>
      <c r="D202" s="30">
        <v>0</v>
      </c>
      <c r="E202" s="30">
        <v>12</v>
      </c>
      <c r="F202" s="30">
        <v>0</v>
      </c>
      <c r="G202" s="30"/>
      <c r="H202" s="30"/>
      <c r="I202" s="30">
        <v>6</v>
      </c>
      <c r="J202" s="30"/>
      <c r="K202" s="30"/>
      <c r="L202" s="30">
        <v>9</v>
      </c>
      <c r="M202" s="30"/>
      <c r="N202" s="30"/>
      <c r="O202" s="30">
        <f>SUM(I202,L202)</f>
        <v>15</v>
      </c>
      <c r="P202" s="30">
        <v>293</v>
      </c>
      <c r="Q202" s="30">
        <v>293</v>
      </c>
      <c r="R202" s="30">
        <v>586</v>
      </c>
      <c r="S202" s="30">
        <v>1</v>
      </c>
      <c r="T202" s="30">
        <v>0</v>
      </c>
      <c r="U202" s="30">
        <v>7</v>
      </c>
      <c r="V202" s="30">
        <v>0</v>
      </c>
      <c r="W202" s="30"/>
      <c r="X202" s="30"/>
      <c r="Y202" s="30">
        <v>8</v>
      </c>
      <c r="Z202" s="30"/>
      <c r="AA202" s="30"/>
      <c r="AB202" s="30">
        <v>3</v>
      </c>
      <c r="AC202" s="30"/>
      <c r="AD202" s="30"/>
      <c r="AE202" s="30">
        <f>SUM(Y202,AB202)</f>
        <v>11</v>
      </c>
      <c r="AF202" s="30">
        <v>149</v>
      </c>
      <c r="AG202" s="30">
        <v>156</v>
      </c>
      <c r="AH202" s="31">
        <f>SUM(AF202,AG202)</f>
        <v>305</v>
      </c>
    </row>
    <row r="203" spans="2:34" ht="12.75" customHeight="1">
      <c r="B203" s="391" t="s">
        <v>1013</v>
      </c>
      <c r="C203" s="29">
        <v>4</v>
      </c>
      <c r="D203" s="30">
        <v>2</v>
      </c>
      <c r="E203" s="30">
        <v>27</v>
      </c>
      <c r="F203" s="30">
        <v>2</v>
      </c>
      <c r="G203" s="30"/>
      <c r="H203" s="30"/>
      <c r="I203" s="30">
        <v>21</v>
      </c>
      <c r="J203" s="30"/>
      <c r="K203" s="30"/>
      <c r="L203" s="30">
        <v>19</v>
      </c>
      <c r="M203" s="30"/>
      <c r="N203" s="30"/>
      <c r="O203" s="30">
        <f>SUM(I203,L203)</f>
        <v>40</v>
      </c>
      <c r="P203" s="30">
        <v>464</v>
      </c>
      <c r="Q203" s="30">
        <v>415</v>
      </c>
      <c r="R203" s="30">
        <v>879</v>
      </c>
      <c r="S203" s="30">
        <v>1</v>
      </c>
      <c r="T203" s="30">
        <v>0</v>
      </c>
      <c r="U203" s="30">
        <v>10</v>
      </c>
      <c r="V203" s="30">
        <v>0</v>
      </c>
      <c r="W203" s="30"/>
      <c r="X203" s="30"/>
      <c r="Y203" s="30">
        <v>10</v>
      </c>
      <c r="Z203" s="30"/>
      <c r="AA203" s="30"/>
      <c r="AB203" s="30">
        <v>5</v>
      </c>
      <c r="AC203" s="30"/>
      <c r="AD203" s="30"/>
      <c r="AE203" s="30">
        <f>SUM(Y203,AB203)</f>
        <v>15</v>
      </c>
      <c r="AF203" s="30">
        <v>229</v>
      </c>
      <c r="AG203" s="30">
        <v>233</v>
      </c>
      <c r="AH203" s="31">
        <f>SUM(AF203,AG203)</f>
        <v>462</v>
      </c>
    </row>
    <row r="204" spans="2:34" ht="12.75" customHeight="1">
      <c r="B204" s="391" t="s">
        <v>1014</v>
      </c>
      <c r="C204" s="29">
        <v>1</v>
      </c>
      <c r="D204" s="30">
        <v>0</v>
      </c>
      <c r="E204" s="30">
        <v>6</v>
      </c>
      <c r="F204" s="30">
        <v>0</v>
      </c>
      <c r="G204" s="30"/>
      <c r="H204" s="30"/>
      <c r="I204" s="30">
        <v>4</v>
      </c>
      <c r="J204" s="30"/>
      <c r="K204" s="30"/>
      <c r="L204" s="30">
        <v>4</v>
      </c>
      <c r="M204" s="30"/>
      <c r="N204" s="30"/>
      <c r="O204" s="30">
        <f>SUM(I204,L204)</f>
        <v>8</v>
      </c>
      <c r="P204" s="30">
        <v>125</v>
      </c>
      <c r="Q204" s="30">
        <v>139</v>
      </c>
      <c r="R204" s="30">
        <v>264</v>
      </c>
      <c r="S204" s="30">
        <v>1</v>
      </c>
      <c r="T204" s="30">
        <v>0</v>
      </c>
      <c r="U204" s="30">
        <v>5</v>
      </c>
      <c r="V204" s="30">
        <v>0</v>
      </c>
      <c r="W204" s="30"/>
      <c r="X204" s="30"/>
      <c r="Y204" s="30">
        <v>7</v>
      </c>
      <c r="Z204" s="30"/>
      <c r="AA204" s="30"/>
      <c r="AB204" s="30">
        <v>2</v>
      </c>
      <c r="AC204" s="30"/>
      <c r="AD204" s="30"/>
      <c r="AE204" s="30">
        <f>SUM(Y204,AB204)</f>
        <v>9</v>
      </c>
      <c r="AF204" s="30">
        <v>93</v>
      </c>
      <c r="AG204" s="30">
        <v>70</v>
      </c>
      <c r="AH204" s="31">
        <f>SUM(AF204,AG204)</f>
        <v>163</v>
      </c>
    </row>
    <row r="205" spans="2:34" ht="12.75" customHeight="1">
      <c r="B205" s="391" t="s">
        <v>1015</v>
      </c>
      <c r="C205" s="29">
        <v>1</v>
      </c>
      <c r="D205" s="30">
        <v>4</v>
      </c>
      <c r="E205" s="30">
        <v>6</v>
      </c>
      <c r="F205" s="30">
        <v>10</v>
      </c>
      <c r="G205" s="30"/>
      <c r="H205" s="30"/>
      <c r="I205" s="30">
        <v>10</v>
      </c>
      <c r="J205" s="30"/>
      <c r="K205" s="30"/>
      <c r="L205" s="30">
        <v>10</v>
      </c>
      <c r="M205" s="30"/>
      <c r="N205" s="30"/>
      <c r="O205" s="30">
        <f>SUM(I205,L205)</f>
        <v>20</v>
      </c>
      <c r="P205" s="30">
        <v>280</v>
      </c>
      <c r="Q205" s="30">
        <v>249</v>
      </c>
      <c r="R205" s="30">
        <v>529</v>
      </c>
      <c r="S205" s="30">
        <v>1</v>
      </c>
      <c r="T205" s="30">
        <v>0</v>
      </c>
      <c r="U205" s="30">
        <v>7</v>
      </c>
      <c r="V205" s="30">
        <v>0</v>
      </c>
      <c r="W205" s="30"/>
      <c r="X205" s="30"/>
      <c r="Y205" s="30">
        <v>8</v>
      </c>
      <c r="Z205" s="30" t="s">
        <v>402</v>
      </c>
      <c r="AA205" s="30">
        <v>1</v>
      </c>
      <c r="AB205" s="30">
        <v>3</v>
      </c>
      <c r="AC205" s="30" t="s">
        <v>402</v>
      </c>
      <c r="AD205" s="30">
        <v>1</v>
      </c>
      <c r="AE205" s="30">
        <f>SUM(Y205,AB205)</f>
        <v>11</v>
      </c>
      <c r="AF205" s="30">
        <v>149</v>
      </c>
      <c r="AG205" s="30">
        <v>157</v>
      </c>
      <c r="AH205" s="31">
        <f>SUM(AF205,AG205)</f>
        <v>306</v>
      </c>
    </row>
    <row r="206" spans="2:34" ht="12.75" customHeight="1">
      <c r="B206" s="391"/>
      <c r="C206" s="29"/>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1"/>
    </row>
    <row r="207" spans="2:34" ht="12.75" customHeight="1">
      <c r="B207" s="391" t="s">
        <v>1016</v>
      </c>
      <c r="C207" s="29">
        <v>2</v>
      </c>
      <c r="D207" s="30">
        <v>4</v>
      </c>
      <c r="E207" s="30">
        <v>11</v>
      </c>
      <c r="F207" s="30">
        <v>7</v>
      </c>
      <c r="G207" s="30"/>
      <c r="H207" s="30"/>
      <c r="I207" s="30">
        <v>15</v>
      </c>
      <c r="J207" s="30"/>
      <c r="K207" s="30"/>
      <c r="L207" s="30">
        <v>11</v>
      </c>
      <c r="M207" s="30"/>
      <c r="N207" s="30"/>
      <c r="O207" s="30">
        <f>SUM(I207,L207)</f>
        <v>26</v>
      </c>
      <c r="P207" s="30">
        <v>221</v>
      </c>
      <c r="Q207" s="30">
        <v>228</v>
      </c>
      <c r="R207" s="30">
        <v>449</v>
      </c>
      <c r="S207" s="30">
        <v>2</v>
      </c>
      <c r="T207" s="30">
        <v>1</v>
      </c>
      <c r="U207" s="30">
        <v>6</v>
      </c>
      <c r="V207" s="30">
        <v>1</v>
      </c>
      <c r="W207" s="30" t="s">
        <v>402</v>
      </c>
      <c r="X207" s="30">
        <v>2</v>
      </c>
      <c r="Y207" s="30">
        <v>12</v>
      </c>
      <c r="Z207" s="30"/>
      <c r="AA207" s="30"/>
      <c r="AB207" s="30">
        <v>3</v>
      </c>
      <c r="AC207" s="30" t="s">
        <v>402</v>
      </c>
      <c r="AD207" s="30">
        <v>2</v>
      </c>
      <c r="AE207" s="30">
        <f>SUM(Y207,AB207)</f>
        <v>15</v>
      </c>
      <c r="AF207" s="30">
        <v>115</v>
      </c>
      <c r="AG207" s="30">
        <v>129</v>
      </c>
      <c r="AH207" s="31">
        <f>SUM(AF207,AG207)</f>
        <v>244</v>
      </c>
    </row>
    <row r="208" spans="2:34" ht="12.75" customHeight="1">
      <c r="B208" s="391" t="s">
        <v>1017</v>
      </c>
      <c r="C208" s="29">
        <v>5</v>
      </c>
      <c r="D208" s="30">
        <v>7</v>
      </c>
      <c r="E208" s="30">
        <v>46</v>
      </c>
      <c r="F208" s="30">
        <v>20</v>
      </c>
      <c r="G208" s="30"/>
      <c r="H208" s="30"/>
      <c r="I208" s="30">
        <v>45</v>
      </c>
      <c r="J208" s="30"/>
      <c r="K208" s="30"/>
      <c r="L208" s="30">
        <v>39</v>
      </c>
      <c r="M208" s="30"/>
      <c r="N208" s="30"/>
      <c r="O208" s="30">
        <f>SUM(I208,L208)</f>
        <v>84</v>
      </c>
      <c r="P208" s="30">
        <v>1222</v>
      </c>
      <c r="Q208" s="30">
        <v>1095</v>
      </c>
      <c r="R208" s="30">
        <v>2317</v>
      </c>
      <c r="S208" s="30">
        <v>3</v>
      </c>
      <c r="T208" s="30">
        <v>3</v>
      </c>
      <c r="U208" s="30">
        <v>21</v>
      </c>
      <c r="V208" s="30">
        <v>8</v>
      </c>
      <c r="W208" s="30" t="s">
        <v>112</v>
      </c>
      <c r="X208" s="30">
        <v>1</v>
      </c>
      <c r="Y208" s="30">
        <v>33</v>
      </c>
      <c r="Z208" s="30"/>
      <c r="AA208" s="30"/>
      <c r="AB208" s="30">
        <v>11</v>
      </c>
      <c r="AC208" s="30" t="s">
        <v>112</v>
      </c>
      <c r="AD208" s="30">
        <v>1</v>
      </c>
      <c r="AE208" s="30">
        <f>SUM(Y208,AB208)</f>
        <v>44</v>
      </c>
      <c r="AF208" s="30">
        <v>504</v>
      </c>
      <c r="AG208" s="30">
        <v>538</v>
      </c>
      <c r="AH208" s="31">
        <f>SUM(AF208,AG208)</f>
        <v>1042</v>
      </c>
    </row>
    <row r="209" spans="2:34" ht="12.75" customHeight="1">
      <c r="B209" s="391"/>
      <c r="C209" s="29"/>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1"/>
    </row>
    <row r="210" spans="2:34" s="688" customFormat="1" ht="12.75" customHeight="1">
      <c r="B210" s="399" t="s">
        <v>424</v>
      </c>
      <c r="C210" s="38">
        <f>SUM(C212:C244)</f>
        <v>32</v>
      </c>
      <c r="D210" s="39">
        <f>SUM(D212:D244)</f>
        <v>31</v>
      </c>
      <c r="E210" s="39">
        <f>SUM(E212:E244)</f>
        <v>314</v>
      </c>
      <c r="F210" s="39">
        <f>SUM(F212:F244)</f>
        <v>74</v>
      </c>
      <c r="G210" s="39" t="s">
        <v>128</v>
      </c>
      <c r="H210" s="39">
        <v>1</v>
      </c>
      <c r="I210" s="39">
        <f>SUM(I212:I244)</f>
        <v>268</v>
      </c>
      <c r="J210" s="39"/>
      <c r="K210" s="39"/>
      <c r="L210" s="39">
        <f>SUM(L212:L244)</f>
        <v>228</v>
      </c>
      <c r="M210" s="39" t="s">
        <v>128</v>
      </c>
      <c r="N210" s="39">
        <v>1</v>
      </c>
      <c r="O210" s="39">
        <f>SUM(I210,L210)</f>
        <v>496</v>
      </c>
      <c r="P210" s="39">
        <f>SUM(P212:P244)</f>
        <v>7498</v>
      </c>
      <c r="Q210" s="39">
        <f>SUM(Q212:Q244)</f>
        <v>7206</v>
      </c>
      <c r="R210" s="39">
        <v>14704</v>
      </c>
      <c r="S210" s="39">
        <f>SUM(S212:S244)</f>
        <v>25</v>
      </c>
      <c r="T210" s="39">
        <f>SUM(T212:T244)</f>
        <v>2</v>
      </c>
      <c r="U210" s="39">
        <f>SUM(U212:U244)</f>
        <v>182</v>
      </c>
      <c r="V210" s="39">
        <v>3</v>
      </c>
      <c r="W210" s="39" t="s">
        <v>128</v>
      </c>
      <c r="X210" s="39">
        <v>5</v>
      </c>
      <c r="Y210" s="39">
        <f>SUM(Y212:Y244)</f>
        <v>230</v>
      </c>
      <c r="Z210" s="39">
        <f>SUM(Z212:Z244)</f>
        <v>0</v>
      </c>
      <c r="AA210" s="39"/>
      <c r="AB210" s="39">
        <f>SUM(AB212:AB244)</f>
        <v>70</v>
      </c>
      <c r="AC210" s="39" t="s">
        <v>128</v>
      </c>
      <c r="AD210" s="39">
        <v>5</v>
      </c>
      <c r="AE210" s="39">
        <f>SUM(Y210,AB210)</f>
        <v>300</v>
      </c>
      <c r="AF210" s="39">
        <f>SUM(AF212:AF244)</f>
        <v>3777</v>
      </c>
      <c r="AG210" s="39">
        <f>SUM(AG212:AG244)</f>
        <v>3825</v>
      </c>
      <c r="AH210" s="40">
        <f>SUM(AF210,AG210)</f>
        <v>7602</v>
      </c>
    </row>
    <row r="211" spans="2:34" ht="12.75" customHeight="1">
      <c r="B211" s="391"/>
      <c r="C211" s="29"/>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1"/>
    </row>
    <row r="212" spans="2:34" ht="12.75" customHeight="1">
      <c r="B212" s="391" t="s">
        <v>1019</v>
      </c>
      <c r="C212" s="29">
        <v>2</v>
      </c>
      <c r="D212" s="30">
        <v>5</v>
      </c>
      <c r="E212" s="30">
        <v>13</v>
      </c>
      <c r="F212" s="30">
        <v>6</v>
      </c>
      <c r="G212" s="30"/>
      <c r="H212" s="30"/>
      <c r="I212" s="30">
        <v>19</v>
      </c>
      <c r="J212" s="30"/>
      <c r="K212" s="30"/>
      <c r="L212" s="30">
        <v>7</v>
      </c>
      <c r="M212" s="30"/>
      <c r="N212" s="30"/>
      <c r="O212" s="30">
        <f>SUM(I212,L212)</f>
        <v>26</v>
      </c>
      <c r="P212" s="30">
        <v>261</v>
      </c>
      <c r="Q212" s="30">
        <v>231</v>
      </c>
      <c r="R212" s="30">
        <v>492</v>
      </c>
      <c r="S212" s="30">
        <v>2</v>
      </c>
      <c r="T212" s="30">
        <v>1</v>
      </c>
      <c r="U212" s="30">
        <v>7</v>
      </c>
      <c r="V212" s="30">
        <v>1</v>
      </c>
      <c r="W212" s="30" t="s">
        <v>409</v>
      </c>
      <c r="X212" s="30">
        <v>1</v>
      </c>
      <c r="Y212" s="30">
        <v>12</v>
      </c>
      <c r="Z212" s="30"/>
      <c r="AA212" s="30"/>
      <c r="AB212" s="30">
        <v>4</v>
      </c>
      <c r="AC212" s="30" t="s">
        <v>409</v>
      </c>
      <c r="AD212" s="30">
        <v>1</v>
      </c>
      <c r="AE212" s="30">
        <f>SUM(Y212,AB212)</f>
        <v>16</v>
      </c>
      <c r="AF212" s="30">
        <v>110</v>
      </c>
      <c r="AG212" s="30">
        <v>122</v>
      </c>
      <c r="AH212" s="31">
        <f>SUM(AF212,AG212)</f>
        <v>232</v>
      </c>
    </row>
    <row r="213" spans="2:34" ht="12.75" customHeight="1">
      <c r="B213" s="391" t="s">
        <v>154</v>
      </c>
      <c r="C213" s="29">
        <v>1</v>
      </c>
      <c r="D213" s="30">
        <v>3</v>
      </c>
      <c r="E213" s="30">
        <v>7</v>
      </c>
      <c r="F213" s="30">
        <v>16</v>
      </c>
      <c r="G213" s="30"/>
      <c r="H213" s="30"/>
      <c r="I213" s="30">
        <v>10</v>
      </c>
      <c r="J213" s="30"/>
      <c r="K213" s="30"/>
      <c r="L213" s="30">
        <v>16</v>
      </c>
      <c r="M213" s="30"/>
      <c r="N213" s="30"/>
      <c r="O213" s="30">
        <f>SUM(I213,L213)</f>
        <v>26</v>
      </c>
      <c r="P213" s="30">
        <v>374</v>
      </c>
      <c r="Q213" s="30">
        <v>353</v>
      </c>
      <c r="R213" s="30">
        <v>727</v>
      </c>
      <c r="S213" s="30">
        <v>1</v>
      </c>
      <c r="T213" s="30">
        <v>0</v>
      </c>
      <c r="U213" s="30">
        <v>9</v>
      </c>
      <c r="V213" s="30">
        <v>0</v>
      </c>
      <c r="W213" s="30"/>
      <c r="X213" s="30"/>
      <c r="Y213" s="30">
        <v>11</v>
      </c>
      <c r="Z213" s="30"/>
      <c r="AA213" s="30"/>
      <c r="AB213" s="30">
        <v>3</v>
      </c>
      <c r="AC213" s="30"/>
      <c r="AD213" s="30"/>
      <c r="AE213" s="30">
        <f>SUM(Y213,AB213)</f>
        <v>14</v>
      </c>
      <c r="AF213" s="30">
        <v>188</v>
      </c>
      <c r="AG213" s="30">
        <v>187</v>
      </c>
      <c r="AH213" s="31">
        <f>SUM(AF213,AG213)</f>
        <v>375</v>
      </c>
    </row>
    <row r="214" spans="2:34" ht="12.75" customHeight="1">
      <c r="B214" s="391" t="s">
        <v>155</v>
      </c>
      <c r="C214" s="29">
        <v>1</v>
      </c>
      <c r="D214" s="30">
        <v>1</v>
      </c>
      <c r="E214" s="30">
        <v>12</v>
      </c>
      <c r="F214" s="30">
        <v>6</v>
      </c>
      <c r="G214" s="30"/>
      <c r="H214" s="30"/>
      <c r="I214" s="30">
        <v>11</v>
      </c>
      <c r="J214" s="30"/>
      <c r="K214" s="30"/>
      <c r="L214" s="30">
        <v>11</v>
      </c>
      <c r="M214" s="30"/>
      <c r="N214" s="30"/>
      <c r="O214" s="30">
        <f>SUM(I214,L214)</f>
        <v>22</v>
      </c>
      <c r="P214" s="30">
        <v>355</v>
      </c>
      <c r="Q214" s="30">
        <v>380</v>
      </c>
      <c r="R214" s="30">
        <v>735</v>
      </c>
      <c r="S214" s="30">
        <v>1</v>
      </c>
      <c r="T214" s="30">
        <v>0</v>
      </c>
      <c r="U214" s="30">
        <v>9</v>
      </c>
      <c r="V214" s="30">
        <v>0</v>
      </c>
      <c r="W214" s="30"/>
      <c r="X214" s="30"/>
      <c r="Y214" s="30">
        <v>10</v>
      </c>
      <c r="Z214" s="30"/>
      <c r="AA214" s="30"/>
      <c r="AB214" s="30">
        <v>4</v>
      </c>
      <c r="AC214" s="30"/>
      <c r="AD214" s="30"/>
      <c r="AE214" s="30">
        <f>SUM(Y214,AB214)</f>
        <v>14</v>
      </c>
      <c r="AF214" s="30">
        <v>185</v>
      </c>
      <c r="AG214" s="30">
        <v>201</v>
      </c>
      <c r="AH214" s="31">
        <f>SUM(AF214,AG214)</f>
        <v>386</v>
      </c>
    </row>
    <row r="215" spans="2:34" ht="12.75" customHeight="1">
      <c r="B215" s="391" t="s">
        <v>156</v>
      </c>
      <c r="C215" s="29">
        <v>1</v>
      </c>
      <c r="D215" s="30">
        <v>1</v>
      </c>
      <c r="E215" s="30">
        <v>8</v>
      </c>
      <c r="F215" s="30">
        <v>4</v>
      </c>
      <c r="G215" s="30"/>
      <c r="H215" s="30"/>
      <c r="I215" s="30">
        <v>8</v>
      </c>
      <c r="J215" s="30"/>
      <c r="K215" s="30"/>
      <c r="L215" s="30">
        <v>7</v>
      </c>
      <c r="M215" s="30"/>
      <c r="N215" s="30"/>
      <c r="O215" s="30">
        <f>SUM(I215,L215)</f>
        <v>15</v>
      </c>
      <c r="P215" s="30">
        <v>198</v>
      </c>
      <c r="Q215" s="30">
        <v>200</v>
      </c>
      <c r="R215" s="30">
        <v>398</v>
      </c>
      <c r="S215" s="30">
        <v>1</v>
      </c>
      <c r="T215" s="30">
        <v>0</v>
      </c>
      <c r="U215" s="30">
        <v>6</v>
      </c>
      <c r="V215" s="30">
        <v>0</v>
      </c>
      <c r="W215" s="30"/>
      <c r="X215" s="30"/>
      <c r="Y215" s="30">
        <v>7</v>
      </c>
      <c r="Z215" s="30"/>
      <c r="AA215" s="30"/>
      <c r="AB215" s="30">
        <v>3</v>
      </c>
      <c r="AC215" s="30"/>
      <c r="AD215" s="30"/>
      <c r="AE215" s="30">
        <f>SUM(Y215,AB215)</f>
        <v>10</v>
      </c>
      <c r="AF215" s="30">
        <v>107</v>
      </c>
      <c r="AG215" s="30">
        <v>111</v>
      </c>
      <c r="AH215" s="31">
        <f>SUM(AF215,AG215)</f>
        <v>218</v>
      </c>
    </row>
    <row r="216" spans="2:34" ht="12.75" customHeight="1">
      <c r="B216" s="391" t="s">
        <v>157</v>
      </c>
      <c r="C216" s="29">
        <v>1</v>
      </c>
      <c r="D216" s="30">
        <v>0</v>
      </c>
      <c r="E216" s="30">
        <v>12</v>
      </c>
      <c r="F216" s="30">
        <v>0</v>
      </c>
      <c r="G216" s="30"/>
      <c r="H216" s="30"/>
      <c r="I216" s="30">
        <v>8</v>
      </c>
      <c r="J216" s="30"/>
      <c r="K216" s="30"/>
      <c r="L216" s="30">
        <v>8</v>
      </c>
      <c r="M216" s="30"/>
      <c r="N216" s="30"/>
      <c r="O216" s="30">
        <f>SUM(I216,L216)</f>
        <v>16</v>
      </c>
      <c r="P216" s="30">
        <v>257</v>
      </c>
      <c r="Q216" s="30">
        <v>260</v>
      </c>
      <c r="R216" s="30">
        <v>517</v>
      </c>
      <c r="S216" s="30">
        <v>1</v>
      </c>
      <c r="T216" s="30">
        <v>0</v>
      </c>
      <c r="U216" s="30">
        <v>6</v>
      </c>
      <c r="V216" s="30">
        <v>0</v>
      </c>
      <c r="W216" s="30"/>
      <c r="X216" s="30"/>
      <c r="Y216" s="30">
        <v>7</v>
      </c>
      <c r="Z216" s="30"/>
      <c r="AA216" s="30"/>
      <c r="AB216" s="30">
        <v>3</v>
      </c>
      <c r="AC216" s="30"/>
      <c r="AD216" s="30"/>
      <c r="AE216" s="30">
        <f>SUM(Y216,AB216)</f>
        <v>10</v>
      </c>
      <c r="AF216" s="30">
        <v>143</v>
      </c>
      <c r="AG216" s="30">
        <v>123</v>
      </c>
      <c r="AH216" s="31">
        <f>SUM(AF216,AG216)</f>
        <v>266</v>
      </c>
    </row>
    <row r="217" spans="2:34" ht="12.75" customHeight="1">
      <c r="B217" s="391"/>
      <c r="C217" s="29"/>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1"/>
    </row>
    <row r="218" spans="2:34" ht="12.75" customHeight="1">
      <c r="B218" s="391" t="s">
        <v>1354</v>
      </c>
      <c r="C218" s="29">
        <v>2</v>
      </c>
      <c r="D218" s="30">
        <v>1</v>
      </c>
      <c r="E218" s="30">
        <v>12</v>
      </c>
      <c r="F218" s="30">
        <v>2</v>
      </c>
      <c r="G218" s="30"/>
      <c r="H218" s="30"/>
      <c r="I218" s="30">
        <v>12</v>
      </c>
      <c r="J218" s="30"/>
      <c r="K218" s="30"/>
      <c r="L218" s="30">
        <v>6</v>
      </c>
      <c r="M218" s="30"/>
      <c r="N218" s="30"/>
      <c r="O218" s="30">
        <f>SUM(I218,L218)</f>
        <v>18</v>
      </c>
      <c r="P218" s="30">
        <v>230</v>
      </c>
      <c r="Q218" s="30">
        <v>202</v>
      </c>
      <c r="R218" s="30">
        <v>432</v>
      </c>
      <c r="S218" s="30">
        <v>2</v>
      </c>
      <c r="T218" s="30">
        <v>0</v>
      </c>
      <c r="U218" s="30">
        <v>6</v>
      </c>
      <c r="V218" s="30">
        <v>0</v>
      </c>
      <c r="W218" s="30" t="s">
        <v>112</v>
      </c>
      <c r="X218" s="30">
        <v>2</v>
      </c>
      <c r="Y218" s="30">
        <v>8</v>
      </c>
      <c r="Z218" s="30"/>
      <c r="AA218" s="30"/>
      <c r="AB218" s="30">
        <v>2</v>
      </c>
      <c r="AC218" s="30" t="s">
        <v>112</v>
      </c>
      <c r="AD218" s="30">
        <v>2</v>
      </c>
      <c r="AE218" s="30">
        <f>SUM(Y218,AB218)</f>
        <v>10</v>
      </c>
      <c r="AF218" s="30">
        <v>101</v>
      </c>
      <c r="AG218" s="30">
        <v>98</v>
      </c>
      <c r="AH218" s="31">
        <f>SUM(AF218,AG218)</f>
        <v>199</v>
      </c>
    </row>
    <row r="219" spans="2:34" ht="12.75" customHeight="1">
      <c r="B219" s="391" t="s">
        <v>158</v>
      </c>
      <c r="C219" s="29">
        <v>1</v>
      </c>
      <c r="D219" s="30">
        <v>3</v>
      </c>
      <c r="E219" s="30">
        <v>13</v>
      </c>
      <c r="F219" s="30">
        <v>5</v>
      </c>
      <c r="G219" s="30"/>
      <c r="H219" s="30"/>
      <c r="I219" s="30">
        <v>11</v>
      </c>
      <c r="J219" s="30"/>
      <c r="K219" s="30"/>
      <c r="L219" s="30">
        <v>10</v>
      </c>
      <c r="M219" s="30"/>
      <c r="N219" s="30"/>
      <c r="O219" s="30">
        <f>SUM(I219,L219)</f>
        <v>21</v>
      </c>
      <c r="P219" s="30">
        <v>330</v>
      </c>
      <c r="Q219" s="30">
        <v>385</v>
      </c>
      <c r="R219" s="30">
        <v>715</v>
      </c>
      <c r="S219" s="30">
        <v>1</v>
      </c>
      <c r="T219" s="30">
        <v>0</v>
      </c>
      <c r="U219" s="30">
        <v>9</v>
      </c>
      <c r="V219" s="30">
        <v>0</v>
      </c>
      <c r="W219" s="30"/>
      <c r="X219" s="30"/>
      <c r="Y219" s="30">
        <v>11</v>
      </c>
      <c r="Z219" s="30"/>
      <c r="AA219" s="30"/>
      <c r="AB219" s="30">
        <v>3</v>
      </c>
      <c r="AC219" s="30"/>
      <c r="AD219" s="30"/>
      <c r="AE219" s="30">
        <f>SUM(Y219,AB219)</f>
        <v>14</v>
      </c>
      <c r="AF219" s="30">
        <v>186</v>
      </c>
      <c r="AG219" s="30">
        <v>192</v>
      </c>
      <c r="AH219" s="31">
        <f>SUM(AF219,AG219)</f>
        <v>378</v>
      </c>
    </row>
    <row r="220" spans="2:34" ht="12.75" customHeight="1">
      <c r="B220" s="391" t="s">
        <v>1024</v>
      </c>
      <c r="C220" s="29">
        <v>1</v>
      </c>
      <c r="D220" s="30">
        <v>1</v>
      </c>
      <c r="E220" s="30">
        <v>12</v>
      </c>
      <c r="F220" s="30">
        <v>2</v>
      </c>
      <c r="G220" s="30"/>
      <c r="H220" s="30"/>
      <c r="I220" s="30">
        <v>9</v>
      </c>
      <c r="J220" s="30"/>
      <c r="K220" s="30"/>
      <c r="L220" s="30">
        <v>9</v>
      </c>
      <c r="M220" s="30"/>
      <c r="N220" s="30"/>
      <c r="O220" s="30">
        <f>SUM(I220,L220)</f>
        <v>18</v>
      </c>
      <c r="P220" s="30">
        <v>345</v>
      </c>
      <c r="Q220" s="30">
        <v>294</v>
      </c>
      <c r="R220" s="30">
        <v>639</v>
      </c>
      <c r="S220" s="30">
        <v>1</v>
      </c>
      <c r="T220" s="30">
        <v>0</v>
      </c>
      <c r="U220" s="30">
        <v>9</v>
      </c>
      <c r="V220" s="30">
        <v>0</v>
      </c>
      <c r="W220" s="30" t="s">
        <v>402</v>
      </c>
      <c r="X220" s="30">
        <v>1</v>
      </c>
      <c r="Y220" s="30">
        <v>11</v>
      </c>
      <c r="Z220" s="30"/>
      <c r="AA220" s="30"/>
      <c r="AB220" s="30">
        <v>3</v>
      </c>
      <c r="AC220" s="30" t="s">
        <v>402</v>
      </c>
      <c r="AD220" s="30">
        <v>1</v>
      </c>
      <c r="AE220" s="30">
        <f>SUM(Y220,AB220)</f>
        <v>14</v>
      </c>
      <c r="AF220" s="30">
        <v>179</v>
      </c>
      <c r="AG220" s="30">
        <v>176</v>
      </c>
      <c r="AH220" s="31">
        <f>SUM(AF220,AG220)</f>
        <v>355</v>
      </c>
    </row>
    <row r="221" spans="2:34" ht="12.75" customHeight="1">
      <c r="B221" s="391" t="s">
        <v>1025</v>
      </c>
      <c r="C221" s="29">
        <v>1</v>
      </c>
      <c r="D221" s="30">
        <v>4</v>
      </c>
      <c r="E221" s="30">
        <v>15</v>
      </c>
      <c r="F221" s="30">
        <v>7</v>
      </c>
      <c r="G221" s="30"/>
      <c r="H221" s="30"/>
      <c r="I221" s="30">
        <v>15</v>
      </c>
      <c r="J221" s="30"/>
      <c r="K221" s="30"/>
      <c r="L221" s="30">
        <v>10</v>
      </c>
      <c r="M221" s="30"/>
      <c r="N221" s="30"/>
      <c r="O221" s="30">
        <f>SUM(I221,L221)</f>
        <v>25</v>
      </c>
      <c r="P221" s="30">
        <v>386</v>
      </c>
      <c r="Q221" s="30">
        <v>380</v>
      </c>
      <c r="R221" s="30">
        <v>766</v>
      </c>
      <c r="S221" s="30">
        <v>1</v>
      </c>
      <c r="T221" s="30">
        <v>0</v>
      </c>
      <c r="U221" s="30">
        <v>9</v>
      </c>
      <c r="V221" s="30">
        <v>0</v>
      </c>
      <c r="W221" s="30"/>
      <c r="X221" s="30"/>
      <c r="Y221" s="30">
        <v>11</v>
      </c>
      <c r="Z221" s="30"/>
      <c r="AA221" s="30"/>
      <c r="AB221" s="30">
        <v>3</v>
      </c>
      <c r="AC221" s="30"/>
      <c r="AD221" s="30"/>
      <c r="AE221" s="30">
        <f>SUM(Y221,AB221)</f>
        <v>14</v>
      </c>
      <c r="AF221" s="30">
        <v>198</v>
      </c>
      <c r="AG221" s="30">
        <v>198</v>
      </c>
      <c r="AH221" s="31">
        <f>SUM(AF221,AG221)</f>
        <v>396</v>
      </c>
    </row>
    <row r="222" spans="2:34" ht="12.75" customHeight="1">
      <c r="B222" s="391" t="s">
        <v>1026</v>
      </c>
      <c r="C222" s="29">
        <v>1</v>
      </c>
      <c r="D222" s="30">
        <v>2</v>
      </c>
      <c r="E222" s="30">
        <v>12</v>
      </c>
      <c r="F222" s="30">
        <v>2</v>
      </c>
      <c r="G222" s="30"/>
      <c r="H222" s="30"/>
      <c r="I222" s="30">
        <v>8</v>
      </c>
      <c r="J222" s="30"/>
      <c r="K222" s="30"/>
      <c r="L222" s="30">
        <v>9</v>
      </c>
      <c r="M222" s="30"/>
      <c r="N222" s="30"/>
      <c r="O222" s="30">
        <f>SUM(I222,L222)</f>
        <v>17</v>
      </c>
      <c r="P222" s="30">
        <v>294</v>
      </c>
      <c r="Q222" s="30">
        <v>251</v>
      </c>
      <c r="R222" s="30">
        <v>545</v>
      </c>
      <c r="S222" s="30">
        <v>1</v>
      </c>
      <c r="T222" s="30">
        <v>0</v>
      </c>
      <c r="U222" s="30">
        <v>6</v>
      </c>
      <c r="V222" s="30">
        <v>0</v>
      </c>
      <c r="W222" s="30"/>
      <c r="X222" s="30"/>
      <c r="Y222" s="30">
        <v>8</v>
      </c>
      <c r="Z222" s="30"/>
      <c r="AA222" s="30"/>
      <c r="AB222" s="30">
        <v>2</v>
      </c>
      <c r="AC222" s="30"/>
      <c r="AD222" s="30"/>
      <c r="AE222" s="30">
        <f>SUM(Y222,AB222)</f>
        <v>10</v>
      </c>
      <c r="AF222" s="30">
        <v>130</v>
      </c>
      <c r="AG222" s="30">
        <v>121</v>
      </c>
      <c r="AH222" s="31">
        <f>SUM(AF222,AG222)</f>
        <v>251</v>
      </c>
    </row>
    <row r="223" spans="2:34" ht="12.75" customHeight="1">
      <c r="B223" s="391"/>
      <c r="C223" s="29"/>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1"/>
    </row>
    <row r="224" spans="2:34" ht="12.75" customHeight="1">
      <c r="B224" s="391" t="s">
        <v>1027</v>
      </c>
      <c r="C224" s="29">
        <v>2</v>
      </c>
      <c r="D224" s="30">
        <v>0</v>
      </c>
      <c r="E224" s="30">
        <v>13</v>
      </c>
      <c r="F224" s="30">
        <v>0</v>
      </c>
      <c r="G224" s="30"/>
      <c r="H224" s="30"/>
      <c r="I224" s="30">
        <v>9</v>
      </c>
      <c r="J224" s="30"/>
      <c r="K224" s="30"/>
      <c r="L224" s="30">
        <v>9</v>
      </c>
      <c r="M224" s="30"/>
      <c r="N224" s="30"/>
      <c r="O224" s="30">
        <f aca="true" t="shared" si="13" ref="O224:O230">SUM(I224,L224)</f>
        <v>18</v>
      </c>
      <c r="P224" s="30">
        <v>251</v>
      </c>
      <c r="Q224" s="30">
        <v>242</v>
      </c>
      <c r="R224" s="30">
        <v>493</v>
      </c>
      <c r="S224" s="30">
        <v>1</v>
      </c>
      <c r="T224" s="30">
        <v>0</v>
      </c>
      <c r="U224" s="30">
        <v>6</v>
      </c>
      <c r="V224" s="30">
        <v>0</v>
      </c>
      <c r="W224" s="30"/>
      <c r="X224" s="30"/>
      <c r="Y224" s="30">
        <v>8</v>
      </c>
      <c r="Z224" s="30"/>
      <c r="AA224" s="30"/>
      <c r="AB224" s="30">
        <v>2</v>
      </c>
      <c r="AC224" s="30"/>
      <c r="AD224" s="30"/>
      <c r="AE224" s="30">
        <f aca="true" t="shared" si="14" ref="AE224:AE230">SUM(Y224,AB224)</f>
        <v>10</v>
      </c>
      <c r="AF224" s="30">
        <v>125</v>
      </c>
      <c r="AG224" s="30">
        <v>143</v>
      </c>
      <c r="AH224" s="31">
        <f aca="true" t="shared" si="15" ref="AH224:AH230">SUM(AF224,AG224)</f>
        <v>268</v>
      </c>
    </row>
    <row r="225" spans="2:34" ht="12.75" customHeight="1">
      <c r="B225" s="391" t="s">
        <v>428</v>
      </c>
      <c r="C225" s="29">
        <v>1</v>
      </c>
      <c r="D225" s="30">
        <v>0</v>
      </c>
      <c r="E225" s="30">
        <v>11</v>
      </c>
      <c r="F225" s="30">
        <v>0</v>
      </c>
      <c r="G225" s="30"/>
      <c r="H225" s="30"/>
      <c r="I225" s="30">
        <v>7</v>
      </c>
      <c r="J225" s="30"/>
      <c r="K225" s="30"/>
      <c r="L225" s="30">
        <v>7</v>
      </c>
      <c r="M225" s="30"/>
      <c r="N225" s="30"/>
      <c r="O225" s="30">
        <f t="shared" si="13"/>
        <v>14</v>
      </c>
      <c r="P225" s="30">
        <v>224</v>
      </c>
      <c r="Q225" s="30">
        <v>170</v>
      </c>
      <c r="R225" s="30">
        <v>394</v>
      </c>
      <c r="S225" s="30">
        <v>1</v>
      </c>
      <c r="T225" s="30">
        <v>0</v>
      </c>
      <c r="U225" s="30">
        <v>6</v>
      </c>
      <c r="V225" s="30">
        <v>0</v>
      </c>
      <c r="W225" s="30"/>
      <c r="X225" s="30"/>
      <c r="Y225" s="30">
        <v>8</v>
      </c>
      <c r="Z225" s="30"/>
      <c r="AA225" s="30"/>
      <c r="AB225" s="30">
        <v>3</v>
      </c>
      <c r="AC225" s="30"/>
      <c r="AD225" s="30"/>
      <c r="AE225" s="30">
        <f t="shared" si="14"/>
        <v>11</v>
      </c>
      <c r="AF225" s="30">
        <v>86</v>
      </c>
      <c r="AG225" s="30">
        <v>114</v>
      </c>
      <c r="AH225" s="31">
        <f t="shared" si="15"/>
        <v>200</v>
      </c>
    </row>
    <row r="226" spans="2:34" ht="12.75" customHeight="1">
      <c r="B226" s="391" t="s">
        <v>1029</v>
      </c>
      <c r="C226" s="29">
        <v>1</v>
      </c>
      <c r="D226" s="30">
        <v>0</v>
      </c>
      <c r="E226" s="30">
        <v>7</v>
      </c>
      <c r="F226" s="30">
        <v>0</v>
      </c>
      <c r="G226" s="30"/>
      <c r="H226" s="30"/>
      <c r="I226" s="30">
        <v>5</v>
      </c>
      <c r="J226" s="30"/>
      <c r="K226" s="30"/>
      <c r="L226" s="30">
        <v>6</v>
      </c>
      <c r="M226" s="30"/>
      <c r="N226" s="30"/>
      <c r="O226" s="30">
        <f t="shared" si="13"/>
        <v>11</v>
      </c>
      <c r="P226" s="30">
        <v>152</v>
      </c>
      <c r="Q226" s="30">
        <v>135</v>
      </c>
      <c r="R226" s="30">
        <v>287</v>
      </c>
      <c r="S226" s="30">
        <v>1</v>
      </c>
      <c r="T226" s="30">
        <v>0</v>
      </c>
      <c r="U226" s="30">
        <v>4</v>
      </c>
      <c r="V226" s="30">
        <v>0</v>
      </c>
      <c r="W226" s="30"/>
      <c r="X226" s="30"/>
      <c r="Y226" s="30">
        <v>6</v>
      </c>
      <c r="Z226" s="30"/>
      <c r="AA226" s="30"/>
      <c r="AB226" s="30">
        <v>1</v>
      </c>
      <c r="AC226" s="30"/>
      <c r="AD226" s="30"/>
      <c r="AE226" s="30">
        <f t="shared" si="14"/>
        <v>7</v>
      </c>
      <c r="AF226" s="30">
        <v>79</v>
      </c>
      <c r="AG226" s="30">
        <v>83</v>
      </c>
      <c r="AH226" s="31">
        <f t="shared" si="15"/>
        <v>162</v>
      </c>
    </row>
    <row r="227" spans="2:34" ht="12.75" customHeight="1">
      <c r="B227" s="391" t="s">
        <v>1030</v>
      </c>
      <c r="C227" s="29">
        <v>1</v>
      </c>
      <c r="D227" s="30">
        <v>0</v>
      </c>
      <c r="E227" s="30">
        <v>6</v>
      </c>
      <c r="F227" s="30">
        <v>0</v>
      </c>
      <c r="G227" s="30"/>
      <c r="H227" s="30"/>
      <c r="I227" s="30">
        <v>5</v>
      </c>
      <c r="J227" s="30"/>
      <c r="K227" s="30"/>
      <c r="L227" s="30">
        <v>5</v>
      </c>
      <c r="M227" s="30"/>
      <c r="N227" s="30"/>
      <c r="O227" s="30">
        <f t="shared" si="13"/>
        <v>10</v>
      </c>
      <c r="P227" s="30">
        <v>123</v>
      </c>
      <c r="Q227" s="30">
        <v>118</v>
      </c>
      <c r="R227" s="30">
        <v>241</v>
      </c>
      <c r="S227" s="30">
        <v>0</v>
      </c>
      <c r="T227" s="30">
        <v>0</v>
      </c>
      <c r="U227" s="30">
        <v>0</v>
      </c>
      <c r="V227" s="30">
        <v>0</v>
      </c>
      <c r="W227" s="30"/>
      <c r="X227" s="30"/>
      <c r="Y227" s="30">
        <v>0</v>
      </c>
      <c r="Z227" s="30"/>
      <c r="AA227" s="30"/>
      <c r="AB227" s="30">
        <v>0</v>
      </c>
      <c r="AC227" s="30"/>
      <c r="AD227" s="30"/>
      <c r="AE227" s="30">
        <f t="shared" si="14"/>
        <v>0</v>
      </c>
      <c r="AF227" s="30">
        <v>0</v>
      </c>
      <c r="AG227" s="30">
        <v>0</v>
      </c>
      <c r="AH227" s="31">
        <f t="shared" si="15"/>
        <v>0</v>
      </c>
    </row>
    <row r="228" spans="2:34" ht="12.75" customHeight="1">
      <c r="B228" s="391" t="s">
        <v>1031</v>
      </c>
      <c r="C228" s="29">
        <v>1</v>
      </c>
      <c r="D228" s="30">
        <v>2</v>
      </c>
      <c r="E228" s="30">
        <v>15</v>
      </c>
      <c r="F228" s="30">
        <v>4</v>
      </c>
      <c r="G228" s="30" t="s">
        <v>409</v>
      </c>
      <c r="H228" s="30">
        <v>1</v>
      </c>
      <c r="I228" s="30">
        <v>14</v>
      </c>
      <c r="J228" s="30"/>
      <c r="K228" s="30"/>
      <c r="L228" s="30">
        <v>9</v>
      </c>
      <c r="M228" s="30" t="s">
        <v>409</v>
      </c>
      <c r="N228" s="30">
        <v>1</v>
      </c>
      <c r="O228" s="30">
        <f t="shared" si="13"/>
        <v>23</v>
      </c>
      <c r="P228" s="30">
        <v>400</v>
      </c>
      <c r="Q228" s="30">
        <v>389</v>
      </c>
      <c r="R228" s="30">
        <v>789</v>
      </c>
      <c r="S228" s="30">
        <v>1</v>
      </c>
      <c r="T228" s="30">
        <v>0</v>
      </c>
      <c r="U228" s="30">
        <v>11</v>
      </c>
      <c r="V228" s="30">
        <v>0</v>
      </c>
      <c r="W228" s="30"/>
      <c r="X228" s="30"/>
      <c r="Y228" s="30">
        <v>13</v>
      </c>
      <c r="Z228" s="30"/>
      <c r="AA228" s="30"/>
      <c r="AB228" s="30">
        <v>3</v>
      </c>
      <c r="AC228" s="30"/>
      <c r="AD228" s="30"/>
      <c r="AE228" s="30">
        <f t="shared" si="14"/>
        <v>16</v>
      </c>
      <c r="AF228" s="30">
        <v>249</v>
      </c>
      <c r="AG228" s="30">
        <v>249</v>
      </c>
      <c r="AH228" s="31">
        <f t="shared" si="15"/>
        <v>498</v>
      </c>
    </row>
    <row r="229" spans="2:34" ht="12.75" customHeight="1">
      <c r="B229" s="391" t="s">
        <v>2061</v>
      </c>
      <c r="C229" s="29">
        <v>2</v>
      </c>
      <c r="D229" s="30">
        <v>0</v>
      </c>
      <c r="E229" s="30">
        <v>14</v>
      </c>
      <c r="F229" s="30">
        <v>0</v>
      </c>
      <c r="G229" s="30"/>
      <c r="H229" s="30"/>
      <c r="I229" s="30">
        <v>12</v>
      </c>
      <c r="J229" s="30"/>
      <c r="K229" s="30"/>
      <c r="L229" s="30">
        <v>8</v>
      </c>
      <c r="M229" s="30"/>
      <c r="N229" s="30"/>
      <c r="O229" s="30">
        <f t="shared" si="13"/>
        <v>20</v>
      </c>
      <c r="P229" s="30">
        <v>257</v>
      </c>
      <c r="Q229" s="30">
        <v>246</v>
      </c>
      <c r="R229" s="30">
        <v>503</v>
      </c>
      <c r="S229" s="30">
        <v>1</v>
      </c>
      <c r="T229" s="30">
        <v>0</v>
      </c>
      <c r="U229" s="30">
        <v>6</v>
      </c>
      <c r="V229" s="30">
        <v>0</v>
      </c>
      <c r="W229" s="30"/>
      <c r="X229" s="30"/>
      <c r="Y229" s="30">
        <v>9</v>
      </c>
      <c r="Z229" s="30"/>
      <c r="AA229" s="30"/>
      <c r="AB229" s="30">
        <v>2</v>
      </c>
      <c r="AC229" s="30"/>
      <c r="AD229" s="30"/>
      <c r="AE229" s="30">
        <f t="shared" si="14"/>
        <v>11</v>
      </c>
      <c r="AF229" s="30">
        <v>137</v>
      </c>
      <c r="AG229" s="30">
        <v>131</v>
      </c>
      <c r="AH229" s="31">
        <f t="shared" si="15"/>
        <v>268</v>
      </c>
    </row>
    <row r="230" spans="2:34" ht="12.75" customHeight="1">
      <c r="B230" s="391" t="s">
        <v>1359</v>
      </c>
      <c r="C230" s="29">
        <v>1</v>
      </c>
      <c r="D230" s="30">
        <v>0</v>
      </c>
      <c r="E230" s="30">
        <v>10</v>
      </c>
      <c r="F230" s="30">
        <v>0</v>
      </c>
      <c r="G230" s="30"/>
      <c r="H230" s="30"/>
      <c r="I230" s="30">
        <v>7</v>
      </c>
      <c r="J230" s="30"/>
      <c r="K230" s="30"/>
      <c r="L230" s="30">
        <v>6</v>
      </c>
      <c r="M230" s="30"/>
      <c r="N230" s="30"/>
      <c r="O230" s="30">
        <f t="shared" si="13"/>
        <v>13</v>
      </c>
      <c r="P230" s="30">
        <v>192</v>
      </c>
      <c r="Q230" s="30">
        <v>211</v>
      </c>
      <c r="R230" s="30">
        <v>403</v>
      </c>
      <c r="S230" s="30">
        <v>1</v>
      </c>
      <c r="T230" s="30">
        <v>0</v>
      </c>
      <c r="U230" s="30">
        <v>6</v>
      </c>
      <c r="V230" s="30">
        <v>0</v>
      </c>
      <c r="W230" s="30"/>
      <c r="X230" s="30"/>
      <c r="Y230" s="30">
        <v>8</v>
      </c>
      <c r="Z230" s="30"/>
      <c r="AA230" s="30"/>
      <c r="AB230" s="30">
        <v>3</v>
      </c>
      <c r="AC230" s="30"/>
      <c r="AD230" s="30"/>
      <c r="AE230" s="30">
        <f t="shared" si="14"/>
        <v>11</v>
      </c>
      <c r="AF230" s="30">
        <v>88</v>
      </c>
      <c r="AG230" s="30">
        <v>117</v>
      </c>
      <c r="AH230" s="31">
        <f t="shared" si="15"/>
        <v>205</v>
      </c>
    </row>
    <row r="231" spans="2:34" ht="12.75" customHeight="1">
      <c r="B231" s="391"/>
      <c r="C231" s="29"/>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1"/>
    </row>
    <row r="232" spans="2:34" ht="12.75" customHeight="1">
      <c r="B232" s="391" t="s">
        <v>1033</v>
      </c>
      <c r="C232" s="29">
        <v>1</v>
      </c>
      <c r="D232" s="30">
        <v>4</v>
      </c>
      <c r="E232" s="30">
        <v>6</v>
      </c>
      <c r="F232" s="30">
        <v>11</v>
      </c>
      <c r="G232" s="30"/>
      <c r="H232" s="30"/>
      <c r="I232" s="30">
        <v>13</v>
      </c>
      <c r="J232" s="30"/>
      <c r="K232" s="30"/>
      <c r="L232" s="30">
        <v>8</v>
      </c>
      <c r="M232" s="30"/>
      <c r="N232" s="30"/>
      <c r="O232" s="30">
        <f>SUM(I232,L232)</f>
        <v>21</v>
      </c>
      <c r="P232" s="30">
        <v>225</v>
      </c>
      <c r="Q232" s="30">
        <v>220</v>
      </c>
      <c r="R232" s="30">
        <v>445</v>
      </c>
      <c r="S232" s="30">
        <v>1</v>
      </c>
      <c r="T232" s="30">
        <v>1</v>
      </c>
      <c r="U232" s="30">
        <v>5</v>
      </c>
      <c r="V232" s="30">
        <v>2</v>
      </c>
      <c r="W232" s="30"/>
      <c r="X232" s="30"/>
      <c r="Y232" s="30">
        <v>9</v>
      </c>
      <c r="Z232" s="30"/>
      <c r="AA232" s="30"/>
      <c r="AB232" s="30">
        <v>3</v>
      </c>
      <c r="AC232" s="30"/>
      <c r="AD232" s="30"/>
      <c r="AE232" s="30">
        <f>SUM(Y232,AB232)</f>
        <v>12</v>
      </c>
      <c r="AF232" s="30">
        <v>111</v>
      </c>
      <c r="AG232" s="30">
        <v>82</v>
      </c>
      <c r="AH232" s="31">
        <f>SUM(AF232,AG232)</f>
        <v>193</v>
      </c>
    </row>
    <row r="233" spans="2:34" ht="12.75" customHeight="1">
      <c r="B233" s="391" t="s">
        <v>1034</v>
      </c>
      <c r="C233" s="29">
        <v>1</v>
      </c>
      <c r="D233" s="30">
        <v>0</v>
      </c>
      <c r="E233" s="30">
        <v>9</v>
      </c>
      <c r="F233" s="30">
        <v>0</v>
      </c>
      <c r="G233" s="30"/>
      <c r="H233" s="30"/>
      <c r="I233" s="30">
        <v>7</v>
      </c>
      <c r="J233" s="30"/>
      <c r="K233" s="30"/>
      <c r="L233" s="30">
        <v>5</v>
      </c>
      <c r="M233" s="30"/>
      <c r="N233" s="30"/>
      <c r="O233" s="30">
        <f>SUM(I233,L233)</f>
        <v>12</v>
      </c>
      <c r="P233" s="30">
        <v>145</v>
      </c>
      <c r="Q233" s="30">
        <v>154</v>
      </c>
      <c r="R233" s="30">
        <v>299</v>
      </c>
      <c r="S233" s="30">
        <v>1</v>
      </c>
      <c r="T233" s="30">
        <v>0</v>
      </c>
      <c r="U233" s="30">
        <v>6</v>
      </c>
      <c r="V233" s="30">
        <v>0</v>
      </c>
      <c r="W233" s="30"/>
      <c r="X233" s="30"/>
      <c r="Y233" s="30">
        <v>9</v>
      </c>
      <c r="Z233" s="30"/>
      <c r="AA233" s="30"/>
      <c r="AB233" s="30">
        <v>2</v>
      </c>
      <c r="AC233" s="30"/>
      <c r="AD233" s="30"/>
      <c r="AE233" s="30">
        <f>SUM(Y233,AB233)</f>
        <v>11</v>
      </c>
      <c r="AF233" s="30">
        <v>86</v>
      </c>
      <c r="AG233" s="30">
        <v>95</v>
      </c>
      <c r="AH233" s="31">
        <f>SUM(AF233,AG233)</f>
        <v>181</v>
      </c>
    </row>
    <row r="234" spans="2:34" ht="12.75" customHeight="1">
      <c r="B234" s="391" t="s">
        <v>159</v>
      </c>
      <c r="C234" s="29">
        <v>1</v>
      </c>
      <c r="D234" s="30">
        <v>2</v>
      </c>
      <c r="E234" s="30">
        <v>16</v>
      </c>
      <c r="F234" s="30">
        <v>6</v>
      </c>
      <c r="G234" s="30"/>
      <c r="H234" s="30"/>
      <c r="I234" s="30">
        <v>12</v>
      </c>
      <c r="J234" s="30"/>
      <c r="K234" s="30"/>
      <c r="L234" s="30">
        <v>13</v>
      </c>
      <c r="M234" s="30"/>
      <c r="N234" s="30"/>
      <c r="O234" s="30">
        <f>SUM(I234,L234)</f>
        <v>25</v>
      </c>
      <c r="P234" s="30">
        <v>441</v>
      </c>
      <c r="Q234" s="30">
        <v>392</v>
      </c>
      <c r="R234" s="30">
        <v>833</v>
      </c>
      <c r="S234" s="30">
        <v>1</v>
      </c>
      <c r="T234" s="30">
        <v>0</v>
      </c>
      <c r="U234" s="30">
        <v>9</v>
      </c>
      <c r="V234" s="30">
        <v>0</v>
      </c>
      <c r="W234" s="30" t="s">
        <v>402</v>
      </c>
      <c r="X234" s="30">
        <v>1</v>
      </c>
      <c r="Y234" s="30">
        <v>12</v>
      </c>
      <c r="Z234" s="30"/>
      <c r="AA234" s="30"/>
      <c r="AB234" s="30">
        <v>3</v>
      </c>
      <c r="AC234" s="30" t="s">
        <v>402</v>
      </c>
      <c r="AD234" s="30">
        <v>1</v>
      </c>
      <c r="AE234" s="30">
        <f>SUM(Y234,AB234)</f>
        <v>15</v>
      </c>
      <c r="AF234" s="30">
        <v>217</v>
      </c>
      <c r="AG234" s="30">
        <v>221</v>
      </c>
      <c r="AH234" s="31">
        <f>SUM(AF234,AG234)</f>
        <v>438</v>
      </c>
    </row>
    <row r="235" spans="2:34" ht="12.75" customHeight="1">
      <c r="B235" s="391" t="s">
        <v>160</v>
      </c>
      <c r="C235" s="29">
        <v>1</v>
      </c>
      <c r="D235" s="30">
        <v>0</v>
      </c>
      <c r="E235" s="30">
        <v>13</v>
      </c>
      <c r="F235" s="30">
        <v>0</v>
      </c>
      <c r="G235" s="30"/>
      <c r="H235" s="30"/>
      <c r="I235" s="30">
        <v>8</v>
      </c>
      <c r="J235" s="30"/>
      <c r="K235" s="30"/>
      <c r="L235" s="30">
        <v>9</v>
      </c>
      <c r="M235" s="30"/>
      <c r="N235" s="30"/>
      <c r="O235" s="30">
        <f>SUM(I235,L235)</f>
        <v>17</v>
      </c>
      <c r="P235" s="30">
        <v>286</v>
      </c>
      <c r="Q235" s="30">
        <v>271</v>
      </c>
      <c r="R235" s="30">
        <v>557</v>
      </c>
      <c r="S235" s="30">
        <v>0</v>
      </c>
      <c r="T235" s="30">
        <v>0</v>
      </c>
      <c r="U235" s="30">
        <v>0</v>
      </c>
      <c r="V235" s="30">
        <v>0</v>
      </c>
      <c r="W235" s="30"/>
      <c r="X235" s="30"/>
      <c r="Y235" s="30">
        <v>0</v>
      </c>
      <c r="Z235" s="30"/>
      <c r="AA235" s="30"/>
      <c r="AB235" s="30">
        <v>0</v>
      </c>
      <c r="AC235" s="30"/>
      <c r="AD235" s="30"/>
      <c r="AE235" s="30">
        <f>SUM(Y235,AB235)</f>
        <v>0</v>
      </c>
      <c r="AF235" s="30">
        <v>0</v>
      </c>
      <c r="AG235" s="30">
        <v>0</v>
      </c>
      <c r="AH235" s="31">
        <f>SUM(AF235,AG235)</f>
        <v>0</v>
      </c>
    </row>
    <row r="236" spans="2:34" ht="12.75" customHeight="1">
      <c r="B236" s="391" t="s">
        <v>161</v>
      </c>
      <c r="C236" s="29">
        <v>1</v>
      </c>
      <c r="D236" s="30">
        <v>0</v>
      </c>
      <c r="E236" s="30">
        <v>11</v>
      </c>
      <c r="F236" s="30">
        <v>0</v>
      </c>
      <c r="G236" s="30"/>
      <c r="H236" s="30"/>
      <c r="I236" s="30">
        <v>8</v>
      </c>
      <c r="J236" s="30"/>
      <c r="K236" s="30"/>
      <c r="L236" s="30">
        <v>8</v>
      </c>
      <c r="M236" s="30"/>
      <c r="N236" s="30"/>
      <c r="O236" s="30">
        <f>SUM(I236,L236)</f>
        <v>16</v>
      </c>
      <c r="P236" s="30">
        <v>223</v>
      </c>
      <c r="Q236" s="30">
        <v>203</v>
      </c>
      <c r="R236" s="30">
        <v>426</v>
      </c>
      <c r="S236" s="30">
        <v>1</v>
      </c>
      <c r="T236" s="30">
        <v>0</v>
      </c>
      <c r="U236" s="30">
        <v>12</v>
      </c>
      <c r="V236" s="30">
        <v>0</v>
      </c>
      <c r="W236" s="30"/>
      <c r="X236" s="30"/>
      <c r="Y236" s="30">
        <v>14</v>
      </c>
      <c r="Z236" s="30"/>
      <c r="AA236" s="30"/>
      <c r="AB236" s="30">
        <v>4</v>
      </c>
      <c r="AC236" s="30"/>
      <c r="AD236" s="30"/>
      <c r="AE236" s="30">
        <f>SUM(Y236,AB236)</f>
        <v>18</v>
      </c>
      <c r="AF236" s="30">
        <v>245</v>
      </c>
      <c r="AG236" s="30">
        <v>259</v>
      </c>
      <c r="AH236" s="31">
        <f>SUM(AF236,AG236)</f>
        <v>504</v>
      </c>
    </row>
    <row r="237" spans="2:34" ht="12.75" customHeight="1">
      <c r="B237" s="391"/>
      <c r="C237" s="29"/>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1"/>
    </row>
    <row r="238" spans="2:34" ht="12.75" customHeight="1">
      <c r="B238" s="391" t="s">
        <v>1037</v>
      </c>
      <c r="C238" s="29">
        <v>1</v>
      </c>
      <c r="D238" s="30">
        <v>0</v>
      </c>
      <c r="E238" s="30">
        <v>6</v>
      </c>
      <c r="F238" s="30">
        <v>0</v>
      </c>
      <c r="G238" s="30"/>
      <c r="H238" s="30"/>
      <c r="I238" s="30">
        <v>5</v>
      </c>
      <c r="J238" s="30"/>
      <c r="K238" s="30"/>
      <c r="L238" s="30">
        <v>3</v>
      </c>
      <c r="M238" s="30"/>
      <c r="N238" s="30"/>
      <c r="O238" s="30">
        <f>SUM(I238,L238)</f>
        <v>8</v>
      </c>
      <c r="P238" s="30">
        <v>97</v>
      </c>
      <c r="Q238" s="30">
        <v>100</v>
      </c>
      <c r="R238" s="30">
        <v>197</v>
      </c>
      <c r="S238" s="30">
        <v>0</v>
      </c>
      <c r="T238" s="30">
        <v>0</v>
      </c>
      <c r="U238" s="30">
        <v>0</v>
      </c>
      <c r="V238" s="30">
        <v>0</v>
      </c>
      <c r="W238" s="30"/>
      <c r="X238" s="30"/>
      <c r="Y238" s="30">
        <v>0</v>
      </c>
      <c r="Z238" s="30"/>
      <c r="AA238" s="30"/>
      <c r="AB238" s="30">
        <v>0</v>
      </c>
      <c r="AC238" s="30"/>
      <c r="AD238" s="30"/>
      <c r="AE238" s="30">
        <f>SUM(Y238,AB238)</f>
        <v>0</v>
      </c>
      <c r="AF238" s="30">
        <v>0</v>
      </c>
      <c r="AG238" s="30">
        <v>0</v>
      </c>
      <c r="AH238" s="31">
        <f>SUM(AF238,AG238)</f>
        <v>0</v>
      </c>
    </row>
    <row r="239" spans="2:34" ht="12.75" customHeight="1">
      <c r="B239" s="391" t="s">
        <v>162</v>
      </c>
      <c r="C239" s="29">
        <v>1</v>
      </c>
      <c r="D239" s="30">
        <v>0</v>
      </c>
      <c r="E239" s="30">
        <v>7</v>
      </c>
      <c r="F239" s="30">
        <v>0</v>
      </c>
      <c r="G239" s="30"/>
      <c r="H239" s="30"/>
      <c r="I239" s="30">
        <v>6</v>
      </c>
      <c r="J239" s="30"/>
      <c r="K239" s="30"/>
      <c r="L239" s="30">
        <v>5</v>
      </c>
      <c r="M239" s="30"/>
      <c r="N239" s="30"/>
      <c r="O239" s="30">
        <f>SUM(I239,L239)</f>
        <v>11</v>
      </c>
      <c r="P239" s="30">
        <v>139</v>
      </c>
      <c r="Q239" s="30">
        <v>161</v>
      </c>
      <c r="R239" s="30">
        <v>300</v>
      </c>
      <c r="S239" s="30">
        <v>0</v>
      </c>
      <c r="T239" s="30">
        <v>0</v>
      </c>
      <c r="U239" s="30">
        <v>0</v>
      </c>
      <c r="V239" s="30">
        <v>0</v>
      </c>
      <c r="W239" s="30"/>
      <c r="X239" s="30"/>
      <c r="Y239" s="30">
        <v>0</v>
      </c>
      <c r="Z239" s="30"/>
      <c r="AA239" s="30"/>
      <c r="AB239" s="30">
        <v>0</v>
      </c>
      <c r="AC239" s="30"/>
      <c r="AD239" s="30"/>
      <c r="AE239" s="30">
        <f>SUM(Y239,AB239)</f>
        <v>0</v>
      </c>
      <c r="AF239" s="30">
        <v>0</v>
      </c>
      <c r="AG239" s="30">
        <v>0</v>
      </c>
      <c r="AH239" s="31">
        <f>SUM(AF239,AG239)</f>
        <v>0</v>
      </c>
    </row>
    <row r="240" spans="2:34" ht="12.75" customHeight="1">
      <c r="B240" s="391" t="s">
        <v>2071</v>
      </c>
      <c r="C240" s="29">
        <v>1</v>
      </c>
      <c r="D240" s="30">
        <v>1</v>
      </c>
      <c r="E240" s="30">
        <v>24</v>
      </c>
      <c r="F240" s="30">
        <v>2</v>
      </c>
      <c r="G240" s="30"/>
      <c r="H240" s="30"/>
      <c r="I240" s="30">
        <v>17</v>
      </c>
      <c r="J240" s="30"/>
      <c r="K240" s="30"/>
      <c r="L240" s="30">
        <v>15</v>
      </c>
      <c r="M240" s="30"/>
      <c r="N240" s="30"/>
      <c r="O240" s="30">
        <f>SUM(I240,L240)</f>
        <v>32</v>
      </c>
      <c r="P240" s="30">
        <v>640</v>
      </c>
      <c r="Q240" s="30">
        <v>631</v>
      </c>
      <c r="R240" s="30">
        <v>1271</v>
      </c>
      <c r="S240" s="30">
        <v>1</v>
      </c>
      <c r="T240" s="30">
        <v>0</v>
      </c>
      <c r="U240" s="30">
        <v>22</v>
      </c>
      <c r="V240" s="30">
        <v>0</v>
      </c>
      <c r="W240" s="30"/>
      <c r="X240" s="30"/>
      <c r="Y240" s="30">
        <v>22</v>
      </c>
      <c r="Z240" s="30"/>
      <c r="AA240" s="30"/>
      <c r="AB240" s="30">
        <v>10</v>
      </c>
      <c r="AC240" s="30"/>
      <c r="AD240" s="30"/>
      <c r="AE240" s="30">
        <f>SUM(Y240,AB240)</f>
        <v>32</v>
      </c>
      <c r="AF240" s="30">
        <v>566</v>
      </c>
      <c r="AG240" s="30">
        <v>538</v>
      </c>
      <c r="AH240" s="31">
        <f>SUM(AF240,AG240)</f>
        <v>1104</v>
      </c>
    </row>
    <row r="241" spans="2:34" ht="12.75" customHeight="1">
      <c r="B241" s="391" t="s">
        <v>1039</v>
      </c>
      <c r="C241" s="29">
        <v>1</v>
      </c>
      <c r="D241" s="30">
        <v>0</v>
      </c>
      <c r="E241" s="30">
        <v>13</v>
      </c>
      <c r="F241" s="30">
        <v>0</v>
      </c>
      <c r="G241" s="30"/>
      <c r="H241" s="30"/>
      <c r="I241" s="30">
        <v>9</v>
      </c>
      <c r="J241" s="30"/>
      <c r="K241" s="30"/>
      <c r="L241" s="30">
        <v>8</v>
      </c>
      <c r="M241" s="30"/>
      <c r="N241" s="30"/>
      <c r="O241" s="30">
        <f>SUM(I241,L241)</f>
        <v>17</v>
      </c>
      <c r="P241" s="30">
        <v>317</v>
      </c>
      <c r="Q241" s="30">
        <v>286</v>
      </c>
      <c r="R241" s="30">
        <v>603</v>
      </c>
      <c r="S241" s="30">
        <v>1</v>
      </c>
      <c r="T241" s="30">
        <v>0</v>
      </c>
      <c r="U241" s="30">
        <v>8</v>
      </c>
      <c r="V241" s="30">
        <v>0</v>
      </c>
      <c r="W241" s="30"/>
      <c r="X241" s="30"/>
      <c r="Y241" s="30">
        <v>10</v>
      </c>
      <c r="Z241" s="30"/>
      <c r="AA241" s="30"/>
      <c r="AB241" s="30">
        <v>2</v>
      </c>
      <c r="AC241" s="30"/>
      <c r="AD241" s="30"/>
      <c r="AE241" s="30">
        <f>SUM(Y241,AB241)</f>
        <v>12</v>
      </c>
      <c r="AF241" s="30">
        <v>165</v>
      </c>
      <c r="AG241" s="30">
        <v>157</v>
      </c>
      <c r="AH241" s="31">
        <f>SUM(AF241,AG241)</f>
        <v>322</v>
      </c>
    </row>
    <row r="242" spans="2:34" ht="12.75" customHeight="1">
      <c r="B242" s="391" t="s">
        <v>163</v>
      </c>
      <c r="C242" s="29">
        <v>1</v>
      </c>
      <c r="D242" s="30">
        <v>0</v>
      </c>
      <c r="E242" s="30">
        <v>8</v>
      </c>
      <c r="F242" s="30">
        <v>0</v>
      </c>
      <c r="G242" s="30"/>
      <c r="H242" s="30"/>
      <c r="I242" s="30">
        <v>5</v>
      </c>
      <c r="J242" s="30"/>
      <c r="K242" s="30"/>
      <c r="L242" s="30">
        <v>6</v>
      </c>
      <c r="M242" s="30"/>
      <c r="N242" s="30"/>
      <c r="O242" s="30">
        <f>SUM(I242,L242)</f>
        <v>11</v>
      </c>
      <c r="P242" s="30">
        <v>166</v>
      </c>
      <c r="Q242" s="30">
        <v>151</v>
      </c>
      <c r="R242" s="30">
        <v>317</v>
      </c>
      <c r="S242" s="30">
        <v>0</v>
      </c>
      <c r="T242" s="30">
        <v>0</v>
      </c>
      <c r="U242" s="30">
        <v>0</v>
      </c>
      <c r="V242" s="30">
        <v>0</v>
      </c>
      <c r="W242" s="30"/>
      <c r="X242" s="30"/>
      <c r="Y242" s="30">
        <v>0</v>
      </c>
      <c r="Z242" s="30"/>
      <c r="AA242" s="30"/>
      <c r="AB242" s="30">
        <v>0</v>
      </c>
      <c r="AC242" s="30"/>
      <c r="AD242" s="30"/>
      <c r="AE242" s="30">
        <f>SUM(Y242,AB242)</f>
        <v>0</v>
      </c>
      <c r="AF242" s="30">
        <v>0</v>
      </c>
      <c r="AG242" s="30">
        <v>0</v>
      </c>
      <c r="AH242" s="31">
        <f>SUM(AF242,AG242)</f>
        <v>0</v>
      </c>
    </row>
    <row r="243" spans="2:34" ht="12.75" customHeight="1">
      <c r="B243" s="391"/>
      <c r="C243" s="29"/>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1"/>
    </row>
    <row r="244" spans="2:34" ht="12.75" customHeight="1">
      <c r="B244" s="391" t="s">
        <v>1041</v>
      </c>
      <c r="C244" s="29">
        <v>1</v>
      </c>
      <c r="D244" s="30">
        <v>1</v>
      </c>
      <c r="E244" s="30">
        <v>9</v>
      </c>
      <c r="F244" s="30">
        <v>1</v>
      </c>
      <c r="G244" s="30"/>
      <c r="H244" s="30"/>
      <c r="I244" s="30">
        <v>8</v>
      </c>
      <c r="J244" s="30"/>
      <c r="K244" s="30"/>
      <c r="L244" s="30">
        <v>5</v>
      </c>
      <c r="M244" s="30"/>
      <c r="N244" s="30"/>
      <c r="O244" s="30">
        <f>SUM(I244,L244)</f>
        <v>13</v>
      </c>
      <c r="P244" s="30">
        <v>190</v>
      </c>
      <c r="Q244" s="30">
        <v>190</v>
      </c>
      <c r="R244" s="30">
        <v>380</v>
      </c>
      <c r="S244" s="30">
        <v>1</v>
      </c>
      <c r="T244" s="30">
        <v>0</v>
      </c>
      <c r="U244" s="30">
        <v>5</v>
      </c>
      <c r="V244" s="30">
        <v>0</v>
      </c>
      <c r="W244" s="30"/>
      <c r="X244" s="30"/>
      <c r="Y244" s="30">
        <v>6</v>
      </c>
      <c r="Z244" s="30"/>
      <c r="AA244" s="30"/>
      <c r="AB244" s="30">
        <v>2</v>
      </c>
      <c r="AC244" s="30"/>
      <c r="AD244" s="30"/>
      <c r="AE244" s="30">
        <f>SUM(Y244,AB244)</f>
        <v>8</v>
      </c>
      <c r="AF244" s="30">
        <v>96</v>
      </c>
      <c r="AG244" s="30">
        <v>107</v>
      </c>
      <c r="AH244" s="31">
        <f>SUM(AF244,AG244)</f>
        <v>203</v>
      </c>
    </row>
    <row r="245" spans="2:34" ht="12.75" customHeight="1">
      <c r="B245" s="391"/>
      <c r="C245" s="29"/>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1"/>
    </row>
    <row r="246" spans="2:34" s="688" customFormat="1" ht="12.75" customHeight="1">
      <c r="B246" s="399" t="s">
        <v>557</v>
      </c>
      <c r="C246" s="38">
        <f>SUM(C248:C266)</f>
        <v>28</v>
      </c>
      <c r="D246" s="39">
        <f>SUM(D248:D266)</f>
        <v>17</v>
      </c>
      <c r="E246" s="39">
        <f>SUM(E248:E266)</f>
        <v>256</v>
      </c>
      <c r="F246" s="39">
        <f>SUM(F248:F266)</f>
        <v>29</v>
      </c>
      <c r="G246" s="39" t="s">
        <v>164</v>
      </c>
      <c r="H246" s="39">
        <v>1</v>
      </c>
      <c r="I246" s="39">
        <f>SUM(I248:I266)</f>
        <v>209</v>
      </c>
      <c r="J246" s="39"/>
      <c r="K246" s="39"/>
      <c r="L246" s="39">
        <f>SUM(L248:L266)</f>
        <v>168</v>
      </c>
      <c r="M246" s="39" t="s">
        <v>164</v>
      </c>
      <c r="N246" s="39">
        <v>1</v>
      </c>
      <c r="O246" s="39">
        <f>SUM(I246,L246)</f>
        <v>377</v>
      </c>
      <c r="P246" s="39">
        <f>SUM(P248:P266)</f>
        <v>5806</v>
      </c>
      <c r="Q246" s="39">
        <f>SUM(Q248:Q266)</f>
        <v>5573</v>
      </c>
      <c r="R246" s="39">
        <v>11379</v>
      </c>
      <c r="S246" s="39">
        <f>SUM(S248:S266)</f>
        <v>18</v>
      </c>
      <c r="T246" s="39">
        <f>SUM(T248:T266)</f>
        <v>4</v>
      </c>
      <c r="U246" s="39">
        <f>SUM(U248:U266)</f>
        <v>132</v>
      </c>
      <c r="V246" s="39">
        <f>SUM(V248:V266)</f>
        <v>8</v>
      </c>
      <c r="W246" s="39" t="s">
        <v>164</v>
      </c>
      <c r="X246" s="39">
        <v>3</v>
      </c>
      <c r="Y246" s="39">
        <f>SUM(Y248:Y266)</f>
        <v>173</v>
      </c>
      <c r="Z246" s="39" t="s">
        <v>164</v>
      </c>
      <c r="AA246" s="39">
        <v>1</v>
      </c>
      <c r="AB246" s="39">
        <f>SUM(AB248:AB266)</f>
        <v>54</v>
      </c>
      <c r="AC246" s="39" t="s">
        <v>164</v>
      </c>
      <c r="AD246" s="39">
        <v>4</v>
      </c>
      <c r="AE246" s="39">
        <f>SUM(Y246,AB246)</f>
        <v>227</v>
      </c>
      <c r="AF246" s="39">
        <f>SUM(AF248:AF266)</f>
        <v>2850</v>
      </c>
      <c r="AG246" s="39">
        <f>SUM(AG248:AG266)</f>
        <v>2768</v>
      </c>
      <c r="AH246" s="40">
        <f>SUM(AF246,AG246)</f>
        <v>5618</v>
      </c>
    </row>
    <row r="247" spans="2:34" ht="12.75" customHeight="1">
      <c r="B247" s="391"/>
      <c r="C247" s="29"/>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1"/>
    </row>
    <row r="248" spans="2:34" ht="12.75" customHeight="1">
      <c r="B248" s="391" t="s">
        <v>1042</v>
      </c>
      <c r="C248" s="29">
        <v>1</v>
      </c>
      <c r="D248" s="30">
        <v>0</v>
      </c>
      <c r="E248" s="30">
        <v>7</v>
      </c>
      <c r="F248" s="30">
        <v>0</v>
      </c>
      <c r="G248" s="30"/>
      <c r="H248" s="30"/>
      <c r="I248" s="30">
        <v>5</v>
      </c>
      <c r="J248" s="30"/>
      <c r="K248" s="30"/>
      <c r="L248" s="30">
        <v>6</v>
      </c>
      <c r="M248" s="30"/>
      <c r="N248" s="30"/>
      <c r="O248" s="30">
        <f>SUM(I248,L248)</f>
        <v>11</v>
      </c>
      <c r="P248" s="30">
        <v>150</v>
      </c>
      <c r="Q248" s="30">
        <v>150</v>
      </c>
      <c r="R248" s="30">
        <v>300</v>
      </c>
      <c r="S248" s="30">
        <v>1</v>
      </c>
      <c r="T248" s="30">
        <v>0</v>
      </c>
      <c r="U248" s="30">
        <v>4</v>
      </c>
      <c r="V248" s="30">
        <v>0</v>
      </c>
      <c r="W248" s="30"/>
      <c r="X248" s="30"/>
      <c r="Y248" s="30">
        <v>5</v>
      </c>
      <c r="Z248" s="30"/>
      <c r="AA248" s="30"/>
      <c r="AB248" s="30">
        <v>2</v>
      </c>
      <c r="AC248" s="30"/>
      <c r="AD248" s="30"/>
      <c r="AE248" s="30">
        <f>SUM(Y248,AB248)</f>
        <v>7</v>
      </c>
      <c r="AF248" s="30">
        <v>74</v>
      </c>
      <c r="AG248" s="30">
        <v>80</v>
      </c>
      <c r="AH248" s="31">
        <f>SUM(AF248,AG248)</f>
        <v>154</v>
      </c>
    </row>
    <row r="249" spans="2:34" ht="12.75" customHeight="1">
      <c r="B249" s="391" t="s">
        <v>1043</v>
      </c>
      <c r="C249" s="29">
        <v>1</v>
      </c>
      <c r="D249" s="30">
        <v>1</v>
      </c>
      <c r="E249" s="30">
        <v>7</v>
      </c>
      <c r="F249" s="30">
        <v>3</v>
      </c>
      <c r="G249" s="30"/>
      <c r="H249" s="30"/>
      <c r="I249" s="30">
        <v>10</v>
      </c>
      <c r="J249" s="30"/>
      <c r="K249" s="30"/>
      <c r="L249" s="30">
        <v>3</v>
      </c>
      <c r="M249" s="30"/>
      <c r="N249" s="30"/>
      <c r="O249" s="30">
        <f>SUM(I249,L249)</f>
        <v>13</v>
      </c>
      <c r="P249" s="30">
        <v>151</v>
      </c>
      <c r="Q249" s="30">
        <v>187</v>
      </c>
      <c r="R249" s="30">
        <v>338</v>
      </c>
      <c r="S249" s="30">
        <v>1</v>
      </c>
      <c r="T249" s="30">
        <v>0</v>
      </c>
      <c r="U249" s="30">
        <v>5</v>
      </c>
      <c r="V249" s="30">
        <v>0</v>
      </c>
      <c r="W249" s="30"/>
      <c r="X249" s="30"/>
      <c r="Y249" s="30">
        <v>6</v>
      </c>
      <c r="Z249" s="30"/>
      <c r="AA249" s="30"/>
      <c r="AB249" s="30">
        <v>2</v>
      </c>
      <c r="AC249" s="30"/>
      <c r="AD249" s="30"/>
      <c r="AE249" s="30">
        <f>SUM(Y249,AB249)</f>
        <v>8</v>
      </c>
      <c r="AF249" s="30">
        <v>94</v>
      </c>
      <c r="AG249" s="30">
        <v>81</v>
      </c>
      <c r="AH249" s="31">
        <f>SUM(AF249,AG249)</f>
        <v>175</v>
      </c>
    </row>
    <row r="250" spans="2:34" ht="12.75" customHeight="1">
      <c r="B250" s="391" t="s">
        <v>1044</v>
      </c>
      <c r="C250" s="29">
        <v>3</v>
      </c>
      <c r="D250" s="30">
        <v>3</v>
      </c>
      <c r="E250" s="30">
        <v>23</v>
      </c>
      <c r="F250" s="30">
        <v>4</v>
      </c>
      <c r="G250" s="30"/>
      <c r="H250" s="30"/>
      <c r="I250" s="30">
        <v>20</v>
      </c>
      <c r="J250" s="30"/>
      <c r="K250" s="30"/>
      <c r="L250" s="30">
        <v>15</v>
      </c>
      <c r="M250" s="30"/>
      <c r="N250" s="30"/>
      <c r="O250" s="30">
        <f>SUM(I250,L250)</f>
        <v>35</v>
      </c>
      <c r="P250" s="30">
        <v>489</v>
      </c>
      <c r="Q250" s="30">
        <v>469</v>
      </c>
      <c r="R250" s="30">
        <v>958</v>
      </c>
      <c r="S250" s="30">
        <v>1</v>
      </c>
      <c r="T250" s="30">
        <v>2</v>
      </c>
      <c r="U250" s="30">
        <v>8</v>
      </c>
      <c r="V250" s="30">
        <v>4</v>
      </c>
      <c r="W250" s="30"/>
      <c r="X250" s="30"/>
      <c r="Y250" s="30">
        <v>16</v>
      </c>
      <c r="Z250" s="30"/>
      <c r="AA250" s="30"/>
      <c r="AB250" s="30">
        <v>5</v>
      </c>
      <c r="AC250" s="30"/>
      <c r="AD250" s="30"/>
      <c r="AE250" s="30">
        <f>SUM(Y250,AB250)</f>
        <v>21</v>
      </c>
      <c r="AF250" s="30">
        <v>199</v>
      </c>
      <c r="AG250" s="30">
        <v>189</v>
      </c>
      <c r="AH250" s="31">
        <f>SUM(AF250,AG250)</f>
        <v>388</v>
      </c>
    </row>
    <row r="251" spans="2:34" ht="12.75" customHeight="1">
      <c r="B251" s="391" t="s">
        <v>165</v>
      </c>
      <c r="C251" s="29">
        <v>4</v>
      </c>
      <c r="D251" s="30">
        <v>3</v>
      </c>
      <c r="E251" s="30">
        <v>16</v>
      </c>
      <c r="F251" s="30">
        <v>4</v>
      </c>
      <c r="G251" s="30"/>
      <c r="H251" s="30"/>
      <c r="I251" s="30">
        <v>20</v>
      </c>
      <c r="J251" s="30"/>
      <c r="K251" s="30"/>
      <c r="L251" s="30">
        <v>11</v>
      </c>
      <c r="M251" s="30"/>
      <c r="N251" s="30"/>
      <c r="O251" s="30">
        <f>SUM(I251,L251)</f>
        <v>31</v>
      </c>
      <c r="P251" s="30">
        <v>289</v>
      </c>
      <c r="Q251" s="30">
        <v>307</v>
      </c>
      <c r="R251" s="30">
        <v>596</v>
      </c>
      <c r="S251" s="30">
        <v>1</v>
      </c>
      <c r="T251" s="30">
        <v>2</v>
      </c>
      <c r="U251" s="30">
        <v>6</v>
      </c>
      <c r="V251" s="30">
        <v>4</v>
      </c>
      <c r="W251" s="30" t="s">
        <v>402</v>
      </c>
      <c r="X251" s="30">
        <v>1</v>
      </c>
      <c r="Y251" s="30">
        <v>12</v>
      </c>
      <c r="Z251" s="30"/>
      <c r="AA251" s="30"/>
      <c r="AB251" s="30">
        <v>4</v>
      </c>
      <c r="AC251" s="30" t="s">
        <v>402</v>
      </c>
      <c r="AD251" s="30">
        <v>1</v>
      </c>
      <c r="AE251" s="30">
        <f>SUM(Y251,AB251)</f>
        <v>16</v>
      </c>
      <c r="AF251" s="30">
        <v>164</v>
      </c>
      <c r="AG251" s="30">
        <v>146</v>
      </c>
      <c r="AH251" s="31">
        <f>SUM(AF251,AG251)</f>
        <v>310</v>
      </c>
    </row>
    <row r="252" spans="2:34" ht="12.75" customHeight="1">
      <c r="B252" s="391" t="s">
        <v>2078</v>
      </c>
      <c r="C252" s="29">
        <v>2</v>
      </c>
      <c r="D252" s="30">
        <v>2</v>
      </c>
      <c r="E252" s="30">
        <v>34</v>
      </c>
      <c r="F252" s="30">
        <v>2</v>
      </c>
      <c r="G252" s="30"/>
      <c r="H252" s="30"/>
      <c r="I252" s="30">
        <v>25</v>
      </c>
      <c r="J252" s="30"/>
      <c r="K252" s="30"/>
      <c r="L252" s="30">
        <v>19</v>
      </c>
      <c r="M252" s="30"/>
      <c r="N252" s="30"/>
      <c r="O252" s="30">
        <f>SUM(I252,L252)</f>
        <v>44</v>
      </c>
      <c r="P252" s="30">
        <v>843</v>
      </c>
      <c r="Q252" s="30">
        <v>757</v>
      </c>
      <c r="R252" s="30">
        <v>1600</v>
      </c>
      <c r="S252" s="30">
        <v>2</v>
      </c>
      <c r="T252" s="30">
        <v>0</v>
      </c>
      <c r="U252" s="30">
        <v>18</v>
      </c>
      <c r="V252" s="30">
        <v>0</v>
      </c>
      <c r="W252" s="30"/>
      <c r="X252" s="30"/>
      <c r="Y252" s="30">
        <v>23</v>
      </c>
      <c r="Z252" s="30"/>
      <c r="AA252" s="30"/>
      <c r="AB252" s="30">
        <v>6</v>
      </c>
      <c r="AC252" s="30"/>
      <c r="AD252" s="30"/>
      <c r="AE252" s="30">
        <f>SUM(Y252,AB252)</f>
        <v>29</v>
      </c>
      <c r="AF252" s="30">
        <v>397</v>
      </c>
      <c r="AG252" s="30">
        <v>420</v>
      </c>
      <c r="AH252" s="31">
        <f>SUM(AF252,AG252)</f>
        <v>817</v>
      </c>
    </row>
    <row r="253" spans="2:34" ht="12.75" customHeight="1">
      <c r="B253" s="391"/>
      <c r="C253" s="29"/>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1"/>
    </row>
    <row r="254" spans="2:34" ht="12.75" customHeight="1">
      <c r="B254" s="391" t="s">
        <v>1046</v>
      </c>
      <c r="C254" s="29">
        <v>1</v>
      </c>
      <c r="D254" s="30">
        <v>1</v>
      </c>
      <c r="E254" s="30">
        <v>7</v>
      </c>
      <c r="F254" s="30">
        <v>2</v>
      </c>
      <c r="G254" s="30"/>
      <c r="H254" s="30"/>
      <c r="I254" s="30">
        <v>9</v>
      </c>
      <c r="J254" s="30"/>
      <c r="K254" s="30"/>
      <c r="L254" s="30">
        <v>3</v>
      </c>
      <c r="M254" s="30"/>
      <c r="N254" s="30"/>
      <c r="O254" s="30">
        <f>SUM(I254,L254)</f>
        <v>12</v>
      </c>
      <c r="P254" s="30">
        <v>179</v>
      </c>
      <c r="Q254" s="30">
        <v>156</v>
      </c>
      <c r="R254" s="30">
        <v>335</v>
      </c>
      <c r="S254" s="30">
        <v>1</v>
      </c>
      <c r="T254" s="30">
        <v>0</v>
      </c>
      <c r="U254" s="30">
        <v>6</v>
      </c>
      <c r="V254" s="30">
        <v>0</v>
      </c>
      <c r="W254" s="30"/>
      <c r="X254" s="30"/>
      <c r="Y254" s="30">
        <v>8</v>
      </c>
      <c r="Z254" s="30"/>
      <c r="AA254" s="30"/>
      <c r="AB254" s="30">
        <v>2</v>
      </c>
      <c r="AC254" s="30"/>
      <c r="AD254" s="30"/>
      <c r="AE254" s="30">
        <f>SUM(Y254,AB254)</f>
        <v>10</v>
      </c>
      <c r="AF254" s="30">
        <v>86</v>
      </c>
      <c r="AG254" s="30">
        <v>83</v>
      </c>
      <c r="AH254" s="31">
        <f>SUM(AF254,AG254)</f>
        <v>169</v>
      </c>
    </row>
    <row r="255" spans="2:34" ht="12.75" customHeight="1">
      <c r="B255" s="391" t="s">
        <v>1047</v>
      </c>
      <c r="C255" s="29">
        <v>3</v>
      </c>
      <c r="D255" s="30">
        <v>0</v>
      </c>
      <c r="E255" s="30">
        <v>25</v>
      </c>
      <c r="F255" s="30">
        <v>0</v>
      </c>
      <c r="G255" s="30" t="s">
        <v>402</v>
      </c>
      <c r="H255" s="30">
        <v>1</v>
      </c>
      <c r="I255" s="30">
        <v>18</v>
      </c>
      <c r="J255" s="30"/>
      <c r="K255" s="30"/>
      <c r="L255" s="30">
        <v>16</v>
      </c>
      <c r="M255" s="30" t="s">
        <v>402</v>
      </c>
      <c r="N255" s="30">
        <v>1</v>
      </c>
      <c r="O255" s="30">
        <f>SUM(I255,L255)</f>
        <v>34</v>
      </c>
      <c r="P255" s="30">
        <v>469</v>
      </c>
      <c r="Q255" s="30">
        <v>496</v>
      </c>
      <c r="R255" s="30">
        <v>965</v>
      </c>
      <c r="S255" s="30">
        <v>1</v>
      </c>
      <c r="T255" s="30">
        <v>0</v>
      </c>
      <c r="U255" s="30">
        <v>11</v>
      </c>
      <c r="V255" s="30">
        <v>0</v>
      </c>
      <c r="W255" s="30"/>
      <c r="X255" s="30"/>
      <c r="Y255" s="30">
        <v>11</v>
      </c>
      <c r="Z255" s="30"/>
      <c r="AA255" s="30"/>
      <c r="AB255" s="30">
        <v>7</v>
      </c>
      <c r="AC255" s="30"/>
      <c r="AD255" s="30"/>
      <c r="AE255" s="30">
        <f>SUM(Y255,AB255)</f>
        <v>18</v>
      </c>
      <c r="AF255" s="30">
        <v>244</v>
      </c>
      <c r="AG255" s="30">
        <v>233</v>
      </c>
      <c r="AH255" s="31">
        <f>SUM(AF255,AG255)</f>
        <v>477</v>
      </c>
    </row>
    <row r="256" spans="2:34" ht="12.75" customHeight="1">
      <c r="B256" s="391" t="s">
        <v>989</v>
      </c>
      <c r="C256" s="29">
        <v>2</v>
      </c>
      <c r="D256" s="30">
        <v>1</v>
      </c>
      <c r="E256" s="30">
        <v>18</v>
      </c>
      <c r="F256" s="30">
        <v>1</v>
      </c>
      <c r="G256" s="30"/>
      <c r="H256" s="30"/>
      <c r="I256" s="30">
        <v>14</v>
      </c>
      <c r="J256" s="30"/>
      <c r="K256" s="30"/>
      <c r="L256" s="30">
        <v>13</v>
      </c>
      <c r="M256" s="30"/>
      <c r="N256" s="30"/>
      <c r="O256" s="30">
        <f>SUM(I256,L256)</f>
        <v>27</v>
      </c>
      <c r="P256" s="30">
        <v>354</v>
      </c>
      <c r="Q256" s="30">
        <v>348</v>
      </c>
      <c r="R256" s="30">
        <v>702</v>
      </c>
      <c r="S256" s="30">
        <v>1</v>
      </c>
      <c r="T256" s="30">
        <v>0</v>
      </c>
      <c r="U256" s="30">
        <v>6</v>
      </c>
      <c r="V256" s="30">
        <v>0</v>
      </c>
      <c r="W256" s="30"/>
      <c r="X256" s="30"/>
      <c r="Y256" s="30">
        <v>8</v>
      </c>
      <c r="Z256" s="30"/>
      <c r="AA256" s="30"/>
      <c r="AB256" s="30">
        <v>2</v>
      </c>
      <c r="AC256" s="30"/>
      <c r="AD256" s="30"/>
      <c r="AE256" s="30">
        <f>SUM(Y256,AB256)</f>
        <v>10</v>
      </c>
      <c r="AF256" s="30">
        <v>125</v>
      </c>
      <c r="AG256" s="30">
        <v>138</v>
      </c>
      <c r="AH256" s="31">
        <f>SUM(AF256,AG256)</f>
        <v>263</v>
      </c>
    </row>
    <row r="257" spans="2:34" ht="12.75" customHeight="1">
      <c r="B257" s="391" t="s">
        <v>1019</v>
      </c>
      <c r="C257" s="29">
        <v>1</v>
      </c>
      <c r="D257" s="30">
        <v>1</v>
      </c>
      <c r="E257" s="30">
        <v>11</v>
      </c>
      <c r="F257" s="30">
        <v>1</v>
      </c>
      <c r="G257" s="30"/>
      <c r="H257" s="30"/>
      <c r="I257" s="30">
        <v>8</v>
      </c>
      <c r="J257" s="30"/>
      <c r="K257" s="30"/>
      <c r="L257" s="30">
        <v>7</v>
      </c>
      <c r="M257" s="30"/>
      <c r="N257" s="30"/>
      <c r="O257" s="30">
        <f>SUM(I257,L257)</f>
        <v>15</v>
      </c>
      <c r="P257" s="30">
        <v>248</v>
      </c>
      <c r="Q257" s="30">
        <v>234</v>
      </c>
      <c r="R257" s="30">
        <v>482</v>
      </c>
      <c r="S257" s="30">
        <v>1</v>
      </c>
      <c r="T257" s="30">
        <v>0</v>
      </c>
      <c r="U257" s="30">
        <v>6</v>
      </c>
      <c r="V257" s="30">
        <v>0</v>
      </c>
      <c r="W257" s="30"/>
      <c r="X257" s="30"/>
      <c r="Y257" s="30">
        <v>7</v>
      </c>
      <c r="Z257" s="30"/>
      <c r="AA257" s="30"/>
      <c r="AB257" s="30">
        <v>3</v>
      </c>
      <c r="AC257" s="30"/>
      <c r="AD257" s="30"/>
      <c r="AE257" s="30">
        <f>SUM(Y257,AB257)</f>
        <v>10</v>
      </c>
      <c r="AF257" s="30">
        <v>144</v>
      </c>
      <c r="AG257" s="30">
        <v>124</v>
      </c>
      <c r="AH257" s="31">
        <f>SUM(AF257,AG257)</f>
        <v>268</v>
      </c>
    </row>
    <row r="258" spans="2:34" ht="12.75" customHeight="1">
      <c r="B258" s="391" t="s">
        <v>2083</v>
      </c>
      <c r="C258" s="29">
        <v>1</v>
      </c>
      <c r="D258" s="30">
        <v>1</v>
      </c>
      <c r="E258" s="30">
        <v>23</v>
      </c>
      <c r="F258" s="30">
        <v>1</v>
      </c>
      <c r="G258" s="30"/>
      <c r="H258" s="30"/>
      <c r="I258" s="30">
        <v>13</v>
      </c>
      <c r="J258" s="30"/>
      <c r="K258" s="30"/>
      <c r="L258" s="30">
        <v>15</v>
      </c>
      <c r="M258" s="30"/>
      <c r="N258" s="30"/>
      <c r="O258" s="30">
        <f>SUM(I258,L258)</f>
        <v>28</v>
      </c>
      <c r="P258" s="30">
        <v>612</v>
      </c>
      <c r="Q258" s="30">
        <v>546</v>
      </c>
      <c r="R258" s="30">
        <v>1158</v>
      </c>
      <c r="S258" s="30">
        <v>1</v>
      </c>
      <c r="T258" s="30">
        <v>0</v>
      </c>
      <c r="U258" s="30">
        <v>14</v>
      </c>
      <c r="V258" s="30">
        <v>0</v>
      </c>
      <c r="W258" s="30"/>
      <c r="X258" s="30"/>
      <c r="Y258" s="30">
        <v>15</v>
      </c>
      <c r="Z258" s="30" t="s">
        <v>402</v>
      </c>
      <c r="AA258" s="30">
        <v>1</v>
      </c>
      <c r="AB258" s="30">
        <v>5</v>
      </c>
      <c r="AC258" s="30" t="s">
        <v>402</v>
      </c>
      <c r="AD258" s="30">
        <v>1</v>
      </c>
      <c r="AE258" s="30">
        <f>SUM(Y258,AB258)</f>
        <v>20</v>
      </c>
      <c r="AF258" s="30">
        <v>341</v>
      </c>
      <c r="AG258" s="30">
        <v>306</v>
      </c>
      <c r="AH258" s="31">
        <f>SUM(AF258,AG258)</f>
        <v>647</v>
      </c>
    </row>
    <row r="259" spans="2:34" ht="12.75" customHeight="1">
      <c r="B259" s="391"/>
      <c r="C259" s="29"/>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1"/>
    </row>
    <row r="260" spans="2:34" ht="12.75" customHeight="1">
      <c r="B260" s="391" t="s">
        <v>1374</v>
      </c>
      <c r="C260" s="29">
        <v>1</v>
      </c>
      <c r="D260" s="30">
        <v>2</v>
      </c>
      <c r="E260" s="30">
        <v>16</v>
      </c>
      <c r="F260" s="30">
        <v>9</v>
      </c>
      <c r="G260" s="30"/>
      <c r="H260" s="30"/>
      <c r="I260" s="30">
        <v>15</v>
      </c>
      <c r="J260" s="30"/>
      <c r="K260" s="30"/>
      <c r="L260" s="30">
        <v>15</v>
      </c>
      <c r="M260" s="30"/>
      <c r="N260" s="30"/>
      <c r="O260" s="30">
        <f>SUM(I260,L260)</f>
        <v>30</v>
      </c>
      <c r="P260" s="30">
        <v>523</v>
      </c>
      <c r="Q260" s="30">
        <v>495</v>
      </c>
      <c r="R260" s="30">
        <v>1018</v>
      </c>
      <c r="S260" s="30">
        <v>1</v>
      </c>
      <c r="T260" s="30">
        <v>0</v>
      </c>
      <c r="U260" s="30">
        <v>10</v>
      </c>
      <c r="V260" s="30">
        <v>0</v>
      </c>
      <c r="W260" s="30"/>
      <c r="X260" s="30"/>
      <c r="Y260" s="30">
        <v>12</v>
      </c>
      <c r="Z260" s="30"/>
      <c r="AA260" s="30"/>
      <c r="AB260" s="30">
        <v>4</v>
      </c>
      <c r="AC260" s="30"/>
      <c r="AD260" s="30"/>
      <c r="AE260" s="30">
        <f>SUM(Y260,AB260)</f>
        <v>16</v>
      </c>
      <c r="AF260" s="30">
        <v>252</v>
      </c>
      <c r="AG260" s="30">
        <v>223</v>
      </c>
      <c r="AH260" s="31">
        <f>SUM(AF260,AG260)</f>
        <v>475</v>
      </c>
    </row>
    <row r="261" spans="2:34" ht="12.75" customHeight="1">
      <c r="B261" s="391" t="s">
        <v>887</v>
      </c>
      <c r="C261" s="29">
        <v>1</v>
      </c>
      <c r="D261" s="30">
        <v>0</v>
      </c>
      <c r="E261" s="30">
        <v>14</v>
      </c>
      <c r="F261" s="30">
        <v>0</v>
      </c>
      <c r="G261" s="30"/>
      <c r="H261" s="30"/>
      <c r="I261" s="30">
        <v>7</v>
      </c>
      <c r="J261" s="30"/>
      <c r="K261" s="30"/>
      <c r="L261" s="30">
        <v>11</v>
      </c>
      <c r="M261" s="30"/>
      <c r="N261" s="30"/>
      <c r="O261" s="30">
        <f>SUM(I261,L261)</f>
        <v>18</v>
      </c>
      <c r="P261" s="30">
        <v>342</v>
      </c>
      <c r="Q261" s="30">
        <v>314</v>
      </c>
      <c r="R261" s="30">
        <v>656</v>
      </c>
      <c r="S261" s="30">
        <v>1</v>
      </c>
      <c r="T261" s="30">
        <v>0</v>
      </c>
      <c r="U261" s="30">
        <v>8</v>
      </c>
      <c r="V261" s="30">
        <v>0</v>
      </c>
      <c r="W261" s="30"/>
      <c r="X261" s="30"/>
      <c r="Y261" s="30">
        <v>10</v>
      </c>
      <c r="Z261" s="30"/>
      <c r="AA261" s="30"/>
      <c r="AB261" s="30">
        <v>2</v>
      </c>
      <c r="AC261" s="30"/>
      <c r="AD261" s="30"/>
      <c r="AE261" s="30">
        <f>SUM(Y261,AB261)</f>
        <v>12</v>
      </c>
      <c r="AF261" s="30">
        <v>190</v>
      </c>
      <c r="AG261" s="30">
        <v>165</v>
      </c>
      <c r="AH261" s="31">
        <f>SUM(AF261,AG261)</f>
        <v>355</v>
      </c>
    </row>
    <row r="262" spans="2:34" ht="12.75" customHeight="1">
      <c r="B262" s="391" t="s">
        <v>1049</v>
      </c>
      <c r="C262" s="29">
        <v>4</v>
      </c>
      <c r="D262" s="30">
        <v>0</v>
      </c>
      <c r="E262" s="30">
        <v>30</v>
      </c>
      <c r="F262" s="30">
        <v>0</v>
      </c>
      <c r="G262" s="30"/>
      <c r="H262" s="30"/>
      <c r="I262" s="30">
        <v>23</v>
      </c>
      <c r="J262" s="30"/>
      <c r="K262" s="30"/>
      <c r="L262" s="30">
        <v>17</v>
      </c>
      <c r="M262" s="30"/>
      <c r="N262" s="30"/>
      <c r="O262" s="30">
        <f>SUM(I262,L262)</f>
        <v>40</v>
      </c>
      <c r="P262" s="30">
        <v>636</v>
      </c>
      <c r="Q262" s="30">
        <v>616</v>
      </c>
      <c r="R262" s="30">
        <v>1252</v>
      </c>
      <c r="S262" s="30">
        <v>2</v>
      </c>
      <c r="T262" s="30">
        <v>0</v>
      </c>
      <c r="U262" s="30">
        <v>16</v>
      </c>
      <c r="V262" s="30">
        <v>0</v>
      </c>
      <c r="W262" s="30"/>
      <c r="X262" s="30"/>
      <c r="Y262" s="30">
        <v>21</v>
      </c>
      <c r="Z262" s="30"/>
      <c r="AA262" s="30"/>
      <c r="AB262" s="30">
        <v>4</v>
      </c>
      <c r="AC262" s="30"/>
      <c r="AD262" s="30"/>
      <c r="AE262" s="30">
        <f>SUM(Y262,AB262)</f>
        <v>25</v>
      </c>
      <c r="AF262" s="30">
        <v>294</v>
      </c>
      <c r="AG262" s="30">
        <v>308</v>
      </c>
      <c r="AH262" s="31">
        <f>SUM(AF262,AG262)</f>
        <v>602</v>
      </c>
    </row>
    <row r="263" spans="2:34" ht="12.75" customHeight="1">
      <c r="B263" s="391" t="s">
        <v>1304</v>
      </c>
      <c r="C263" s="29">
        <v>1</v>
      </c>
      <c r="D263" s="30">
        <v>2</v>
      </c>
      <c r="E263" s="30">
        <v>11</v>
      </c>
      <c r="F263" s="30">
        <v>2</v>
      </c>
      <c r="G263" s="30"/>
      <c r="H263" s="30"/>
      <c r="I263" s="30">
        <v>11</v>
      </c>
      <c r="J263" s="30"/>
      <c r="K263" s="30"/>
      <c r="L263" s="30">
        <v>7</v>
      </c>
      <c r="M263" s="30"/>
      <c r="N263" s="30"/>
      <c r="O263" s="30">
        <f>SUM(I263,L263)</f>
        <v>18</v>
      </c>
      <c r="P263" s="30">
        <v>263</v>
      </c>
      <c r="Q263" s="30">
        <v>229</v>
      </c>
      <c r="R263" s="30">
        <v>492</v>
      </c>
      <c r="S263" s="30">
        <v>1</v>
      </c>
      <c r="T263" s="30">
        <v>0</v>
      </c>
      <c r="U263" s="30">
        <v>6</v>
      </c>
      <c r="V263" s="30">
        <v>0</v>
      </c>
      <c r="W263" s="30"/>
      <c r="X263" s="30"/>
      <c r="Y263" s="30">
        <v>8</v>
      </c>
      <c r="Z263" s="30"/>
      <c r="AA263" s="30"/>
      <c r="AB263" s="30">
        <v>2</v>
      </c>
      <c r="AC263" s="30"/>
      <c r="AD263" s="30"/>
      <c r="AE263" s="30">
        <f>SUM(Y263,AB263)</f>
        <v>10</v>
      </c>
      <c r="AF263" s="30">
        <v>124</v>
      </c>
      <c r="AG263" s="30">
        <v>138</v>
      </c>
      <c r="AH263" s="31">
        <f>SUM(AF263,AG263)</f>
        <v>262</v>
      </c>
    </row>
    <row r="264" spans="2:34" ht="12.75" customHeight="1">
      <c r="B264" s="391" t="s">
        <v>163</v>
      </c>
      <c r="C264" s="29">
        <v>1</v>
      </c>
      <c r="D264" s="30">
        <v>0</v>
      </c>
      <c r="E264" s="30">
        <v>7</v>
      </c>
      <c r="F264" s="30">
        <v>0</v>
      </c>
      <c r="G264" s="30"/>
      <c r="H264" s="30"/>
      <c r="I264" s="30">
        <v>6</v>
      </c>
      <c r="J264" s="30"/>
      <c r="K264" s="30"/>
      <c r="L264" s="30">
        <v>4</v>
      </c>
      <c r="M264" s="30"/>
      <c r="N264" s="30"/>
      <c r="O264" s="30">
        <f>SUM(I264,L264)</f>
        <v>10</v>
      </c>
      <c r="P264" s="30">
        <v>123</v>
      </c>
      <c r="Q264" s="30">
        <v>121</v>
      </c>
      <c r="R264" s="30">
        <v>244</v>
      </c>
      <c r="S264" s="30">
        <v>1</v>
      </c>
      <c r="T264" s="30">
        <v>0</v>
      </c>
      <c r="U264" s="30">
        <v>4</v>
      </c>
      <c r="V264" s="30">
        <v>0</v>
      </c>
      <c r="W264" s="30" t="s">
        <v>430</v>
      </c>
      <c r="X264" s="30">
        <v>1</v>
      </c>
      <c r="Y264" s="30">
        <v>5</v>
      </c>
      <c r="Z264" s="30"/>
      <c r="AA264" s="30"/>
      <c r="AB264" s="30">
        <v>2</v>
      </c>
      <c r="AC264" s="30" t="s">
        <v>430</v>
      </c>
      <c r="AD264" s="30">
        <v>1</v>
      </c>
      <c r="AE264" s="30">
        <f>SUM(Y264,AB264)</f>
        <v>7</v>
      </c>
      <c r="AF264" s="30">
        <v>59</v>
      </c>
      <c r="AG264" s="30">
        <v>56</v>
      </c>
      <c r="AH264" s="31">
        <f>SUM(AF264,AG264)</f>
        <v>115</v>
      </c>
    </row>
    <row r="265" spans="2:34" ht="12.75" customHeight="1">
      <c r="B265" s="391"/>
      <c r="C265" s="29"/>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1"/>
    </row>
    <row r="266" spans="2:34" ht="12.75" customHeight="1">
      <c r="B266" s="391" t="s">
        <v>1050</v>
      </c>
      <c r="C266" s="29">
        <v>1</v>
      </c>
      <c r="D266" s="30">
        <v>0</v>
      </c>
      <c r="E266" s="30">
        <v>7</v>
      </c>
      <c r="F266" s="30">
        <v>0</v>
      </c>
      <c r="G266" s="30"/>
      <c r="H266" s="30"/>
      <c r="I266" s="30">
        <v>5</v>
      </c>
      <c r="J266" s="30"/>
      <c r="K266" s="30"/>
      <c r="L266" s="30">
        <v>6</v>
      </c>
      <c r="M266" s="30"/>
      <c r="N266" s="30"/>
      <c r="O266" s="30">
        <f>SUM(I266,L266)</f>
        <v>11</v>
      </c>
      <c r="P266" s="30">
        <v>135</v>
      </c>
      <c r="Q266" s="30">
        <v>148</v>
      </c>
      <c r="R266" s="30">
        <v>283</v>
      </c>
      <c r="S266" s="30">
        <v>1</v>
      </c>
      <c r="T266" s="30">
        <v>0</v>
      </c>
      <c r="U266" s="30">
        <v>4</v>
      </c>
      <c r="V266" s="30">
        <v>0</v>
      </c>
      <c r="W266" s="30" t="s">
        <v>402</v>
      </c>
      <c r="X266" s="30">
        <v>1</v>
      </c>
      <c r="Y266" s="30">
        <v>6</v>
      </c>
      <c r="Z266" s="30"/>
      <c r="AA266" s="30"/>
      <c r="AB266" s="30">
        <v>2</v>
      </c>
      <c r="AC266" s="30" t="s">
        <v>402</v>
      </c>
      <c r="AD266" s="30">
        <v>1</v>
      </c>
      <c r="AE266" s="30">
        <f>SUM(Y266,AB266)</f>
        <v>8</v>
      </c>
      <c r="AF266" s="30">
        <v>63</v>
      </c>
      <c r="AG266" s="30">
        <v>78</v>
      </c>
      <c r="AH266" s="31">
        <f>SUM(AF266,AG266)</f>
        <v>141</v>
      </c>
    </row>
    <row r="267" spans="2:34" ht="12.75" customHeight="1">
      <c r="B267" s="391"/>
      <c r="C267" s="29"/>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1"/>
    </row>
    <row r="268" spans="2:34" s="688" customFormat="1" ht="12.75" customHeight="1">
      <c r="B268" s="399" t="s">
        <v>166</v>
      </c>
      <c r="C268" s="38">
        <f>SUM(C270:C296)</f>
        <v>30</v>
      </c>
      <c r="D268" s="39">
        <f>SUM(D270:D296)</f>
        <v>8</v>
      </c>
      <c r="E268" s="39">
        <f>SUM(E270:E296)</f>
        <v>293</v>
      </c>
      <c r="F268" s="39">
        <f>SUM(F270:F296)</f>
        <v>19</v>
      </c>
      <c r="G268" s="39">
        <f>SUM(G270:G296)</f>
        <v>0</v>
      </c>
      <c r="H268" s="39"/>
      <c r="I268" s="39">
        <f>SUM(I270:I296)</f>
        <v>208</v>
      </c>
      <c r="J268" s="39"/>
      <c r="K268" s="39"/>
      <c r="L268" s="39">
        <v>188</v>
      </c>
      <c r="M268" s="39">
        <f>SUM(M270:M296)</f>
        <v>0</v>
      </c>
      <c r="N268" s="39"/>
      <c r="O268" s="39">
        <f>SUM(I268,L268)</f>
        <v>396</v>
      </c>
      <c r="P268" s="39">
        <f>SUM(P270:P296)</f>
        <v>5674</v>
      </c>
      <c r="Q268" s="39">
        <f>SUM(Q270:Q296)</f>
        <v>5506</v>
      </c>
      <c r="R268" s="39">
        <f>SUM(P268:Q268)</f>
        <v>11180</v>
      </c>
      <c r="S268" s="39">
        <f>SUM(S270:S296)</f>
        <v>17</v>
      </c>
      <c r="T268" s="39">
        <f>SUM(T270:T296)</f>
        <v>1</v>
      </c>
      <c r="U268" s="39">
        <f>SUM(U270:U296)</f>
        <v>134</v>
      </c>
      <c r="V268" s="39">
        <f>SUM(V270:V296)</f>
        <v>3</v>
      </c>
      <c r="W268" s="39" t="s">
        <v>402</v>
      </c>
      <c r="X268" s="39">
        <v>6</v>
      </c>
      <c r="Y268" s="39">
        <f>SUM(Y270:Y296)</f>
        <v>162</v>
      </c>
      <c r="Z268" s="39" t="s">
        <v>402</v>
      </c>
      <c r="AA268" s="39">
        <v>3</v>
      </c>
      <c r="AB268" s="39">
        <f>SUM(AB270:AB296)</f>
        <v>57</v>
      </c>
      <c r="AC268" s="39" t="s">
        <v>402</v>
      </c>
      <c r="AD268" s="39">
        <v>9</v>
      </c>
      <c r="AE268" s="39">
        <f>SUM(Y268,AB268)</f>
        <v>219</v>
      </c>
      <c r="AF268" s="39">
        <f>SUM(AF270:AF296)</f>
        <v>2908</v>
      </c>
      <c r="AG268" s="39">
        <f>SUM(AG270:AG296)</f>
        <v>2748</v>
      </c>
      <c r="AH268" s="40">
        <f>SUM(AF268,AG268)</f>
        <v>5656</v>
      </c>
    </row>
    <row r="269" spans="2:34" ht="12.75" customHeight="1">
      <c r="B269" s="391"/>
      <c r="C269" s="29"/>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1"/>
    </row>
    <row r="270" spans="2:34" ht="12.75" customHeight="1">
      <c r="B270" s="391" t="s">
        <v>167</v>
      </c>
      <c r="C270" s="29">
        <v>1</v>
      </c>
      <c r="D270" s="30">
        <v>0</v>
      </c>
      <c r="E270" s="30">
        <v>12</v>
      </c>
      <c r="F270" s="30">
        <v>0</v>
      </c>
      <c r="G270" s="30"/>
      <c r="H270" s="30"/>
      <c r="I270" s="30">
        <v>8</v>
      </c>
      <c r="J270" s="30"/>
      <c r="K270" s="30"/>
      <c r="L270" s="30">
        <v>9</v>
      </c>
      <c r="M270" s="30"/>
      <c r="N270" s="30"/>
      <c r="O270" s="30">
        <f>SUM(I270,L270)</f>
        <v>17</v>
      </c>
      <c r="P270" s="30">
        <v>186</v>
      </c>
      <c r="Q270" s="30">
        <v>175</v>
      </c>
      <c r="R270" s="30">
        <v>361</v>
      </c>
      <c r="S270" s="30">
        <v>1</v>
      </c>
      <c r="T270" s="30">
        <v>1</v>
      </c>
      <c r="U270" s="30">
        <v>12</v>
      </c>
      <c r="V270" s="30">
        <v>3</v>
      </c>
      <c r="W270" s="30"/>
      <c r="X270" s="30"/>
      <c r="Y270" s="30">
        <v>16</v>
      </c>
      <c r="Z270" s="30"/>
      <c r="AA270" s="30"/>
      <c r="AB270" s="30">
        <v>7</v>
      </c>
      <c r="AC270" s="30"/>
      <c r="AD270" s="30"/>
      <c r="AE270" s="30">
        <f>SUM(Y270,AB270)</f>
        <v>23</v>
      </c>
      <c r="AF270" s="30">
        <v>317</v>
      </c>
      <c r="AG270" s="30">
        <v>293</v>
      </c>
      <c r="AH270" s="31">
        <f>SUM(AF270,AG270)</f>
        <v>610</v>
      </c>
    </row>
    <row r="271" spans="2:34" ht="12.75" customHeight="1">
      <c r="B271" s="391" t="s">
        <v>989</v>
      </c>
      <c r="C271" s="29">
        <v>2</v>
      </c>
      <c r="D271" s="30">
        <v>0</v>
      </c>
      <c r="E271" s="30">
        <v>12</v>
      </c>
      <c r="F271" s="30">
        <v>0</v>
      </c>
      <c r="G271" s="30"/>
      <c r="H271" s="30"/>
      <c r="I271" s="30">
        <v>8</v>
      </c>
      <c r="J271" s="30"/>
      <c r="K271" s="30"/>
      <c r="L271" s="30">
        <v>8</v>
      </c>
      <c r="M271" s="30"/>
      <c r="N271" s="30"/>
      <c r="O271" s="30">
        <f>SUM(I271,L271)</f>
        <v>16</v>
      </c>
      <c r="P271" s="30">
        <v>225</v>
      </c>
      <c r="Q271" s="30">
        <v>213</v>
      </c>
      <c r="R271" s="30">
        <v>438</v>
      </c>
      <c r="S271" s="30">
        <v>0</v>
      </c>
      <c r="T271" s="30">
        <v>0</v>
      </c>
      <c r="U271" s="30">
        <v>0</v>
      </c>
      <c r="V271" s="30">
        <v>0</v>
      </c>
      <c r="W271" s="30"/>
      <c r="X271" s="30"/>
      <c r="Y271" s="30">
        <v>0</v>
      </c>
      <c r="Z271" s="30"/>
      <c r="AA271" s="30"/>
      <c r="AB271" s="30">
        <v>0</v>
      </c>
      <c r="AC271" s="30"/>
      <c r="AD271" s="30"/>
      <c r="AE271" s="30">
        <f>SUM(Y271,AB271)</f>
        <v>0</v>
      </c>
      <c r="AF271" s="30">
        <v>0</v>
      </c>
      <c r="AG271" s="30">
        <v>0</v>
      </c>
      <c r="AH271" s="31">
        <f>SUM(AF271,AG271)</f>
        <v>0</v>
      </c>
    </row>
    <row r="272" spans="2:34" ht="12.75" customHeight="1">
      <c r="B272" s="391" t="s">
        <v>168</v>
      </c>
      <c r="C272" s="29">
        <v>1</v>
      </c>
      <c r="D272" s="30">
        <v>0</v>
      </c>
      <c r="E272" s="30">
        <v>11</v>
      </c>
      <c r="F272" s="30">
        <v>0</v>
      </c>
      <c r="G272" s="30"/>
      <c r="H272" s="30"/>
      <c r="I272" s="30">
        <v>7</v>
      </c>
      <c r="J272" s="30"/>
      <c r="K272" s="30"/>
      <c r="L272" s="30">
        <v>7</v>
      </c>
      <c r="M272" s="30"/>
      <c r="N272" s="30"/>
      <c r="O272" s="30">
        <f>SUM(I272,L272)</f>
        <v>14</v>
      </c>
      <c r="P272" s="30">
        <v>201</v>
      </c>
      <c r="Q272" s="30">
        <v>199</v>
      </c>
      <c r="R272" s="30">
        <v>400</v>
      </c>
      <c r="S272" s="30">
        <v>0</v>
      </c>
      <c r="T272" s="30">
        <v>0</v>
      </c>
      <c r="U272" s="30">
        <v>0</v>
      </c>
      <c r="V272" s="30">
        <v>0</v>
      </c>
      <c r="W272" s="30"/>
      <c r="X272" s="30"/>
      <c r="Y272" s="30">
        <v>0</v>
      </c>
      <c r="Z272" s="30"/>
      <c r="AA272" s="30"/>
      <c r="AB272" s="30">
        <v>0</v>
      </c>
      <c r="AC272" s="30"/>
      <c r="AD272" s="30"/>
      <c r="AE272" s="30">
        <f>SUM(Y272,AB272)</f>
        <v>0</v>
      </c>
      <c r="AF272" s="30">
        <v>0</v>
      </c>
      <c r="AG272" s="30">
        <v>0</v>
      </c>
      <c r="AH272" s="31">
        <f>SUM(AF272,AG272)</f>
        <v>0</v>
      </c>
    </row>
    <row r="273" spans="2:34" ht="12.75" customHeight="1">
      <c r="B273" s="391" t="s">
        <v>1054</v>
      </c>
      <c r="C273" s="29">
        <v>3</v>
      </c>
      <c r="D273" s="30">
        <v>0</v>
      </c>
      <c r="E273" s="30">
        <v>19</v>
      </c>
      <c r="F273" s="30">
        <v>0</v>
      </c>
      <c r="G273" s="30"/>
      <c r="H273" s="30"/>
      <c r="I273" s="30">
        <v>18</v>
      </c>
      <c r="J273" s="30"/>
      <c r="K273" s="30"/>
      <c r="L273" s="30">
        <v>8</v>
      </c>
      <c r="M273" s="30"/>
      <c r="N273" s="30"/>
      <c r="O273" s="30">
        <f>SUM(I273,L273)</f>
        <v>26</v>
      </c>
      <c r="P273" s="30">
        <v>291</v>
      </c>
      <c r="Q273" s="30">
        <v>275</v>
      </c>
      <c r="R273" s="30">
        <v>566</v>
      </c>
      <c r="S273" s="30">
        <v>1</v>
      </c>
      <c r="T273" s="30">
        <v>0</v>
      </c>
      <c r="U273" s="30">
        <v>6</v>
      </c>
      <c r="V273" s="30">
        <v>0</v>
      </c>
      <c r="W273" s="30"/>
      <c r="X273" s="30"/>
      <c r="Y273" s="30">
        <v>7</v>
      </c>
      <c r="Z273" s="30"/>
      <c r="AA273" s="30"/>
      <c r="AB273" s="30">
        <v>3</v>
      </c>
      <c r="AC273" s="30"/>
      <c r="AD273" s="30"/>
      <c r="AE273" s="30">
        <f>SUM(Y273,AB273)</f>
        <v>10</v>
      </c>
      <c r="AF273" s="30">
        <v>135</v>
      </c>
      <c r="AG273" s="30">
        <v>118</v>
      </c>
      <c r="AH273" s="31">
        <f>SUM(AF273,AG273)</f>
        <v>253</v>
      </c>
    </row>
    <row r="274" spans="2:34" ht="12.75" customHeight="1">
      <c r="B274" s="391" t="s">
        <v>1383</v>
      </c>
      <c r="C274" s="29">
        <v>1</v>
      </c>
      <c r="D274" s="30">
        <v>0</v>
      </c>
      <c r="E274" s="30">
        <v>6</v>
      </c>
      <c r="F274" s="30">
        <v>0</v>
      </c>
      <c r="G274" s="30"/>
      <c r="H274" s="30"/>
      <c r="I274" s="30">
        <v>5</v>
      </c>
      <c r="J274" s="30"/>
      <c r="K274" s="30"/>
      <c r="L274" s="30">
        <v>3</v>
      </c>
      <c r="M274" s="30"/>
      <c r="N274" s="30"/>
      <c r="O274" s="30">
        <f>SUM(I274,L274)</f>
        <v>8</v>
      </c>
      <c r="P274" s="30">
        <v>104</v>
      </c>
      <c r="Q274" s="30">
        <v>135</v>
      </c>
      <c r="R274" s="30">
        <v>239</v>
      </c>
      <c r="S274" s="30">
        <v>1</v>
      </c>
      <c r="T274" s="30">
        <v>0</v>
      </c>
      <c r="U274" s="30">
        <v>3</v>
      </c>
      <c r="V274" s="30">
        <v>0</v>
      </c>
      <c r="W274" s="30" t="s">
        <v>402</v>
      </c>
      <c r="X274" s="30">
        <v>1</v>
      </c>
      <c r="Y274" s="30">
        <v>4</v>
      </c>
      <c r="Z274" s="30"/>
      <c r="AA274" s="30"/>
      <c r="AB274" s="30">
        <v>1</v>
      </c>
      <c r="AC274" s="30" t="s">
        <v>402</v>
      </c>
      <c r="AD274" s="30">
        <v>1</v>
      </c>
      <c r="AE274" s="30">
        <f>SUM(Y274,AB274)</f>
        <v>5</v>
      </c>
      <c r="AF274" s="30">
        <v>55</v>
      </c>
      <c r="AG274" s="30">
        <v>64</v>
      </c>
      <c r="AH274" s="31">
        <f>SUM(AF274,AG274)</f>
        <v>119</v>
      </c>
    </row>
    <row r="275" spans="2:34" ht="12.75" customHeight="1">
      <c r="B275" s="391"/>
      <c r="C275" s="29"/>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1"/>
    </row>
    <row r="276" spans="2:34" ht="12.75" customHeight="1">
      <c r="B276" s="391" t="s">
        <v>169</v>
      </c>
      <c r="C276" s="29">
        <v>1</v>
      </c>
      <c r="D276" s="30">
        <v>1</v>
      </c>
      <c r="E276" s="30">
        <v>19</v>
      </c>
      <c r="F276" s="30">
        <v>4</v>
      </c>
      <c r="G276" s="30"/>
      <c r="H276" s="30"/>
      <c r="I276" s="30">
        <v>14</v>
      </c>
      <c r="J276" s="30"/>
      <c r="K276" s="30"/>
      <c r="L276" s="30">
        <v>13</v>
      </c>
      <c r="M276" s="30"/>
      <c r="N276" s="30"/>
      <c r="O276" s="30">
        <f>SUM(I276,L276)</f>
        <v>27</v>
      </c>
      <c r="P276" s="30">
        <v>400</v>
      </c>
      <c r="Q276" s="30">
        <v>412</v>
      </c>
      <c r="R276" s="30">
        <v>812</v>
      </c>
      <c r="S276" s="30">
        <v>1</v>
      </c>
      <c r="T276" s="30">
        <v>0</v>
      </c>
      <c r="U276" s="30">
        <v>9</v>
      </c>
      <c r="V276" s="30">
        <v>0</v>
      </c>
      <c r="W276" s="30" t="s">
        <v>402</v>
      </c>
      <c r="X276" s="30">
        <v>1</v>
      </c>
      <c r="Y276" s="30">
        <v>11</v>
      </c>
      <c r="Z276" s="30" t="s">
        <v>402</v>
      </c>
      <c r="AA276" s="30">
        <v>1</v>
      </c>
      <c r="AB276" s="30">
        <v>4</v>
      </c>
      <c r="AC276" s="30" t="s">
        <v>402</v>
      </c>
      <c r="AD276" s="30">
        <v>2</v>
      </c>
      <c r="AE276" s="30">
        <f>SUM(Y276,AB276)</f>
        <v>15</v>
      </c>
      <c r="AF276" s="30">
        <v>184</v>
      </c>
      <c r="AG276" s="30">
        <v>212</v>
      </c>
      <c r="AH276" s="31">
        <f>SUM(AF276,AG276)</f>
        <v>396</v>
      </c>
    </row>
    <row r="277" spans="2:34" ht="12.75" customHeight="1">
      <c r="B277" s="391" t="s">
        <v>170</v>
      </c>
      <c r="C277" s="29">
        <v>1</v>
      </c>
      <c r="D277" s="30">
        <v>1</v>
      </c>
      <c r="E277" s="30">
        <v>12</v>
      </c>
      <c r="F277" s="30">
        <v>2</v>
      </c>
      <c r="G277" s="30"/>
      <c r="H277" s="30"/>
      <c r="I277" s="30">
        <v>11</v>
      </c>
      <c r="J277" s="30"/>
      <c r="K277" s="30"/>
      <c r="L277" s="30">
        <v>7</v>
      </c>
      <c r="M277" s="30"/>
      <c r="N277" s="30"/>
      <c r="O277" s="30">
        <f>SUM(I277,L277)</f>
        <v>18</v>
      </c>
      <c r="P277" s="30">
        <v>266</v>
      </c>
      <c r="Q277" s="30">
        <v>237</v>
      </c>
      <c r="R277" s="30">
        <v>503</v>
      </c>
      <c r="S277" s="30">
        <v>1</v>
      </c>
      <c r="T277" s="30">
        <v>0</v>
      </c>
      <c r="U277" s="30">
        <v>6</v>
      </c>
      <c r="V277" s="30">
        <v>0</v>
      </c>
      <c r="W277" s="30"/>
      <c r="X277" s="30"/>
      <c r="Y277" s="30">
        <v>8</v>
      </c>
      <c r="Z277" s="30" t="s">
        <v>402</v>
      </c>
      <c r="AA277" s="30">
        <v>1</v>
      </c>
      <c r="AB277" s="30">
        <v>2</v>
      </c>
      <c r="AC277" s="30" t="s">
        <v>402</v>
      </c>
      <c r="AD277" s="30">
        <v>1</v>
      </c>
      <c r="AE277" s="30">
        <f>SUM(Y277,AB277)</f>
        <v>10</v>
      </c>
      <c r="AF277" s="30">
        <v>120</v>
      </c>
      <c r="AG277" s="30">
        <v>128</v>
      </c>
      <c r="AH277" s="31">
        <f>SUM(AF277,AG277)</f>
        <v>248</v>
      </c>
    </row>
    <row r="278" spans="2:34" ht="12.75" customHeight="1">
      <c r="B278" s="391" t="s">
        <v>171</v>
      </c>
      <c r="C278" s="29">
        <v>1</v>
      </c>
      <c r="D278" s="30">
        <v>0</v>
      </c>
      <c r="E278" s="30">
        <v>11</v>
      </c>
      <c r="F278" s="30">
        <v>0</v>
      </c>
      <c r="G278" s="30"/>
      <c r="H278" s="30"/>
      <c r="I278" s="30">
        <v>6</v>
      </c>
      <c r="J278" s="30"/>
      <c r="K278" s="30"/>
      <c r="L278" s="30">
        <v>8</v>
      </c>
      <c r="M278" s="30"/>
      <c r="N278" s="30"/>
      <c r="O278" s="30">
        <f>SUM(I278,L278)</f>
        <v>14</v>
      </c>
      <c r="P278" s="30">
        <v>198</v>
      </c>
      <c r="Q278" s="30">
        <v>192</v>
      </c>
      <c r="R278" s="30">
        <v>390</v>
      </c>
      <c r="S278" s="30">
        <v>0</v>
      </c>
      <c r="T278" s="30">
        <v>0</v>
      </c>
      <c r="U278" s="30">
        <v>0</v>
      </c>
      <c r="V278" s="30">
        <v>0</v>
      </c>
      <c r="W278" s="30"/>
      <c r="X278" s="30"/>
      <c r="Y278" s="30">
        <v>0</v>
      </c>
      <c r="Z278" s="30"/>
      <c r="AA278" s="30"/>
      <c r="AB278" s="30">
        <v>0</v>
      </c>
      <c r="AC278" s="30"/>
      <c r="AD278" s="30"/>
      <c r="AE278" s="30">
        <f>SUM(Y278,AB278)</f>
        <v>0</v>
      </c>
      <c r="AF278" s="30">
        <v>0</v>
      </c>
      <c r="AG278" s="30">
        <v>0</v>
      </c>
      <c r="AH278" s="31">
        <f>SUM(AF278,AG278)</f>
        <v>0</v>
      </c>
    </row>
    <row r="279" spans="2:34" ht="12.75" customHeight="1">
      <c r="B279" s="391" t="s">
        <v>172</v>
      </c>
      <c r="C279" s="29">
        <v>1</v>
      </c>
      <c r="D279" s="30">
        <v>0</v>
      </c>
      <c r="E279" s="30">
        <v>12</v>
      </c>
      <c r="F279" s="30">
        <v>0</v>
      </c>
      <c r="G279" s="30"/>
      <c r="H279" s="30"/>
      <c r="I279" s="30">
        <v>7</v>
      </c>
      <c r="J279" s="30"/>
      <c r="K279" s="30"/>
      <c r="L279" s="30">
        <v>8</v>
      </c>
      <c r="M279" s="30"/>
      <c r="N279" s="30"/>
      <c r="O279" s="30">
        <f>SUM(I279,L279)</f>
        <v>15</v>
      </c>
      <c r="P279" s="30">
        <v>256</v>
      </c>
      <c r="Q279" s="30">
        <v>196</v>
      </c>
      <c r="R279" s="30">
        <v>452</v>
      </c>
      <c r="S279" s="30">
        <v>1</v>
      </c>
      <c r="T279" s="30">
        <v>0</v>
      </c>
      <c r="U279" s="30">
        <v>11</v>
      </c>
      <c r="V279" s="30">
        <v>0</v>
      </c>
      <c r="W279" s="30" t="s">
        <v>135</v>
      </c>
      <c r="X279" s="30">
        <v>2</v>
      </c>
      <c r="Y279" s="30">
        <v>9</v>
      </c>
      <c r="Z279" s="30"/>
      <c r="AA279" s="30"/>
      <c r="AB279" s="30">
        <v>5</v>
      </c>
      <c r="AC279" s="30" t="s">
        <v>135</v>
      </c>
      <c r="AD279" s="30">
        <v>2</v>
      </c>
      <c r="AE279" s="30">
        <f>SUM(Y279,AB279)</f>
        <v>14</v>
      </c>
      <c r="AF279" s="30">
        <v>244</v>
      </c>
      <c r="AG279" s="30">
        <v>231</v>
      </c>
      <c r="AH279" s="31">
        <f>SUM(AF279,AG279)</f>
        <v>475</v>
      </c>
    </row>
    <row r="280" spans="2:34" ht="12.75" customHeight="1">
      <c r="B280" s="391" t="s">
        <v>173</v>
      </c>
      <c r="C280" s="29">
        <v>1</v>
      </c>
      <c r="D280" s="30">
        <v>0</v>
      </c>
      <c r="E280" s="30">
        <v>10</v>
      </c>
      <c r="F280" s="30">
        <v>0</v>
      </c>
      <c r="G280" s="30"/>
      <c r="H280" s="30"/>
      <c r="I280" s="30">
        <v>6</v>
      </c>
      <c r="J280" s="30"/>
      <c r="K280" s="30"/>
      <c r="L280" s="30">
        <v>7</v>
      </c>
      <c r="M280" s="30"/>
      <c r="N280" s="30"/>
      <c r="O280" s="30">
        <f>SUM(I280,L280)</f>
        <v>13</v>
      </c>
      <c r="P280" s="30">
        <v>166</v>
      </c>
      <c r="Q280" s="30">
        <v>167</v>
      </c>
      <c r="R280" s="30">
        <v>333</v>
      </c>
      <c r="S280" s="30">
        <v>0</v>
      </c>
      <c r="T280" s="30">
        <v>0</v>
      </c>
      <c r="U280" s="30">
        <v>0</v>
      </c>
      <c r="V280" s="30">
        <v>0</v>
      </c>
      <c r="W280" s="30"/>
      <c r="X280" s="30"/>
      <c r="Y280" s="30">
        <v>0</v>
      </c>
      <c r="Z280" s="30"/>
      <c r="AA280" s="30"/>
      <c r="AB280" s="30">
        <v>0</v>
      </c>
      <c r="AC280" s="30"/>
      <c r="AD280" s="30"/>
      <c r="AE280" s="30">
        <f>SUM(Y280,AB280)</f>
        <v>0</v>
      </c>
      <c r="AF280" s="30">
        <v>0</v>
      </c>
      <c r="AG280" s="30">
        <v>0</v>
      </c>
      <c r="AH280" s="31">
        <f>SUM(AF280,AG280)</f>
        <v>0</v>
      </c>
    </row>
    <row r="281" spans="2:34" ht="12.75" customHeight="1">
      <c r="B281" s="391"/>
      <c r="C281" s="29"/>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1"/>
    </row>
    <row r="282" spans="2:34" ht="12.75" customHeight="1">
      <c r="B282" s="391" t="s">
        <v>1061</v>
      </c>
      <c r="C282" s="29">
        <v>1</v>
      </c>
      <c r="D282" s="30">
        <v>2</v>
      </c>
      <c r="E282" s="30">
        <v>14</v>
      </c>
      <c r="F282" s="30">
        <v>2</v>
      </c>
      <c r="G282" s="30"/>
      <c r="H282" s="30"/>
      <c r="I282" s="30">
        <v>9</v>
      </c>
      <c r="J282" s="30"/>
      <c r="K282" s="30"/>
      <c r="L282" s="30">
        <v>11</v>
      </c>
      <c r="M282" s="30"/>
      <c r="N282" s="30"/>
      <c r="O282" s="30">
        <f>SUM(I282,L282)</f>
        <v>20</v>
      </c>
      <c r="P282" s="30">
        <v>313</v>
      </c>
      <c r="Q282" s="30">
        <v>295</v>
      </c>
      <c r="R282" s="30">
        <v>608</v>
      </c>
      <c r="S282" s="30">
        <v>1</v>
      </c>
      <c r="T282" s="30">
        <v>0</v>
      </c>
      <c r="U282" s="30">
        <v>12</v>
      </c>
      <c r="V282" s="30">
        <v>0</v>
      </c>
      <c r="W282" s="30"/>
      <c r="X282" s="30"/>
      <c r="Y282" s="30">
        <v>13</v>
      </c>
      <c r="Z282" s="30" t="s">
        <v>402</v>
      </c>
      <c r="AA282" s="30">
        <v>1</v>
      </c>
      <c r="AB282" s="30">
        <v>5</v>
      </c>
      <c r="AC282" s="30" t="s">
        <v>402</v>
      </c>
      <c r="AD282" s="30">
        <v>1</v>
      </c>
      <c r="AE282" s="30">
        <f>SUM(Y282,AB282)</f>
        <v>18</v>
      </c>
      <c r="AF282" s="30">
        <v>233</v>
      </c>
      <c r="AG282" s="30">
        <v>236</v>
      </c>
      <c r="AH282" s="31">
        <f>SUM(AF282,AG282)</f>
        <v>469</v>
      </c>
    </row>
    <row r="283" spans="2:34" ht="12.75" customHeight="1">
      <c r="B283" s="391" t="s">
        <v>1062</v>
      </c>
      <c r="C283" s="29">
        <v>1</v>
      </c>
      <c r="D283" s="30">
        <v>0</v>
      </c>
      <c r="E283" s="30">
        <v>11</v>
      </c>
      <c r="F283" s="30">
        <v>0</v>
      </c>
      <c r="G283" s="30"/>
      <c r="H283" s="30"/>
      <c r="I283" s="30">
        <v>7</v>
      </c>
      <c r="J283" s="30"/>
      <c r="K283" s="30"/>
      <c r="L283" s="30">
        <v>7</v>
      </c>
      <c r="M283" s="30"/>
      <c r="N283" s="30"/>
      <c r="O283" s="30">
        <f>SUM(I283,L283)</f>
        <v>14</v>
      </c>
      <c r="P283" s="30">
        <v>210</v>
      </c>
      <c r="Q283" s="30">
        <v>193</v>
      </c>
      <c r="R283" s="30">
        <v>403</v>
      </c>
      <c r="S283" s="30">
        <v>0</v>
      </c>
      <c r="T283" s="30">
        <v>0</v>
      </c>
      <c r="U283" s="30">
        <v>0</v>
      </c>
      <c r="V283" s="30">
        <v>0</v>
      </c>
      <c r="W283" s="30"/>
      <c r="X283" s="30"/>
      <c r="Y283" s="30">
        <v>0</v>
      </c>
      <c r="Z283" s="30"/>
      <c r="AA283" s="30"/>
      <c r="AB283" s="30">
        <v>0</v>
      </c>
      <c r="AC283" s="30"/>
      <c r="AD283" s="30"/>
      <c r="AE283" s="30">
        <f>SUM(Y283,AB283)</f>
        <v>0</v>
      </c>
      <c r="AF283" s="30">
        <v>0</v>
      </c>
      <c r="AG283" s="30">
        <v>0</v>
      </c>
      <c r="AH283" s="31">
        <f>SUM(AF283,AG283)</f>
        <v>0</v>
      </c>
    </row>
    <row r="284" spans="2:34" ht="12.75" customHeight="1">
      <c r="B284" s="391" t="s">
        <v>1063</v>
      </c>
      <c r="C284" s="29">
        <v>1</v>
      </c>
      <c r="D284" s="30">
        <v>0</v>
      </c>
      <c r="E284" s="30">
        <v>13</v>
      </c>
      <c r="F284" s="30">
        <v>0</v>
      </c>
      <c r="G284" s="30"/>
      <c r="H284" s="30"/>
      <c r="I284" s="30">
        <v>9</v>
      </c>
      <c r="J284" s="30"/>
      <c r="K284" s="30"/>
      <c r="L284" s="30">
        <v>7</v>
      </c>
      <c r="M284" s="30"/>
      <c r="N284" s="30"/>
      <c r="O284" s="30">
        <f>SUM(I284,L284)</f>
        <v>16</v>
      </c>
      <c r="P284" s="30">
        <v>281</v>
      </c>
      <c r="Q284" s="30">
        <v>273</v>
      </c>
      <c r="R284" s="30">
        <v>554</v>
      </c>
      <c r="S284" s="30">
        <v>1</v>
      </c>
      <c r="T284" s="30">
        <v>0</v>
      </c>
      <c r="U284" s="30">
        <v>12</v>
      </c>
      <c r="V284" s="30">
        <v>0</v>
      </c>
      <c r="W284" s="30"/>
      <c r="X284" s="30"/>
      <c r="Y284" s="30">
        <v>17</v>
      </c>
      <c r="Z284" s="30"/>
      <c r="AA284" s="30"/>
      <c r="AB284" s="30">
        <v>4</v>
      </c>
      <c r="AC284" s="30"/>
      <c r="AD284" s="30"/>
      <c r="AE284" s="30">
        <f>SUM(Y284,AB284)</f>
        <v>21</v>
      </c>
      <c r="AF284" s="30">
        <v>276</v>
      </c>
      <c r="AG284" s="30">
        <v>251</v>
      </c>
      <c r="AH284" s="31">
        <f>SUM(AF284,AG284)</f>
        <v>527</v>
      </c>
    </row>
    <row r="285" spans="2:34" ht="12.75" customHeight="1">
      <c r="B285" s="391" t="s">
        <v>174</v>
      </c>
      <c r="C285" s="29">
        <v>2</v>
      </c>
      <c r="D285" s="30">
        <v>0</v>
      </c>
      <c r="E285" s="30">
        <v>12</v>
      </c>
      <c r="F285" s="30">
        <v>0</v>
      </c>
      <c r="G285" s="30"/>
      <c r="H285" s="30"/>
      <c r="I285" s="30">
        <v>10</v>
      </c>
      <c r="J285" s="30"/>
      <c r="K285" s="30"/>
      <c r="L285" s="30">
        <v>6</v>
      </c>
      <c r="M285" s="30"/>
      <c r="N285" s="30"/>
      <c r="O285" s="30">
        <f>SUM(I285,L285)</f>
        <v>16</v>
      </c>
      <c r="P285" s="30">
        <v>159</v>
      </c>
      <c r="Q285" s="30">
        <v>163</v>
      </c>
      <c r="R285" s="30">
        <v>322</v>
      </c>
      <c r="S285" s="30">
        <v>1</v>
      </c>
      <c r="T285" s="30">
        <v>0</v>
      </c>
      <c r="U285" s="30">
        <v>4</v>
      </c>
      <c r="V285" s="30">
        <v>0</v>
      </c>
      <c r="W285" s="30" t="s">
        <v>402</v>
      </c>
      <c r="X285" s="30">
        <v>1</v>
      </c>
      <c r="Y285" s="30">
        <v>5</v>
      </c>
      <c r="Z285" s="30"/>
      <c r="AA285" s="30"/>
      <c r="AB285" s="30">
        <v>2</v>
      </c>
      <c r="AC285" s="30" t="s">
        <v>402</v>
      </c>
      <c r="AD285" s="30">
        <v>1</v>
      </c>
      <c r="AE285" s="30">
        <f>SUM(Y285,AB285)</f>
        <v>7</v>
      </c>
      <c r="AF285" s="30">
        <v>82</v>
      </c>
      <c r="AG285" s="30">
        <v>62</v>
      </c>
      <c r="AH285" s="31">
        <f>SUM(AF285,AG285)</f>
        <v>144</v>
      </c>
    </row>
    <row r="286" spans="2:34" ht="12.75" customHeight="1">
      <c r="B286" s="391" t="s">
        <v>1385</v>
      </c>
      <c r="C286" s="29">
        <v>3</v>
      </c>
      <c r="D286" s="30">
        <v>0</v>
      </c>
      <c r="E286" s="30">
        <v>18</v>
      </c>
      <c r="F286" s="30">
        <v>0</v>
      </c>
      <c r="G286" s="30"/>
      <c r="H286" s="30"/>
      <c r="I286" s="30">
        <v>14</v>
      </c>
      <c r="J286" s="30"/>
      <c r="K286" s="30"/>
      <c r="L286" s="30">
        <v>9</v>
      </c>
      <c r="M286" s="30"/>
      <c r="N286" s="30"/>
      <c r="O286" s="30">
        <f>SUM(I286,L286)</f>
        <v>23</v>
      </c>
      <c r="P286" s="30">
        <v>221</v>
      </c>
      <c r="Q286" s="30">
        <v>221</v>
      </c>
      <c r="R286" s="30">
        <v>442</v>
      </c>
      <c r="S286" s="30">
        <v>1</v>
      </c>
      <c r="T286" s="30">
        <v>0</v>
      </c>
      <c r="U286" s="30">
        <v>6</v>
      </c>
      <c r="V286" s="30">
        <v>0</v>
      </c>
      <c r="W286" s="30"/>
      <c r="X286" s="30"/>
      <c r="Y286" s="30">
        <v>8</v>
      </c>
      <c r="Z286" s="30"/>
      <c r="AA286" s="30"/>
      <c r="AB286" s="30">
        <v>2</v>
      </c>
      <c r="AC286" s="30"/>
      <c r="AD286" s="30"/>
      <c r="AE286" s="30">
        <f>SUM(Y286,AB286)</f>
        <v>10</v>
      </c>
      <c r="AF286" s="30">
        <v>93</v>
      </c>
      <c r="AG286" s="30">
        <v>87</v>
      </c>
      <c r="AH286" s="31">
        <f>SUM(AF286,AG286)</f>
        <v>180</v>
      </c>
    </row>
    <row r="287" spans="2:34" ht="12.75" customHeight="1">
      <c r="B287" s="391"/>
      <c r="C287" s="29"/>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1"/>
    </row>
    <row r="288" spans="2:34" ht="12.75" customHeight="1">
      <c r="B288" s="391" t="s">
        <v>1386</v>
      </c>
      <c r="C288" s="29">
        <v>1</v>
      </c>
      <c r="D288" s="30">
        <v>0</v>
      </c>
      <c r="E288" s="30">
        <v>12</v>
      </c>
      <c r="F288" s="30">
        <v>0</v>
      </c>
      <c r="G288" s="30"/>
      <c r="H288" s="30"/>
      <c r="I288" s="30">
        <v>6</v>
      </c>
      <c r="J288" s="30"/>
      <c r="K288" s="30"/>
      <c r="L288" s="30">
        <v>6</v>
      </c>
      <c r="M288" s="30"/>
      <c r="N288" s="30"/>
      <c r="O288" s="30">
        <f>SUM(I288,L288)</f>
        <v>12</v>
      </c>
      <c r="P288" s="30">
        <v>234</v>
      </c>
      <c r="Q288" s="30">
        <v>219</v>
      </c>
      <c r="R288" s="30">
        <v>453</v>
      </c>
      <c r="S288" s="30">
        <v>1</v>
      </c>
      <c r="T288" s="30">
        <v>0</v>
      </c>
      <c r="U288" s="30">
        <v>6</v>
      </c>
      <c r="V288" s="30">
        <v>0</v>
      </c>
      <c r="W288" s="30"/>
      <c r="X288" s="30"/>
      <c r="Y288" s="30">
        <v>8</v>
      </c>
      <c r="Z288" s="30"/>
      <c r="AA288" s="30"/>
      <c r="AB288" s="30">
        <v>3</v>
      </c>
      <c r="AC288" s="30"/>
      <c r="AD288" s="30"/>
      <c r="AE288" s="30">
        <f>SUM(Y288,AB288)</f>
        <v>11</v>
      </c>
      <c r="AF288" s="30">
        <v>118</v>
      </c>
      <c r="AG288" s="30">
        <v>121</v>
      </c>
      <c r="AH288" s="31">
        <f>SUM(AF288,AG288)</f>
        <v>239</v>
      </c>
    </row>
    <row r="289" spans="2:34" ht="12.75" customHeight="1">
      <c r="B289" s="391" t="s">
        <v>1067</v>
      </c>
      <c r="C289" s="29">
        <v>1</v>
      </c>
      <c r="D289" s="30">
        <v>0</v>
      </c>
      <c r="E289" s="30">
        <v>11</v>
      </c>
      <c r="F289" s="30">
        <v>0</v>
      </c>
      <c r="G289" s="30"/>
      <c r="H289" s="30"/>
      <c r="I289" s="30">
        <v>6</v>
      </c>
      <c r="J289" s="30"/>
      <c r="K289" s="30"/>
      <c r="L289" s="30">
        <v>8</v>
      </c>
      <c r="M289" s="30"/>
      <c r="N289" s="30"/>
      <c r="O289" s="30">
        <f>SUM(I289,L289)</f>
        <v>14</v>
      </c>
      <c r="P289" s="30">
        <v>198</v>
      </c>
      <c r="Q289" s="30">
        <v>169</v>
      </c>
      <c r="R289" s="30">
        <v>367</v>
      </c>
      <c r="S289" s="30">
        <v>1</v>
      </c>
      <c r="T289" s="30">
        <v>0</v>
      </c>
      <c r="U289" s="30">
        <v>6</v>
      </c>
      <c r="V289" s="30">
        <v>0</v>
      </c>
      <c r="W289" s="30"/>
      <c r="X289" s="30"/>
      <c r="Y289" s="30">
        <v>8</v>
      </c>
      <c r="Z289" s="30"/>
      <c r="AA289" s="30"/>
      <c r="AB289" s="30">
        <v>2</v>
      </c>
      <c r="AC289" s="30"/>
      <c r="AD289" s="30"/>
      <c r="AE289" s="30">
        <f>SUM(Y289,AB289)</f>
        <v>10</v>
      </c>
      <c r="AF289" s="30">
        <v>101</v>
      </c>
      <c r="AG289" s="30">
        <v>72</v>
      </c>
      <c r="AH289" s="31">
        <f>SUM(AF289,AG289)</f>
        <v>173</v>
      </c>
    </row>
    <row r="290" spans="2:34" ht="12.75" customHeight="1">
      <c r="B290" s="391" t="s">
        <v>1387</v>
      </c>
      <c r="C290" s="29">
        <v>1</v>
      </c>
      <c r="D290" s="30">
        <v>0</v>
      </c>
      <c r="E290" s="30">
        <v>11</v>
      </c>
      <c r="F290" s="30">
        <v>0</v>
      </c>
      <c r="G290" s="30"/>
      <c r="H290" s="30"/>
      <c r="I290" s="30">
        <v>7</v>
      </c>
      <c r="J290" s="30"/>
      <c r="K290" s="30"/>
      <c r="L290" s="30">
        <v>7</v>
      </c>
      <c r="M290" s="30"/>
      <c r="N290" s="30"/>
      <c r="O290" s="30">
        <f>SUM(I290,L290)</f>
        <v>14</v>
      </c>
      <c r="P290" s="30">
        <v>222</v>
      </c>
      <c r="Q290" s="30">
        <v>241</v>
      </c>
      <c r="R290" s="30">
        <v>463</v>
      </c>
      <c r="S290" s="30">
        <v>1</v>
      </c>
      <c r="T290" s="30">
        <v>0</v>
      </c>
      <c r="U290" s="30">
        <v>12</v>
      </c>
      <c r="V290" s="30">
        <v>0</v>
      </c>
      <c r="W290" s="30" t="s">
        <v>402</v>
      </c>
      <c r="X290" s="30">
        <v>1</v>
      </c>
      <c r="Y290" s="30">
        <v>15</v>
      </c>
      <c r="Z290" s="30"/>
      <c r="AA290" s="30"/>
      <c r="AB290" s="30">
        <v>4</v>
      </c>
      <c r="AC290" s="30" t="s">
        <v>402</v>
      </c>
      <c r="AD290" s="30">
        <v>1</v>
      </c>
      <c r="AE290" s="30">
        <f>SUM(Y290,AB290)</f>
        <v>19</v>
      </c>
      <c r="AF290" s="30">
        <v>288</v>
      </c>
      <c r="AG290" s="30">
        <v>250</v>
      </c>
      <c r="AH290" s="31">
        <f>SUM(AF290,AG290)</f>
        <v>538</v>
      </c>
    </row>
    <row r="291" spans="2:34" ht="12.75" customHeight="1">
      <c r="B291" s="391" t="s">
        <v>1069</v>
      </c>
      <c r="C291" s="29">
        <v>1</v>
      </c>
      <c r="D291" s="30">
        <v>1</v>
      </c>
      <c r="E291" s="30">
        <v>11</v>
      </c>
      <c r="F291" s="30">
        <v>2</v>
      </c>
      <c r="G291" s="30"/>
      <c r="H291" s="30"/>
      <c r="I291" s="30">
        <v>8</v>
      </c>
      <c r="J291" s="30"/>
      <c r="K291" s="30"/>
      <c r="L291" s="30">
        <v>8</v>
      </c>
      <c r="M291" s="30"/>
      <c r="N291" s="30"/>
      <c r="O291" s="30">
        <f>SUM(I291,L291)</f>
        <v>16</v>
      </c>
      <c r="P291" s="30">
        <v>250</v>
      </c>
      <c r="Q291" s="30">
        <v>231</v>
      </c>
      <c r="R291" s="30">
        <v>481</v>
      </c>
      <c r="S291" s="30">
        <v>0</v>
      </c>
      <c r="T291" s="30">
        <v>0</v>
      </c>
      <c r="U291" s="30">
        <v>0</v>
      </c>
      <c r="V291" s="30">
        <v>0</v>
      </c>
      <c r="W291" s="30"/>
      <c r="X291" s="30"/>
      <c r="Y291" s="30">
        <v>0</v>
      </c>
      <c r="Z291" s="30"/>
      <c r="AA291" s="30"/>
      <c r="AB291" s="30">
        <v>0</v>
      </c>
      <c r="AC291" s="30"/>
      <c r="AD291" s="30"/>
      <c r="AE291" s="30">
        <f>SUM(Y291,AB291)</f>
        <v>0</v>
      </c>
      <c r="AF291" s="30">
        <v>0</v>
      </c>
      <c r="AG291" s="30">
        <v>0</v>
      </c>
      <c r="AH291" s="31">
        <f>SUM(AF291,AG291)</f>
        <v>0</v>
      </c>
    </row>
    <row r="292" spans="2:34" ht="12.75" customHeight="1">
      <c r="B292" s="391" t="s">
        <v>441</v>
      </c>
      <c r="C292" s="29">
        <v>2</v>
      </c>
      <c r="D292" s="30">
        <v>1</v>
      </c>
      <c r="E292" s="30">
        <v>20</v>
      </c>
      <c r="F292" s="30">
        <v>2</v>
      </c>
      <c r="G292" s="30"/>
      <c r="H292" s="30"/>
      <c r="I292" s="30">
        <v>17</v>
      </c>
      <c r="J292" s="30"/>
      <c r="K292" s="30"/>
      <c r="L292" s="30">
        <v>11</v>
      </c>
      <c r="M292" s="30"/>
      <c r="N292" s="30"/>
      <c r="O292" s="30">
        <f>SUM(I292,L292)</f>
        <v>28</v>
      </c>
      <c r="P292" s="30">
        <v>454</v>
      </c>
      <c r="Q292" s="30">
        <v>408</v>
      </c>
      <c r="R292" s="30">
        <v>862</v>
      </c>
      <c r="S292" s="30">
        <v>1</v>
      </c>
      <c r="T292" s="30">
        <v>0</v>
      </c>
      <c r="U292" s="30">
        <v>9</v>
      </c>
      <c r="V292" s="30">
        <v>0</v>
      </c>
      <c r="W292" s="30"/>
      <c r="X292" s="30"/>
      <c r="Y292" s="30">
        <v>10</v>
      </c>
      <c r="Z292" s="30"/>
      <c r="AA292" s="30"/>
      <c r="AB292" s="30">
        <v>4</v>
      </c>
      <c r="AC292" s="30"/>
      <c r="AD292" s="30"/>
      <c r="AE292" s="30">
        <f>SUM(Y292,AB292)</f>
        <v>14</v>
      </c>
      <c r="AF292" s="30">
        <v>227</v>
      </c>
      <c r="AG292" s="30">
        <v>213</v>
      </c>
      <c r="AH292" s="31">
        <f>SUM(AF292,AG292)</f>
        <v>440</v>
      </c>
    </row>
    <row r="293" spans="2:34" ht="12.75" customHeight="1">
      <c r="B293" s="391"/>
      <c r="C293" s="29"/>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1"/>
    </row>
    <row r="294" spans="2:34" ht="12.75" customHeight="1">
      <c r="B294" s="391" t="s">
        <v>1071</v>
      </c>
      <c r="C294" s="29">
        <v>1</v>
      </c>
      <c r="D294" s="30">
        <v>1</v>
      </c>
      <c r="E294" s="30">
        <v>12</v>
      </c>
      <c r="F294" s="30">
        <v>6</v>
      </c>
      <c r="G294" s="30"/>
      <c r="H294" s="30"/>
      <c r="I294" s="30">
        <v>10</v>
      </c>
      <c r="J294" s="30"/>
      <c r="K294" s="30"/>
      <c r="L294" s="30">
        <v>11</v>
      </c>
      <c r="M294" s="30"/>
      <c r="N294" s="30"/>
      <c r="O294" s="30">
        <f>SUM(I294,L294)</f>
        <v>21</v>
      </c>
      <c r="P294" s="30">
        <v>269</v>
      </c>
      <c r="Q294" s="30">
        <v>293</v>
      </c>
      <c r="R294" s="30">
        <v>562</v>
      </c>
      <c r="S294" s="30">
        <v>1</v>
      </c>
      <c r="T294" s="30">
        <v>0</v>
      </c>
      <c r="U294" s="30">
        <v>7</v>
      </c>
      <c r="V294" s="30">
        <v>0</v>
      </c>
      <c r="W294" s="30"/>
      <c r="X294" s="30"/>
      <c r="Y294" s="30">
        <v>8</v>
      </c>
      <c r="Z294" s="30"/>
      <c r="AA294" s="30"/>
      <c r="AB294" s="30">
        <v>3</v>
      </c>
      <c r="AC294" s="30"/>
      <c r="AD294" s="30"/>
      <c r="AE294" s="30">
        <f>SUM(Y294,AB294)</f>
        <v>11</v>
      </c>
      <c r="AF294" s="30">
        <v>157</v>
      </c>
      <c r="AG294" s="30">
        <v>142</v>
      </c>
      <c r="AH294" s="31">
        <f>SUM(AF294,AG294)</f>
        <v>299</v>
      </c>
    </row>
    <row r="295" spans="2:34" ht="12.75" customHeight="1">
      <c r="B295" s="391" t="s">
        <v>902</v>
      </c>
      <c r="C295" s="29">
        <v>1</v>
      </c>
      <c r="D295" s="30">
        <v>0</v>
      </c>
      <c r="E295" s="30">
        <v>13</v>
      </c>
      <c r="F295" s="30">
        <v>0</v>
      </c>
      <c r="G295" s="30"/>
      <c r="H295" s="30"/>
      <c r="I295" s="30">
        <v>7</v>
      </c>
      <c r="J295" s="30"/>
      <c r="K295" s="30"/>
      <c r="L295" s="30">
        <v>9</v>
      </c>
      <c r="M295" s="30"/>
      <c r="N295" s="30"/>
      <c r="O295" s="30">
        <f>SUM(I295,L295)</f>
        <v>16</v>
      </c>
      <c r="P295" s="30">
        <v>305</v>
      </c>
      <c r="Q295" s="30">
        <v>324</v>
      </c>
      <c r="R295" s="30">
        <v>629</v>
      </c>
      <c r="S295" s="30">
        <v>1</v>
      </c>
      <c r="T295" s="30">
        <v>0</v>
      </c>
      <c r="U295" s="30">
        <v>7</v>
      </c>
      <c r="V295" s="30">
        <v>0</v>
      </c>
      <c r="W295" s="30"/>
      <c r="X295" s="30"/>
      <c r="Y295" s="30">
        <v>8</v>
      </c>
      <c r="Z295" s="30"/>
      <c r="AA295" s="30"/>
      <c r="AB295" s="30">
        <v>3</v>
      </c>
      <c r="AC295" s="30"/>
      <c r="AD295" s="30"/>
      <c r="AE295" s="30">
        <f>SUM(Y295,AB295)</f>
        <v>11</v>
      </c>
      <c r="AF295" s="30">
        <v>135</v>
      </c>
      <c r="AG295" s="30">
        <v>151</v>
      </c>
      <c r="AH295" s="31">
        <f>SUM(AF295,AG295)</f>
        <v>286</v>
      </c>
    </row>
    <row r="296" spans="2:34" ht="12.75" customHeight="1">
      <c r="B296" s="391" t="s">
        <v>1072</v>
      </c>
      <c r="C296" s="29">
        <v>1</v>
      </c>
      <c r="D296" s="30">
        <v>1</v>
      </c>
      <c r="E296" s="30">
        <v>11</v>
      </c>
      <c r="F296" s="30">
        <v>1</v>
      </c>
      <c r="G296" s="30"/>
      <c r="H296" s="30"/>
      <c r="I296" s="30">
        <v>8</v>
      </c>
      <c r="J296" s="30"/>
      <c r="K296" s="30"/>
      <c r="L296" s="30">
        <v>7</v>
      </c>
      <c r="M296" s="30"/>
      <c r="N296" s="30"/>
      <c r="O296" s="30">
        <f>SUM(I296,L296)</f>
        <v>15</v>
      </c>
      <c r="P296" s="30">
        <v>265</v>
      </c>
      <c r="Q296" s="30">
        <v>275</v>
      </c>
      <c r="R296" s="30">
        <v>540</v>
      </c>
      <c r="S296" s="30">
        <v>1</v>
      </c>
      <c r="T296" s="30">
        <v>0</v>
      </c>
      <c r="U296" s="30">
        <v>6</v>
      </c>
      <c r="V296" s="30">
        <v>0</v>
      </c>
      <c r="W296" s="30"/>
      <c r="X296" s="30"/>
      <c r="Y296" s="30">
        <v>7</v>
      </c>
      <c r="Z296" s="30"/>
      <c r="AA296" s="30"/>
      <c r="AB296" s="30">
        <v>3</v>
      </c>
      <c r="AC296" s="30"/>
      <c r="AD296" s="30"/>
      <c r="AE296" s="30">
        <f>SUM(Y296,AB296)</f>
        <v>10</v>
      </c>
      <c r="AF296" s="30">
        <v>143</v>
      </c>
      <c r="AG296" s="30">
        <v>117</v>
      </c>
      <c r="AH296" s="31">
        <f>SUM(AF296,AG296)</f>
        <v>260</v>
      </c>
    </row>
    <row r="297" spans="2:34" ht="7.5" customHeight="1" thickBot="1">
      <c r="B297" s="731"/>
      <c r="C297" s="732"/>
      <c r="D297" s="733"/>
      <c r="E297" s="733"/>
      <c r="F297" s="733"/>
      <c r="G297" s="733"/>
      <c r="H297" s="733"/>
      <c r="I297" s="733"/>
      <c r="J297" s="733"/>
      <c r="K297" s="733"/>
      <c r="L297" s="733"/>
      <c r="M297" s="733"/>
      <c r="N297" s="733"/>
      <c r="O297" s="733"/>
      <c r="P297" s="733"/>
      <c r="Q297" s="733"/>
      <c r="R297" s="733"/>
      <c r="S297" s="733"/>
      <c r="T297" s="733"/>
      <c r="U297" s="733"/>
      <c r="V297" s="733"/>
      <c r="W297" s="733"/>
      <c r="X297" s="733"/>
      <c r="Y297" s="733"/>
      <c r="Z297" s="733"/>
      <c r="AA297" s="733"/>
      <c r="AB297" s="733"/>
      <c r="AC297" s="733"/>
      <c r="AD297" s="733"/>
      <c r="AE297" s="733"/>
      <c r="AF297" s="733"/>
      <c r="AG297" s="733"/>
      <c r="AH297" s="734"/>
    </row>
    <row r="298" spans="3:18" ht="12">
      <c r="C298" s="95" t="s">
        <v>175</v>
      </c>
      <c r="D298" s="95"/>
      <c r="E298" s="95"/>
      <c r="F298" s="95"/>
      <c r="G298" s="95"/>
      <c r="H298" s="95"/>
      <c r="I298" s="95"/>
      <c r="J298" s="95"/>
      <c r="K298" s="95"/>
      <c r="L298" s="95"/>
      <c r="M298" s="95"/>
      <c r="N298" s="95"/>
      <c r="O298" s="95"/>
      <c r="P298" s="95"/>
      <c r="Q298" s="95"/>
      <c r="R298" s="95"/>
    </row>
    <row r="299" spans="3:18" ht="12">
      <c r="C299" s="95" t="s">
        <v>176</v>
      </c>
      <c r="D299" s="95"/>
      <c r="E299" s="95"/>
      <c r="F299" s="95"/>
      <c r="G299" s="95"/>
      <c r="H299" s="95"/>
      <c r="I299" s="95"/>
      <c r="J299" s="95"/>
      <c r="K299" s="95"/>
      <c r="L299" s="95"/>
      <c r="M299" s="95"/>
      <c r="N299" s="95"/>
      <c r="O299" s="95"/>
      <c r="P299" s="95"/>
      <c r="Q299" s="95"/>
      <c r="R299" s="95"/>
    </row>
    <row r="300" spans="3:18" ht="12">
      <c r="C300" s="95"/>
      <c r="D300" s="95"/>
      <c r="E300" s="95"/>
      <c r="F300" s="95"/>
      <c r="G300" s="95"/>
      <c r="H300" s="95"/>
      <c r="I300" s="95"/>
      <c r="J300" s="95"/>
      <c r="K300" s="95"/>
      <c r="L300" s="95"/>
      <c r="M300" s="95"/>
      <c r="N300" s="95"/>
      <c r="O300" s="95"/>
      <c r="P300" s="95"/>
      <c r="Q300" s="95"/>
      <c r="R300" s="95"/>
    </row>
    <row r="301" spans="3:18" ht="12">
      <c r="C301" s="95"/>
      <c r="D301" s="95"/>
      <c r="E301" s="95"/>
      <c r="F301" s="95"/>
      <c r="G301" s="95"/>
      <c r="H301" s="95"/>
      <c r="I301" s="95"/>
      <c r="J301" s="95"/>
      <c r="K301" s="95"/>
      <c r="L301" s="95"/>
      <c r="M301" s="95"/>
      <c r="N301" s="95"/>
      <c r="O301" s="95"/>
      <c r="P301" s="95"/>
      <c r="Q301" s="95"/>
      <c r="R301" s="95"/>
    </row>
    <row r="302" spans="3:18" ht="12">
      <c r="C302" s="95"/>
      <c r="D302" s="95"/>
      <c r="E302" s="95"/>
      <c r="F302" s="95"/>
      <c r="G302" s="95"/>
      <c r="H302" s="95"/>
      <c r="I302" s="95"/>
      <c r="J302" s="95"/>
      <c r="K302" s="95"/>
      <c r="L302" s="95"/>
      <c r="M302" s="95"/>
      <c r="N302" s="95"/>
      <c r="O302" s="95"/>
      <c r="P302" s="95"/>
      <c r="Q302" s="95"/>
      <c r="R302" s="95"/>
    </row>
    <row r="303" spans="3:18" ht="12">
      <c r="C303" s="95"/>
      <c r="D303" s="95"/>
      <c r="E303" s="95"/>
      <c r="F303" s="95"/>
      <c r="G303" s="95"/>
      <c r="H303" s="95"/>
      <c r="I303" s="95"/>
      <c r="J303" s="95"/>
      <c r="K303" s="95"/>
      <c r="L303" s="95"/>
      <c r="M303" s="95"/>
      <c r="N303" s="95"/>
      <c r="O303" s="95"/>
      <c r="P303" s="95"/>
      <c r="Q303" s="95"/>
      <c r="R303" s="95"/>
    </row>
    <row r="304" spans="3:18" ht="12">
      <c r="C304" s="95"/>
      <c r="D304" s="95"/>
      <c r="E304" s="95"/>
      <c r="F304" s="95"/>
      <c r="G304" s="95"/>
      <c r="H304" s="95"/>
      <c r="I304" s="95"/>
      <c r="J304" s="95"/>
      <c r="K304" s="95"/>
      <c r="L304" s="95"/>
      <c r="M304" s="95"/>
      <c r="N304" s="95"/>
      <c r="O304" s="95"/>
      <c r="P304" s="95"/>
      <c r="Q304" s="95"/>
      <c r="R304" s="95"/>
    </row>
    <row r="305" spans="3:18" ht="12">
      <c r="C305" s="95"/>
      <c r="D305" s="95"/>
      <c r="E305" s="95"/>
      <c r="F305" s="95"/>
      <c r="G305" s="95"/>
      <c r="H305" s="95"/>
      <c r="I305" s="95"/>
      <c r="J305" s="95"/>
      <c r="K305" s="95"/>
      <c r="L305" s="95"/>
      <c r="M305" s="95"/>
      <c r="N305" s="95"/>
      <c r="O305" s="95"/>
      <c r="P305" s="95"/>
      <c r="Q305" s="95"/>
      <c r="R305" s="95"/>
    </row>
    <row r="306" spans="3:18" ht="12">
      <c r="C306" s="95"/>
      <c r="D306" s="95"/>
      <c r="E306" s="95"/>
      <c r="F306" s="95"/>
      <c r="G306" s="95"/>
      <c r="H306" s="95"/>
      <c r="I306" s="95"/>
      <c r="J306" s="95"/>
      <c r="K306" s="95"/>
      <c r="L306" s="95"/>
      <c r="M306" s="95"/>
      <c r="N306" s="95"/>
      <c r="O306" s="95"/>
      <c r="P306" s="95"/>
      <c r="Q306" s="95"/>
      <c r="R306" s="95"/>
    </row>
    <row r="307" spans="3:18" ht="12">
      <c r="C307" s="95"/>
      <c r="D307" s="95"/>
      <c r="E307" s="95"/>
      <c r="F307" s="95"/>
      <c r="G307" s="95"/>
      <c r="H307" s="95"/>
      <c r="I307" s="95"/>
      <c r="J307" s="95"/>
      <c r="K307" s="95"/>
      <c r="L307" s="95"/>
      <c r="M307" s="95"/>
      <c r="N307" s="95"/>
      <c r="O307" s="95"/>
      <c r="P307" s="95"/>
      <c r="Q307" s="95"/>
      <c r="R307" s="95"/>
    </row>
    <row r="308" spans="3:18" ht="12">
      <c r="C308" s="95"/>
      <c r="D308" s="95"/>
      <c r="E308" s="95"/>
      <c r="F308" s="95"/>
      <c r="G308" s="95"/>
      <c r="H308" s="95"/>
      <c r="I308" s="95"/>
      <c r="J308" s="95"/>
      <c r="K308" s="95"/>
      <c r="L308" s="95"/>
      <c r="M308" s="95"/>
      <c r="N308" s="95"/>
      <c r="O308" s="95"/>
      <c r="P308" s="95"/>
      <c r="Q308" s="95"/>
      <c r="R308" s="95"/>
    </row>
    <row r="309" spans="3:18" ht="12">
      <c r="C309" s="95"/>
      <c r="D309" s="95"/>
      <c r="E309" s="95"/>
      <c r="F309" s="95"/>
      <c r="G309" s="95"/>
      <c r="H309" s="95"/>
      <c r="I309" s="95"/>
      <c r="J309" s="95"/>
      <c r="K309" s="95"/>
      <c r="L309" s="95"/>
      <c r="M309" s="95"/>
      <c r="N309" s="95"/>
      <c r="O309" s="95"/>
      <c r="P309" s="95"/>
      <c r="Q309" s="95"/>
      <c r="R309" s="95"/>
    </row>
    <row r="310" spans="3:18" ht="12">
      <c r="C310" s="95"/>
      <c r="D310" s="95"/>
      <c r="E310" s="95"/>
      <c r="F310" s="95"/>
      <c r="G310" s="95"/>
      <c r="H310" s="95"/>
      <c r="I310" s="95"/>
      <c r="J310" s="95"/>
      <c r="K310" s="95"/>
      <c r="L310" s="95"/>
      <c r="M310" s="95"/>
      <c r="N310" s="95"/>
      <c r="O310" s="95"/>
      <c r="P310" s="95"/>
      <c r="Q310" s="95"/>
      <c r="R310" s="95"/>
    </row>
    <row r="311" spans="3:18" ht="12">
      <c r="C311" s="95"/>
      <c r="D311" s="95"/>
      <c r="E311" s="95"/>
      <c r="F311" s="95"/>
      <c r="G311" s="95"/>
      <c r="H311" s="95"/>
      <c r="I311" s="95"/>
      <c r="J311" s="95"/>
      <c r="K311" s="95"/>
      <c r="L311" s="95"/>
      <c r="M311" s="95"/>
      <c r="N311" s="95"/>
      <c r="O311" s="95"/>
      <c r="P311" s="95"/>
      <c r="Q311" s="95"/>
      <c r="R311" s="95"/>
    </row>
    <row r="312" spans="3:18" ht="12">
      <c r="C312" s="95"/>
      <c r="D312" s="95"/>
      <c r="E312" s="95"/>
      <c r="F312" s="95"/>
      <c r="G312" s="95"/>
      <c r="H312" s="95"/>
      <c r="I312" s="95"/>
      <c r="J312" s="95"/>
      <c r="K312" s="95"/>
      <c r="L312" s="95"/>
      <c r="M312" s="95"/>
      <c r="N312" s="95"/>
      <c r="O312" s="95"/>
      <c r="P312" s="95"/>
      <c r="Q312" s="95"/>
      <c r="R312" s="95"/>
    </row>
    <row r="313" spans="3:18" ht="12">
      <c r="C313" s="95"/>
      <c r="D313" s="95"/>
      <c r="E313" s="95"/>
      <c r="F313" s="95"/>
      <c r="G313" s="95"/>
      <c r="H313" s="95"/>
      <c r="I313" s="95"/>
      <c r="J313" s="95"/>
      <c r="K313" s="95"/>
      <c r="L313" s="95"/>
      <c r="M313" s="95"/>
      <c r="N313" s="95"/>
      <c r="O313" s="95"/>
      <c r="P313" s="95"/>
      <c r="Q313" s="95"/>
      <c r="R313" s="95"/>
    </row>
    <row r="314" spans="3:18" ht="12">
      <c r="C314" s="95"/>
      <c r="D314" s="95"/>
      <c r="E314" s="95"/>
      <c r="F314" s="95"/>
      <c r="G314" s="95"/>
      <c r="H314" s="95"/>
      <c r="I314" s="95"/>
      <c r="J314" s="95"/>
      <c r="K314" s="95"/>
      <c r="L314" s="95"/>
      <c r="M314" s="95"/>
      <c r="N314" s="95"/>
      <c r="O314" s="95"/>
      <c r="P314" s="95"/>
      <c r="Q314" s="95"/>
      <c r="R314" s="95"/>
    </row>
    <row r="315" spans="3:18" ht="12">
      <c r="C315" s="95"/>
      <c r="D315" s="95"/>
      <c r="E315" s="95"/>
      <c r="F315" s="95"/>
      <c r="G315" s="95"/>
      <c r="H315" s="95"/>
      <c r="I315" s="95"/>
      <c r="J315" s="95"/>
      <c r="K315" s="95"/>
      <c r="L315" s="95"/>
      <c r="M315" s="95"/>
      <c r="N315" s="95"/>
      <c r="O315" s="95"/>
      <c r="P315" s="95"/>
      <c r="Q315" s="95"/>
      <c r="R315" s="95"/>
    </row>
    <row r="316" spans="3:18" ht="12">
      <c r="C316" s="95"/>
      <c r="D316" s="95"/>
      <c r="E316" s="95"/>
      <c r="F316" s="95"/>
      <c r="G316" s="95"/>
      <c r="H316" s="95"/>
      <c r="I316" s="95"/>
      <c r="J316" s="95"/>
      <c r="K316" s="95"/>
      <c r="L316" s="95"/>
      <c r="M316" s="95"/>
      <c r="N316" s="95"/>
      <c r="O316" s="95"/>
      <c r="P316" s="95"/>
      <c r="Q316" s="95"/>
      <c r="R316" s="95"/>
    </row>
    <row r="317" spans="3:18" ht="12">
      <c r="C317" s="95"/>
      <c r="D317" s="95"/>
      <c r="E317" s="95"/>
      <c r="F317" s="95"/>
      <c r="G317" s="95"/>
      <c r="H317" s="95"/>
      <c r="I317" s="95"/>
      <c r="J317" s="95"/>
      <c r="K317" s="95"/>
      <c r="L317" s="95"/>
      <c r="M317" s="95"/>
      <c r="N317" s="95"/>
      <c r="O317" s="95"/>
      <c r="P317" s="95"/>
      <c r="Q317" s="95"/>
      <c r="R317" s="95"/>
    </row>
    <row r="318" spans="3:18" ht="12">
      <c r="C318" s="95"/>
      <c r="D318" s="95"/>
      <c r="E318" s="95"/>
      <c r="F318" s="95"/>
      <c r="G318" s="95"/>
      <c r="H318" s="95"/>
      <c r="I318" s="95"/>
      <c r="J318" s="95"/>
      <c r="K318" s="95"/>
      <c r="L318" s="95"/>
      <c r="M318" s="95"/>
      <c r="N318" s="95"/>
      <c r="O318" s="95"/>
      <c r="P318" s="95"/>
      <c r="Q318" s="95"/>
      <c r="R318" s="95"/>
    </row>
    <row r="319" spans="3:18" ht="12">
      <c r="C319" s="95"/>
      <c r="D319" s="95"/>
      <c r="E319" s="95"/>
      <c r="F319" s="95"/>
      <c r="G319" s="95"/>
      <c r="H319" s="95"/>
      <c r="I319" s="95"/>
      <c r="J319" s="95"/>
      <c r="K319" s="95"/>
      <c r="L319" s="95"/>
      <c r="M319" s="95"/>
      <c r="N319" s="95"/>
      <c r="O319" s="95"/>
      <c r="P319" s="95"/>
      <c r="Q319" s="95"/>
      <c r="R319" s="95"/>
    </row>
    <row r="320" spans="3:18" ht="12">
      <c r="C320" s="95"/>
      <c r="D320" s="95"/>
      <c r="E320" s="95"/>
      <c r="F320" s="95"/>
      <c r="G320" s="95"/>
      <c r="H320" s="95"/>
      <c r="I320" s="95"/>
      <c r="J320" s="95"/>
      <c r="K320" s="95"/>
      <c r="L320" s="95"/>
      <c r="M320" s="95"/>
      <c r="N320" s="95"/>
      <c r="O320" s="95"/>
      <c r="P320" s="95"/>
      <c r="Q320" s="95"/>
      <c r="R320" s="95"/>
    </row>
    <row r="321" spans="3:18" ht="12">
      <c r="C321" s="95"/>
      <c r="D321" s="95"/>
      <c r="E321" s="95"/>
      <c r="F321" s="95"/>
      <c r="G321" s="95"/>
      <c r="H321" s="95"/>
      <c r="I321" s="95"/>
      <c r="J321" s="95"/>
      <c r="K321" s="95"/>
      <c r="L321" s="95"/>
      <c r="M321" s="95"/>
      <c r="N321" s="95"/>
      <c r="O321" s="95"/>
      <c r="P321" s="95"/>
      <c r="Q321" s="95"/>
      <c r="R321" s="95"/>
    </row>
    <row r="322" spans="3:18" ht="12">
      <c r="C322" s="95"/>
      <c r="D322" s="95"/>
      <c r="E322" s="95"/>
      <c r="F322" s="95"/>
      <c r="G322" s="95"/>
      <c r="H322" s="95"/>
      <c r="I322" s="95"/>
      <c r="J322" s="95"/>
      <c r="K322" s="95"/>
      <c r="L322" s="95"/>
      <c r="M322" s="95"/>
      <c r="N322" s="95"/>
      <c r="O322" s="95"/>
      <c r="P322" s="95"/>
      <c r="Q322" s="95"/>
      <c r="R322" s="95"/>
    </row>
    <row r="323" spans="3:18" ht="12">
      <c r="C323" s="95"/>
      <c r="D323" s="95"/>
      <c r="E323" s="95"/>
      <c r="F323" s="95"/>
      <c r="G323" s="95"/>
      <c r="H323" s="95"/>
      <c r="I323" s="95"/>
      <c r="J323" s="95"/>
      <c r="K323" s="95"/>
      <c r="L323" s="95"/>
      <c r="M323" s="95"/>
      <c r="N323" s="95"/>
      <c r="O323" s="95"/>
      <c r="P323" s="95"/>
      <c r="Q323" s="95"/>
      <c r="R323" s="95"/>
    </row>
    <row r="324" spans="3:18" ht="12">
      <c r="C324" s="95"/>
      <c r="D324" s="95"/>
      <c r="E324" s="95"/>
      <c r="F324" s="95"/>
      <c r="G324" s="95"/>
      <c r="H324" s="95"/>
      <c r="I324" s="95"/>
      <c r="J324" s="95"/>
      <c r="K324" s="95"/>
      <c r="L324" s="95"/>
      <c r="M324" s="95"/>
      <c r="N324" s="95"/>
      <c r="O324" s="95"/>
      <c r="P324" s="95"/>
      <c r="Q324" s="95"/>
      <c r="R324" s="95"/>
    </row>
    <row r="325" spans="3:18" ht="12">
      <c r="C325" s="95"/>
      <c r="D325" s="95"/>
      <c r="E325" s="95"/>
      <c r="F325" s="95"/>
      <c r="G325" s="95"/>
      <c r="H325" s="95"/>
      <c r="I325" s="95"/>
      <c r="J325" s="95"/>
      <c r="K325" s="95"/>
      <c r="L325" s="95"/>
      <c r="M325" s="95"/>
      <c r="N325" s="95"/>
      <c r="O325" s="95"/>
      <c r="P325" s="95"/>
      <c r="Q325" s="95"/>
      <c r="R325" s="95"/>
    </row>
    <row r="326" spans="3:18" ht="12">
      <c r="C326" s="95"/>
      <c r="D326" s="95"/>
      <c r="E326" s="95"/>
      <c r="F326" s="95"/>
      <c r="G326" s="95"/>
      <c r="H326" s="95"/>
      <c r="I326" s="95"/>
      <c r="J326" s="95"/>
      <c r="K326" s="95"/>
      <c r="L326" s="95"/>
      <c r="M326" s="95"/>
      <c r="N326" s="95"/>
      <c r="O326" s="95"/>
      <c r="P326" s="95"/>
      <c r="Q326" s="95"/>
      <c r="R326" s="95"/>
    </row>
    <row r="327" spans="3:18" ht="12">
      <c r="C327" s="95"/>
      <c r="D327" s="95"/>
      <c r="E327" s="95"/>
      <c r="F327" s="95"/>
      <c r="G327" s="95"/>
      <c r="H327" s="95"/>
      <c r="I327" s="95"/>
      <c r="J327" s="95"/>
      <c r="K327" s="95"/>
      <c r="L327" s="95"/>
      <c r="M327" s="95"/>
      <c r="N327" s="95"/>
      <c r="O327" s="95"/>
      <c r="P327" s="95"/>
      <c r="Q327" s="95"/>
      <c r="R327" s="95"/>
    </row>
    <row r="328" spans="3:18" ht="12">
      <c r="C328" s="95"/>
      <c r="D328" s="95"/>
      <c r="E328" s="95"/>
      <c r="F328" s="95"/>
      <c r="G328" s="95"/>
      <c r="H328" s="95"/>
      <c r="I328" s="95"/>
      <c r="J328" s="95"/>
      <c r="K328" s="95"/>
      <c r="L328" s="95"/>
      <c r="M328" s="95"/>
      <c r="N328" s="95"/>
      <c r="O328" s="95"/>
      <c r="P328" s="95"/>
      <c r="Q328" s="95"/>
      <c r="R328" s="95"/>
    </row>
    <row r="329" spans="3:18" ht="12">
      <c r="C329" s="95"/>
      <c r="D329" s="95"/>
      <c r="E329" s="95"/>
      <c r="F329" s="95"/>
      <c r="G329" s="95"/>
      <c r="H329" s="95"/>
      <c r="I329" s="95"/>
      <c r="J329" s="95"/>
      <c r="K329" s="95"/>
      <c r="L329" s="95"/>
      <c r="M329" s="95"/>
      <c r="N329" s="95"/>
      <c r="O329" s="95"/>
      <c r="P329" s="95"/>
      <c r="Q329" s="95"/>
      <c r="R329" s="95"/>
    </row>
    <row r="330" spans="3:18" ht="12">
      <c r="C330" s="95"/>
      <c r="D330" s="95"/>
      <c r="E330" s="95"/>
      <c r="F330" s="95"/>
      <c r="G330" s="95"/>
      <c r="H330" s="95"/>
      <c r="I330" s="95"/>
      <c r="J330" s="95"/>
      <c r="K330" s="95"/>
      <c r="L330" s="95"/>
      <c r="M330" s="95"/>
      <c r="N330" s="95"/>
      <c r="O330" s="95"/>
      <c r="P330" s="95"/>
      <c r="Q330" s="95"/>
      <c r="R330" s="95"/>
    </row>
    <row r="331" spans="3:18" ht="12">
      <c r="C331" s="95"/>
      <c r="D331" s="95"/>
      <c r="E331" s="95"/>
      <c r="F331" s="95"/>
      <c r="G331" s="95"/>
      <c r="H331" s="95"/>
      <c r="I331" s="95"/>
      <c r="J331" s="95"/>
      <c r="K331" s="95"/>
      <c r="L331" s="95"/>
      <c r="M331" s="95"/>
      <c r="N331" s="95"/>
      <c r="O331" s="95"/>
      <c r="P331" s="95"/>
      <c r="Q331" s="95"/>
      <c r="R331" s="95"/>
    </row>
    <row r="332" spans="3:18" ht="12">
      <c r="C332" s="95"/>
      <c r="D332" s="95"/>
      <c r="E332" s="95"/>
      <c r="F332" s="95"/>
      <c r="G332" s="95"/>
      <c r="H332" s="95"/>
      <c r="I332" s="95"/>
      <c r="J332" s="95"/>
      <c r="K332" s="95"/>
      <c r="L332" s="95"/>
      <c r="M332" s="95"/>
      <c r="N332" s="95"/>
      <c r="O332" s="95"/>
      <c r="P332" s="95"/>
      <c r="Q332" s="95"/>
      <c r="R332" s="95"/>
    </row>
    <row r="333" spans="3:18" ht="12">
      <c r="C333" s="95"/>
      <c r="D333" s="95"/>
      <c r="E333" s="95"/>
      <c r="F333" s="95"/>
      <c r="G333" s="95"/>
      <c r="H333" s="95"/>
      <c r="I333" s="95"/>
      <c r="J333" s="95"/>
      <c r="K333" s="95"/>
      <c r="L333" s="95"/>
      <c r="M333" s="95"/>
      <c r="N333" s="95"/>
      <c r="O333" s="95"/>
      <c r="P333" s="95"/>
      <c r="Q333" s="95"/>
      <c r="R333" s="95"/>
    </row>
    <row r="334" spans="3:18" ht="12">
      <c r="C334" s="95"/>
      <c r="D334" s="95"/>
      <c r="E334" s="95"/>
      <c r="F334" s="95"/>
      <c r="G334" s="95"/>
      <c r="H334" s="95"/>
      <c r="I334" s="95"/>
      <c r="J334" s="95"/>
      <c r="K334" s="95"/>
      <c r="L334" s="95"/>
      <c r="M334" s="95"/>
      <c r="N334" s="95"/>
      <c r="O334" s="95"/>
      <c r="P334" s="95"/>
      <c r="Q334" s="95"/>
      <c r="R334" s="95"/>
    </row>
    <row r="335" spans="3:18" ht="12">
      <c r="C335" s="95"/>
      <c r="D335" s="95"/>
      <c r="E335" s="95"/>
      <c r="F335" s="95"/>
      <c r="G335" s="95"/>
      <c r="H335" s="95"/>
      <c r="I335" s="95"/>
      <c r="J335" s="95"/>
      <c r="K335" s="95"/>
      <c r="L335" s="95"/>
      <c r="M335" s="95"/>
      <c r="N335" s="95"/>
      <c r="O335" s="95"/>
      <c r="P335" s="95"/>
      <c r="Q335" s="95"/>
      <c r="R335" s="95"/>
    </row>
    <row r="336" spans="3:18" ht="12">
      <c r="C336" s="95"/>
      <c r="D336" s="95"/>
      <c r="E336" s="95"/>
      <c r="F336" s="95"/>
      <c r="G336" s="95"/>
      <c r="H336" s="95"/>
      <c r="I336" s="95"/>
      <c r="J336" s="95"/>
      <c r="K336" s="95"/>
      <c r="L336" s="95"/>
      <c r="M336" s="95"/>
      <c r="N336" s="95"/>
      <c r="O336" s="95"/>
      <c r="P336" s="95"/>
      <c r="Q336" s="95"/>
      <c r="R336" s="95"/>
    </row>
    <row r="337" spans="3:18" ht="12">
      <c r="C337" s="95"/>
      <c r="D337" s="95"/>
      <c r="E337" s="95"/>
      <c r="F337" s="95"/>
      <c r="G337" s="95"/>
      <c r="H337" s="95"/>
      <c r="I337" s="95"/>
      <c r="J337" s="95"/>
      <c r="K337" s="95"/>
      <c r="L337" s="95"/>
      <c r="M337" s="95"/>
      <c r="N337" s="95"/>
      <c r="O337" s="95"/>
      <c r="P337" s="95"/>
      <c r="Q337" s="95"/>
      <c r="R337" s="95"/>
    </row>
    <row r="338" spans="3:18" ht="12">
      <c r="C338" s="95"/>
      <c r="D338" s="95"/>
      <c r="E338" s="95"/>
      <c r="F338" s="95"/>
      <c r="G338" s="95"/>
      <c r="H338" s="95"/>
      <c r="I338" s="95"/>
      <c r="J338" s="95"/>
      <c r="K338" s="95"/>
      <c r="L338" s="95"/>
      <c r="M338" s="95"/>
      <c r="N338" s="95"/>
      <c r="O338" s="95"/>
      <c r="P338" s="95"/>
      <c r="Q338" s="95"/>
      <c r="R338" s="95"/>
    </row>
    <row r="339" spans="3:18" ht="12">
      <c r="C339" s="95"/>
      <c r="D339" s="95"/>
      <c r="E339" s="95"/>
      <c r="F339" s="95"/>
      <c r="G339" s="95"/>
      <c r="H339" s="95"/>
      <c r="I339" s="95"/>
      <c r="J339" s="95"/>
      <c r="K339" s="95"/>
      <c r="L339" s="95"/>
      <c r="M339" s="95"/>
      <c r="N339" s="95"/>
      <c r="O339" s="95"/>
      <c r="P339" s="95"/>
      <c r="Q339" s="95"/>
      <c r="R339" s="95"/>
    </row>
    <row r="340" spans="3:18" ht="12">
      <c r="C340" s="95"/>
      <c r="D340" s="95"/>
      <c r="E340" s="95"/>
      <c r="F340" s="95"/>
      <c r="G340" s="95"/>
      <c r="H340" s="95"/>
      <c r="I340" s="95"/>
      <c r="J340" s="95"/>
      <c r="K340" s="95"/>
      <c r="L340" s="95"/>
      <c r="M340" s="95"/>
      <c r="N340" s="95"/>
      <c r="O340" s="95"/>
      <c r="P340" s="95"/>
      <c r="Q340" s="95"/>
      <c r="R340" s="95"/>
    </row>
    <row r="341" spans="3:18" ht="12">
      <c r="C341" s="95"/>
      <c r="D341" s="95"/>
      <c r="E341" s="95"/>
      <c r="F341" s="95"/>
      <c r="G341" s="95"/>
      <c r="H341" s="95"/>
      <c r="I341" s="95"/>
      <c r="J341" s="95"/>
      <c r="K341" s="95"/>
      <c r="L341" s="95"/>
      <c r="M341" s="95"/>
      <c r="N341" s="95"/>
      <c r="O341" s="95"/>
      <c r="P341" s="95"/>
      <c r="Q341" s="95"/>
      <c r="R341" s="95"/>
    </row>
    <row r="342" spans="3:18" ht="12">
      <c r="C342" s="95"/>
      <c r="D342" s="95"/>
      <c r="E342" s="95"/>
      <c r="F342" s="95"/>
      <c r="G342" s="95"/>
      <c r="H342" s="95"/>
      <c r="I342" s="95"/>
      <c r="J342" s="95"/>
      <c r="K342" s="95"/>
      <c r="L342" s="95"/>
      <c r="M342" s="95"/>
      <c r="N342" s="95"/>
      <c r="O342" s="95"/>
      <c r="P342" s="95"/>
      <c r="Q342" s="95"/>
      <c r="R342" s="95"/>
    </row>
    <row r="343" spans="3:18" ht="12">
      <c r="C343" s="95"/>
      <c r="D343" s="95"/>
      <c r="E343" s="95"/>
      <c r="F343" s="95"/>
      <c r="G343" s="95"/>
      <c r="H343" s="95"/>
      <c r="I343" s="95"/>
      <c r="J343" s="95"/>
      <c r="K343" s="95"/>
      <c r="L343" s="95"/>
      <c r="M343" s="95"/>
      <c r="N343" s="95"/>
      <c r="O343" s="95"/>
      <c r="P343" s="95"/>
      <c r="Q343" s="95"/>
      <c r="R343" s="95"/>
    </row>
    <row r="344" spans="3:18" ht="12">
      <c r="C344" s="95"/>
      <c r="D344" s="95"/>
      <c r="E344" s="95"/>
      <c r="F344" s="95"/>
      <c r="G344" s="95"/>
      <c r="H344" s="95"/>
      <c r="I344" s="95"/>
      <c r="J344" s="95"/>
      <c r="K344" s="95"/>
      <c r="L344" s="95"/>
      <c r="M344" s="95"/>
      <c r="N344" s="95"/>
      <c r="O344" s="95"/>
      <c r="P344" s="95"/>
      <c r="Q344" s="95"/>
      <c r="R344" s="95"/>
    </row>
    <row r="345" spans="3:18" ht="12">
      <c r="C345" s="95"/>
      <c r="D345" s="95"/>
      <c r="E345" s="95"/>
      <c r="F345" s="95"/>
      <c r="G345" s="95"/>
      <c r="H345" s="95"/>
      <c r="I345" s="95"/>
      <c r="J345" s="95"/>
      <c r="K345" s="95"/>
      <c r="L345" s="95"/>
      <c r="M345" s="95"/>
      <c r="N345" s="95"/>
      <c r="O345" s="95"/>
      <c r="P345" s="95"/>
      <c r="Q345" s="95"/>
      <c r="R345" s="95"/>
    </row>
    <row r="346" spans="3:18" ht="12">
      <c r="C346" s="95"/>
      <c r="D346" s="95"/>
      <c r="E346" s="95"/>
      <c r="F346" s="95"/>
      <c r="G346" s="95"/>
      <c r="H346" s="95"/>
      <c r="I346" s="95"/>
      <c r="J346" s="95"/>
      <c r="K346" s="95"/>
      <c r="L346" s="95"/>
      <c r="M346" s="95"/>
      <c r="N346" s="95"/>
      <c r="O346" s="95"/>
      <c r="P346" s="95"/>
      <c r="Q346" s="95"/>
      <c r="R346" s="95"/>
    </row>
    <row r="347" spans="3:18" ht="12">
      <c r="C347" s="95"/>
      <c r="D347" s="95"/>
      <c r="E347" s="95"/>
      <c r="F347" s="95"/>
      <c r="G347" s="95"/>
      <c r="H347" s="95"/>
      <c r="I347" s="95"/>
      <c r="J347" s="95"/>
      <c r="K347" s="95"/>
      <c r="L347" s="95"/>
      <c r="M347" s="95"/>
      <c r="N347" s="95"/>
      <c r="O347" s="95"/>
      <c r="P347" s="95"/>
      <c r="Q347" s="95"/>
      <c r="R347" s="95"/>
    </row>
    <row r="348" spans="3:18" ht="12">
      <c r="C348" s="95"/>
      <c r="D348" s="95"/>
      <c r="E348" s="95"/>
      <c r="F348" s="95"/>
      <c r="G348" s="95"/>
      <c r="H348" s="95"/>
      <c r="I348" s="95"/>
      <c r="J348" s="95"/>
      <c r="K348" s="95"/>
      <c r="L348" s="95"/>
      <c r="M348" s="95"/>
      <c r="N348" s="95"/>
      <c r="O348" s="95"/>
      <c r="P348" s="95"/>
      <c r="Q348" s="95"/>
      <c r="R348" s="95"/>
    </row>
    <row r="349" spans="3:18" ht="12">
      <c r="C349" s="95"/>
      <c r="D349" s="95"/>
      <c r="E349" s="95"/>
      <c r="F349" s="95"/>
      <c r="G349" s="95"/>
      <c r="H349" s="95"/>
      <c r="I349" s="95"/>
      <c r="J349" s="95"/>
      <c r="K349" s="95"/>
      <c r="L349" s="95"/>
      <c r="M349" s="95"/>
      <c r="N349" s="95"/>
      <c r="O349" s="95"/>
      <c r="P349" s="95"/>
      <c r="Q349" s="95"/>
      <c r="R349" s="95"/>
    </row>
    <row r="350" spans="3:18" ht="12">
      <c r="C350" s="95"/>
      <c r="D350" s="95"/>
      <c r="E350" s="95"/>
      <c r="F350" s="95"/>
      <c r="G350" s="95"/>
      <c r="H350" s="95"/>
      <c r="I350" s="95"/>
      <c r="J350" s="95"/>
      <c r="K350" s="95"/>
      <c r="L350" s="95"/>
      <c r="M350" s="95"/>
      <c r="N350" s="95"/>
      <c r="O350" s="95"/>
      <c r="P350" s="95"/>
      <c r="Q350" s="95"/>
      <c r="R350" s="95"/>
    </row>
    <row r="351" spans="3:18" ht="12">
      <c r="C351" s="95"/>
      <c r="D351" s="95"/>
      <c r="E351" s="95"/>
      <c r="F351" s="95"/>
      <c r="G351" s="95"/>
      <c r="H351" s="95"/>
      <c r="I351" s="95"/>
      <c r="J351" s="95"/>
      <c r="K351" s="95"/>
      <c r="L351" s="95"/>
      <c r="M351" s="95"/>
      <c r="N351" s="95"/>
      <c r="O351" s="95"/>
      <c r="P351" s="95"/>
      <c r="Q351" s="95"/>
      <c r="R351" s="95"/>
    </row>
    <row r="352" spans="3:18" ht="12">
      <c r="C352" s="95"/>
      <c r="D352" s="95"/>
      <c r="E352" s="95"/>
      <c r="F352" s="95"/>
      <c r="G352" s="95"/>
      <c r="H352" s="95"/>
      <c r="I352" s="95"/>
      <c r="J352" s="95"/>
      <c r="K352" s="95"/>
      <c r="L352" s="95"/>
      <c r="M352" s="95"/>
      <c r="N352" s="95"/>
      <c r="O352" s="95"/>
      <c r="P352" s="95"/>
      <c r="Q352" s="95"/>
      <c r="R352" s="95"/>
    </row>
    <row r="353" spans="3:18" ht="12">
      <c r="C353" s="95"/>
      <c r="D353" s="95"/>
      <c r="E353" s="95"/>
      <c r="F353" s="95"/>
      <c r="G353" s="95"/>
      <c r="H353" s="95"/>
      <c r="I353" s="95"/>
      <c r="J353" s="95"/>
      <c r="K353" s="95"/>
      <c r="L353" s="95"/>
      <c r="M353" s="95"/>
      <c r="N353" s="95"/>
      <c r="O353" s="95"/>
      <c r="P353" s="95"/>
      <c r="Q353" s="95"/>
      <c r="R353" s="95"/>
    </row>
    <row r="354" spans="3:18" ht="12">
      <c r="C354" s="95"/>
      <c r="D354" s="95"/>
      <c r="E354" s="95"/>
      <c r="F354" s="95"/>
      <c r="G354" s="95"/>
      <c r="H354" s="95"/>
      <c r="I354" s="95"/>
      <c r="J354" s="95"/>
      <c r="K354" s="95"/>
      <c r="L354" s="95"/>
      <c r="M354" s="95"/>
      <c r="N354" s="95"/>
      <c r="O354" s="95"/>
      <c r="P354" s="95"/>
      <c r="Q354" s="95"/>
      <c r="R354" s="95"/>
    </row>
    <row r="355" spans="3:18" ht="12">
      <c r="C355" s="95"/>
      <c r="D355" s="95"/>
      <c r="E355" s="95"/>
      <c r="F355" s="95"/>
      <c r="G355" s="95"/>
      <c r="H355" s="95"/>
      <c r="I355" s="95"/>
      <c r="J355" s="95"/>
      <c r="K355" s="95"/>
      <c r="L355" s="95"/>
      <c r="M355" s="95"/>
      <c r="N355" s="95"/>
      <c r="O355" s="95"/>
      <c r="P355" s="95"/>
      <c r="Q355" s="95"/>
      <c r="R355" s="95"/>
    </row>
    <row r="356" spans="3:18" ht="12">
      <c r="C356" s="95"/>
      <c r="D356" s="95"/>
      <c r="E356" s="95"/>
      <c r="F356" s="95"/>
      <c r="G356" s="95"/>
      <c r="H356" s="95"/>
      <c r="I356" s="95"/>
      <c r="J356" s="95"/>
      <c r="K356" s="95"/>
      <c r="L356" s="95"/>
      <c r="M356" s="95"/>
      <c r="N356" s="95"/>
      <c r="O356" s="95"/>
      <c r="P356" s="95"/>
      <c r="Q356" s="95"/>
      <c r="R356" s="95"/>
    </row>
    <row r="357" spans="3:18" ht="12">
      <c r="C357" s="95"/>
      <c r="D357" s="95"/>
      <c r="E357" s="95"/>
      <c r="F357" s="95"/>
      <c r="G357" s="95"/>
      <c r="H357" s="95"/>
      <c r="I357" s="95"/>
      <c r="J357" s="95"/>
      <c r="K357" s="95"/>
      <c r="L357" s="95"/>
      <c r="M357" s="95"/>
      <c r="N357" s="95"/>
      <c r="O357" s="95"/>
      <c r="P357" s="95"/>
      <c r="Q357" s="95"/>
      <c r="R357" s="95"/>
    </row>
    <row r="358" spans="3:18" ht="12">
      <c r="C358" s="95"/>
      <c r="D358" s="95"/>
      <c r="E358" s="95"/>
      <c r="F358" s="95"/>
      <c r="G358" s="95"/>
      <c r="H358" s="95"/>
      <c r="I358" s="95"/>
      <c r="J358" s="95"/>
      <c r="K358" s="95"/>
      <c r="L358" s="95"/>
      <c r="M358" s="95"/>
      <c r="N358" s="95"/>
      <c r="O358" s="95"/>
      <c r="P358" s="95"/>
      <c r="Q358" s="95"/>
      <c r="R358" s="95"/>
    </row>
    <row r="359" spans="3:18" ht="12">
      <c r="C359" s="95"/>
      <c r="D359" s="95"/>
      <c r="E359" s="95"/>
      <c r="F359" s="95"/>
      <c r="G359" s="95"/>
      <c r="H359" s="95"/>
      <c r="I359" s="95"/>
      <c r="J359" s="95"/>
      <c r="K359" s="95"/>
      <c r="L359" s="95"/>
      <c r="M359" s="95"/>
      <c r="N359" s="95"/>
      <c r="O359" s="95"/>
      <c r="P359" s="95"/>
      <c r="Q359" s="95"/>
      <c r="R359" s="95"/>
    </row>
    <row r="360" spans="3:18" ht="12">
      <c r="C360" s="95"/>
      <c r="D360" s="95"/>
      <c r="E360" s="95"/>
      <c r="F360" s="95"/>
      <c r="G360" s="95"/>
      <c r="H360" s="95"/>
      <c r="I360" s="95"/>
      <c r="J360" s="95"/>
      <c r="K360" s="95"/>
      <c r="L360" s="95"/>
      <c r="M360" s="95"/>
      <c r="N360" s="95"/>
      <c r="O360" s="95"/>
      <c r="P360" s="95"/>
      <c r="Q360" s="95"/>
      <c r="R360" s="95"/>
    </row>
    <row r="361" spans="3:18" ht="12">
      <c r="C361" s="95"/>
      <c r="D361" s="95"/>
      <c r="E361" s="95"/>
      <c r="F361" s="95"/>
      <c r="G361" s="95"/>
      <c r="H361" s="95"/>
      <c r="I361" s="95"/>
      <c r="J361" s="95"/>
      <c r="K361" s="95"/>
      <c r="L361" s="95"/>
      <c r="M361" s="95"/>
      <c r="N361" s="95"/>
      <c r="O361" s="95"/>
      <c r="P361" s="95"/>
      <c r="Q361" s="95"/>
      <c r="R361" s="95"/>
    </row>
    <row r="362" spans="3:18" ht="12">
      <c r="C362" s="95"/>
      <c r="D362" s="95"/>
      <c r="E362" s="95"/>
      <c r="F362" s="95"/>
      <c r="G362" s="95"/>
      <c r="H362" s="95"/>
      <c r="I362" s="95"/>
      <c r="J362" s="95"/>
      <c r="K362" s="95"/>
      <c r="L362" s="95"/>
      <c r="M362" s="95"/>
      <c r="N362" s="95"/>
      <c r="O362" s="95"/>
      <c r="P362" s="95"/>
      <c r="Q362" s="95"/>
      <c r="R362" s="95"/>
    </row>
    <row r="363" spans="3:18" ht="12">
      <c r="C363" s="95"/>
      <c r="D363" s="95"/>
      <c r="E363" s="95"/>
      <c r="F363" s="95"/>
      <c r="G363" s="95"/>
      <c r="H363" s="95"/>
      <c r="I363" s="95"/>
      <c r="J363" s="95"/>
      <c r="K363" s="95"/>
      <c r="L363" s="95"/>
      <c r="M363" s="95"/>
      <c r="N363" s="95"/>
      <c r="O363" s="95"/>
      <c r="P363" s="95"/>
      <c r="Q363" s="95"/>
      <c r="R363" s="95"/>
    </row>
    <row r="364" spans="3:18" ht="12">
      <c r="C364" s="95"/>
      <c r="D364" s="95"/>
      <c r="E364" s="95"/>
      <c r="F364" s="95"/>
      <c r="G364" s="95"/>
      <c r="H364" s="95"/>
      <c r="I364" s="95"/>
      <c r="J364" s="95"/>
      <c r="K364" s="95"/>
      <c r="L364" s="95"/>
      <c r="M364" s="95"/>
      <c r="N364" s="95"/>
      <c r="O364" s="95"/>
      <c r="P364" s="95"/>
      <c r="Q364" s="95"/>
      <c r="R364" s="95"/>
    </row>
    <row r="365" spans="3:18" ht="12">
      <c r="C365" s="95"/>
      <c r="D365" s="95"/>
      <c r="E365" s="95"/>
      <c r="F365" s="95"/>
      <c r="G365" s="95"/>
      <c r="H365" s="95"/>
      <c r="I365" s="95"/>
      <c r="J365" s="95"/>
      <c r="K365" s="95"/>
      <c r="L365" s="95"/>
      <c r="M365" s="95"/>
      <c r="N365" s="95"/>
      <c r="O365" s="95"/>
      <c r="P365" s="95"/>
      <c r="Q365" s="95"/>
      <c r="R365" s="95"/>
    </row>
    <row r="366" spans="3:18" ht="12">
      <c r="C366" s="95"/>
      <c r="D366" s="95"/>
      <c r="E366" s="95"/>
      <c r="F366" s="95"/>
      <c r="G366" s="95"/>
      <c r="H366" s="95"/>
      <c r="I366" s="95"/>
      <c r="J366" s="95"/>
      <c r="K366" s="95"/>
      <c r="L366" s="95"/>
      <c r="M366" s="95"/>
      <c r="N366" s="95"/>
      <c r="O366" s="95"/>
      <c r="P366" s="95"/>
      <c r="Q366" s="95"/>
      <c r="R366" s="95"/>
    </row>
    <row r="367" spans="3:18" ht="12">
      <c r="C367" s="95"/>
      <c r="D367" s="95"/>
      <c r="E367" s="95"/>
      <c r="F367" s="95"/>
      <c r="G367" s="95"/>
      <c r="H367" s="95"/>
      <c r="I367" s="95"/>
      <c r="J367" s="95"/>
      <c r="K367" s="95"/>
      <c r="L367" s="95"/>
      <c r="M367" s="95"/>
      <c r="N367" s="95"/>
      <c r="O367" s="95"/>
      <c r="P367" s="95"/>
      <c r="Q367" s="95"/>
      <c r="R367" s="95"/>
    </row>
    <row r="368" spans="3:18" ht="12">
      <c r="C368" s="95"/>
      <c r="D368" s="95"/>
      <c r="E368" s="95"/>
      <c r="F368" s="95"/>
      <c r="G368" s="95"/>
      <c r="H368" s="95"/>
      <c r="I368" s="95"/>
      <c r="J368" s="95"/>
      <c r="K368" s="95"/>
      <c r="L368" s="95"/>
      <c r="M368" s="95"/>
      <c r="N368" s="95"/>
      <c r="O368" s="95"/>
      <c r="P368" s="95"/>
      <c r="Q368" s="95"/>
      <c r="R368" s="95"/>
    </row>
    <row r="369" spans="3:18" ht="12">
      <c r="C369" s="95"/>
      <c r="D369" s="95"/>
      <c r="E369" s="95"/>
      <c r="F369" s="95"/>
      <c r="G369" s="95"/>
      <c r="H369" s="95"/>
      <c r="I369" s="95"/>
      <c r="J369" s="95"/>
      <c r="K369" s="95"/>
      <c r="L369" s="95"/>
      <c r="M369" s="95"/>
      <c r="N369" s="95"/>
      <c r="O369" s="95"/>
      <c r="P369" s="95"/>
      <c r="Q369" s="95"/>
      <c r="R369" s="95"/>
    </row>
    <row r="370" spans="3:18" ht="12">
      <c r="C370" s="95"/>
      <c r="D370" s="95"/>
      <c r="E370" s="95"/>
      <c r="F370" s="95"/>
      <c r="G370" s="95"/>
      <c r="H370" s="95"/>
      <c r="I370" s="95"/>
      <c r="J370" s="95"/>
      <c r="K370" s="95"/>
      <c r="L370" s="95"/>
      <c r="M370" s="95"/>
      <c r="N370" s="95"/>
      <c r="O370" s="95"/>
      <c r="P370" s="95"/>
      <c r="Q370" s="95"/>
      <c r="R370" s="95"/>
    </row>
    <row r="371" spans="3:18" ht="12">
      <c r="C371" s="95"/>
      <c r="D371" s="95"/>
      <c r="E371" s="95"/>
      <c r="F371" s="95"/>
      <c r="G371" s="95"/>
      <c r="H371" s="95"/>
      <c r="I371" s="95"/>
      <c r="J371" s="95"/>
      <c r="K371" s="95"/>
      <c r="L371" s="95"/>
      <c r="M371" s="95"/>
      <c r="N371" s="95"/>
      <c r="O371" s="95"/>
      <c r="P371" s="95"/>
      <c r="Q371" s="95"/>
      <c r="R371" s="95"/>
    </row>
    <row r="372" spans="3:18" ht="12">
      <c r="C372" s="95"/>
      <c r="D372" s="95"/>
      <c r="E372" s="95"/>
      <c r="F372" s="95"/>
      <c r="G372" s="95"/>
      <c r="H372" s="95"/>
      <c r="I372" s="95"/>
      <c r="J372" s="95"/>
      <c r="K372" s="95"/>
      <c r="L372" s="95"/>
      <c r="M372" s="95"/>
      <c r="N372" s="95"/>
      <c r="O372" s="95"/>
      <c r="P372" s="95"/>
      <c r="Q372" s="95"/>
      <c r="R372" s="95"/>
    </row>
    <row r="373" spans="3:18" ht="12">
      <c r="C373" s="95"/>
      <c r="D373" s="95"/>
      <c r="E373" s="95"/>
      <c r="F373" s="95"/>
      <c r="G373" s="95"/>
      <c r="H373" s="95"/>
      <c r="I373" s="95"/>
      <c r="J373" s="95"/>
      <c r="K373" s="95"/>
      <c r="L373" s="95"/>
      <c r="M373" s="95"/>
      <c r="N373" s="95"/>
      <c r="O373" s="95"/>
      <c r="P373" s="95"/>
      <c r="Q373" s="95"/>
      <c r="R373" s="95"/>
    </row>
    <row r="374" spans="3:18" ht="12">
      <c r="C374" s="95"/>
      <c r="D374" s="95"/>
      <c r="E374" s="95"/>
      <c r="F374" s="95"/>
      <c r="G374" s="95"/>
      <c r="H374" s="95"/>
      <c r="I374" s="95"/>
      <c r="J374" s="95"/>
      <c r="K374" s="95"/>
      <c r="L374" s="95"/>
      <c r="M374" s="95"/>
      <c r="N374" s="95"/>
      <c r="O374" s="95"/>
      <c r="P374" s="95"/>
      <c r="Q374" s="95"/>
      <c r="R374" s="95"/>
    </row>
    <row r="375" spans="3:18" ht="12">
      <c r="C375" s="95"/>
      <c r="D375" s="95"/>
      <c r="E375" s="95"/>
      <c r="F375" s="95"/>
      <c r="G375" s="95"/>
      <c r="H375" s="95"/>
      <c r="I375" s="95"/>
      <c r="J375" s="95"/>
      <c r="K375" s="95"/>
      <c r="L375" s="95"/>
      <c r="M375" s="95"/>
      <c r="N375" s="95"/>
      <c r="O375" s="95"/>
      <c r="P375" s="95"/>
      <c r="Q375" s="95"/>
      <c r="R375" s="95"/>
    </row>
    <row r="376" spans="3:18" ht="12">
      <c r="C376" s="95"/>
      <c r="D376" s="95"/>
      <c r="E376" s="95"/>
      <c r="F376" s="95"/>
      <c r="G376" s="95"/>
      <c r="H376" s="95"/>
      <c r="I376" s="95"/>
      <c r="J376" s="95"/>
      <c r="K376" s="95"/>
      <c r="L376" s="95"/>
      <c r="M376" s="95"/>
      <c r="N376" s="95"/>
      <c r="O376" s="95"/>
      <c r="P376" s="95"/>
      <c r="Q376" s="95"/>
      <c r="R376" s="95"/>
    </row>
    <row r="377" spans="3:18" ht="12">
      <c r="C377" s="95"/>
      <c r="D377" s="95"/>
      <c r="E377" s="95"/>
      <c r="F377" s="95"/>
      <c r="G377" s="95"/>
      <c r="H377" s="95"/>
      <c r="I377" s="95"/>
      <c r="J377" s="95"/>
      <c r="K377" s="95"/>
      <c r="L377" s="95"/>
      <c r="M377" s="95"/>
      <c r="N377" s="95"/>
      <c r="O377" s="95"/>
      <c r="P377" s="95"/>
      <c r="Q377" s="95"/>
      <c r="R377" s="95"/>
    </row>
    <row r="378" spans="3:18" ht="12">
      <c r="C378" s="95"/>
      <c r="D378" s="95"/>
      <c r="E378" s="95"/>
      <c r="F378" s="95"/>
      <c r="G378" s="95"/>
      <c r="H378" s="95"/>
      <c r="I378" s="95"/>
      <c r="J378" s="95"/>
      <c r="K378" s="95"/>
      <c r="L378" s="95"/>
      <c r="M378" s="95"/>
      <c r="N378" s="95"/>
      <c r="O378" s="95"/>
      <c r="P378" s="95"/>
      <c r="Q378" s="95"/>
      <c r="R378" s="95"/>
    </row>
    <row r="379" spans="3:18" ht="12">
      <c r="C379" s="95"/>
      <c r="D379" s="95"/>
      <c r="E379" s="95"/>
      <c r="F379" s="95"/>
      <c r="G379" s="95"/>
      <c r="H379" s="95"/>
      <c r="I379" s="95"/>
      <c r="J379" s="95"/>
      <c r="K379" s="95"/>
      <c r="L379" s="95"/>
      <c r="M379" s="95"/>
      <c r="N379" s="95"/>
      <c r="O379" s="95"/>
      <c r="P379" s="95"/>
      <c r="Q379" s="95"/>
      <c r="R379" s="95"/>
    </row>
    <row r="380" spans="3:18" ht="12">
      <c r="C380" s="95"/>
      <c r="D380" s="95"/>
      <c r="E380" s="95"/>
      <c r="F380" s="95"/>
      <c r="G380" s="95"/>
      <c r="H380" s="95"/>
      <c r="I380" s="95"/>
      <c r="J380" s="95"/>
      <c r="K380" s="95"/>
      <c r="L380" s="95"/>
      <c r="M380" s="95"/>
      <c r="N380" s="95"/>
      <c r="O380" s="95"/>
      <c r="P380" s="95"/>
      <c r="Q380" s="95"/>
      <c r="R380" s="95"/>
    </row>
    <row r="381" spans="3:18" ht="12">
      <c r="C381" s="95"/>
      <c r="D381" s="95"/>
      <c r="E381" s="95"/>
      <c r="F381" s="95"/>
      <c r="G381" s="95"/>
      <c r="H381" s="95"/>
      <c r="I381" s="95"/>
      <c r="J381" s="95"/>
      <c r="K381" s="95"/>
      <c r="L381" s="95"/>
      <c r="M381" s="95"/>
      <c r="N381" s="95"/>
      <c r="O381" s="95"/>
      <c r="P381" s="95"/>
      <c r="Q381" s="95"/>
      <c r="R381" s="95"/>
    </row>
    <row r="382" spans="3:18" ht="12">
      <c r="C382" s="95"/>
      <c r="D382" s="95"/>
      <c r="E382" s="95"/>
      <c r="F382" s="95"/>
      <c r="G382" s="95"/>
      <c r="H382" s="95"/>
      <c r="I382" s="95"/>
      <c r="J382" s="95"/>
      <c r="K382" s="95"/>
      <c r="L382" s="95"/>
      <c r="M382" s="95"/>
      <c r="N382" s="95"/>
      <c r="O382" s="95"/>
      <c r="P382" s="95"/>
      <c r="Q382" s="95"/>
      <c r="R382" s="95"/>
    </row>
    <row r="383" spans="3:18" ht="12">
      <c r="C383" s="95"/>
      <c r="D383" s="95"/>
      <c r="E383" s="95"/>
      <c r="F383" s="95"/>
      <c r="G383" s="95"/>
      <c r="H383" s="95"/>
      <c r="I383" s="95"/>
      <c r="J383" s="95"/>
      <c r="K383" s="95"/>
      <c r="L383" s="95"/>
      <c r="M383" s="95"/>
      <c r="N383" s="95"/>
      <c r="O383" s="95"/>
      <c r="P383" s="95"/>
      <c r="Q383" s="95"/>
      <c r="R383" s="95"/>
    </row>
    <row r="384" spans="3:18" ht="12">
      <c r="C384" s="95"/>
      <c r="D384" s="95"/>
      <c r="E384" s="95"/>
      <c r="F384" s="95"/>
      <c r="G384" s="95"/>
      <c r="H384" s="95"/>
      <c r="I384" s="95"/>
      <c r="J384" s="95"/>
      <c r="K384" s="95"/>
      <c r="L384" s="95"/>
      <c r="M384" s="95"/>
      <c r="N384" s="95"/>
      <c r="O384" s="95"/>
      <c r="P384" s="95"/>
      <c r="Q384" s="95"/>
      <c r="R384" s="95"/>
    </row>
    <row r="385" spans="3:18" ht="12">
      <c r="C385" s="95"/>
      <c r="D385" s="95"/>
      <c r="E385" s="95"/>
      <c r="F385" s="95"/>
      <c r="G385" s="95"/>
      <c r="H385" s="95"/>
      <c r="I385" s="95"/>
      <c r="J385" s="95"/>
      <c r="K385" s="95"/>
      <c r="L385" s="95"/>
      <c r="M385" s="95"/>
      <c r="N385" s="95"/>
      <c r="O385" s="95"/>
      <c r="P385" s="95"/>
      <c r="Q385" s="95"/>
      <c r="R385" s="95"/>
    </row>
    <row r="386" spans="3:18" ht="12">
      <c r="C386" s="95"/>
      <c r="D386" s="95"/>
      <c r="E386" s="95"/>
      <c r="F386" s="95"/>
      <c r="G386" s="95"/>
      <c r="H386" s="95"/>
      <c r="I386" s="95"/>
      <c r="J386" s="95"/>
      <c r="K386" s="95"/>
      <c r="L386" s="95"/>
      <c r="M386" s="95"/>
      <c r="N386" s="95"/>
      <c r="O386" s="95"/>
      <c r="P386" s="95"/>
      <c r="Q386" s="95"/>
      <c r="R386" s="95"/>
    </row>
    <row r="387" spans="3:18" ht="12">
      <c r="C387" s="95"/>
      <c r="D387" s="95"/>
      <c r="E387" s="95"/>
      <c r="F387" s="95"/>
      <c r="G387" s="95"/>
      <c r="H387" s="95"/>
      <c r="I387" s="95"/>
      <c r="J387" s="95"/>
      <c r="K387" s="95"/>
      <c r="L387" s="95"/>
      <c r="M387" s="95"/>
      <c r="N387" s="95"/>
      <c r="O387" s="95"/>
      <c r="P387" s="95"/>
      <c r="Q387" s="95"/>
      <c r="R387" s="95"/>
    </row>
    <row r="388" spans="3:18" ht="12">
      <c r="C388" s="95"/>
      <c r="D388" s="95"/>
      <c r="E388" s="95"/>
      <c r="F388" s="95"/>
      <c r="G388" s="95"/>
      <c r="H388" s="95"/>
      <c r="I388" s="95"/>
      <c r="J388" s="95"/>
      <c r="K388" s="95"/>
      <c r="L388" s="95"/>
      <c r="M388" s="95"/>
      <c r="N388" s="95"/>
      <c r="O388" s="95"/>
      <c r="P388" s="95"/>
      <c r="Q388" s="95"/>
      <c r="R388" s="95"/>
    </row>
    <row r="389" spans="3:18" ht="12">
      <c r="C389" s="95"/>
      <c r="D389" s="95"/>
      <c r="E389" s="95"/>
      <c r="F389" s="95"/>
      <c r="G389" s="95"/>
      <c r="H389" s="95"/>
      <c r="I389" s="95"/>
      <c r="J389" s="95"/>
      <c r="K389" s="95"/>
      <c r="L389" s="95"/>
      <c r="M389" s="95"/>
      <c r="N389" s="95"/>
      <c r="O389" s="95"/>
      <c r="P389" s="95"/>
      <c r="Q389" s="95"/>
      <c r="R389" s="95"/>
    </row>
    <row r="390" spans="3:18" ht="12">
      <c r="C390" s="95"/>
      <c r="D390" s="95"/>
      <c r="E390" s="95"/>
      <c r="F390" s="95"/>
      <c r="G390" s="95"/>
      <c r="H390" s="95"/>
      <c r="I390" s="95"/>
      <c r="J390" s="95"/>
      <c r="K390" s="95"/>
      <c r="L390" s="95"/>
      <c r="M390" s="95"/>
      <c r="N390" s="95"/>
      <c r="O390" s="95"/>
      <c r="P390" s="95"/>
      <c r="Q390" s="95"/>
      <c r="R390" s="95"/>
    </row>
    <row r="391" spans="3:18" ht="12">
      <c r="C391" s="95"/>
      <c r="D391" s="95"/>
      <c r="E391" s="95"/>
      <c r="F391" s="95"/>
      <c r="G391" s="95"/>
      <c r="H391" s="95"/>
      <c r="I391" s="95"/>
      <c r="J391" s="95"/>
      <c r="K391" s="95"/>
      <c r="L391" s="95"/>
      <c r="M391" s="95"/>
      <c r="N391" s="95"/>
      <c r="O391" s="95"/>
      <c r="P391" s="95"/>
      <c r="Q391" s="95"/>
      <c r="R391" s="95"/>
    </row>
    <row r="392" spans="3:18" ht="12">
      <c r="C392" s="95"/>
      <c r="D392" s="95"/>
      <c r="E392" s="95"/>
      <c r="F392" s="95"/>
      <c r="G392" s="95"/>
      <c r="H392" s="95"/>
      <c r="I392" s="95"/>
      <c r="J392" s="95"/>
      <c r="K392" s="95"/>
      <c r="L392" s="95"/>
      <c r="M392" s="95"/>
      <c r="N392" s="95"/>
      <c r="O392" s="95"/>
      <c r="P392" s="95"/>
      <c r="Q392" s="95"/>
      <c r="R392" s="95"/>
    </row>
    <row r="393" spans="3:18" ht="12">
      <c r="C393" s="95"/>
      <c r="D393" s="95"/>
      <c r="E393" s="95"/>
      <c r="F393" s="95"/>
      <c r="G393" s="95"/>
      <c r="H393" s="95"/>
      <c r="I393" s="95"/>
      <c r="J393" s="95"/>
      <c r="K393" s="95"/>
      <c r="L393" s="95"/>
      <c r="M393" s="95"/>
      <c r="N393" s="95"/>
      <c r="O393" s="95"/>
      <c r="P393" s="95"/>
      <c r="Q393" s="95"/>
      <c r="R393" s="95"/>
    </row>
    <row r="394" spans="3:18" ht="12">
      <c r="C394" s="95"/>
      <c r="D394" s="95"/>
      <c r="E394" s="95"/>
      <c r="F394" s="95"/>
      <c r="G394" s="95"/>
      <c r="H394" s="95"/>
      <c r="I394" s="95"/>
      <c r="J394" s="95"/>
      <c r="K394" s="95"/>
      <c r="L394" s="95"/>
      <c r="M394" s="95"/>
      <c r="N394" s="95"/>
      <c r="O394" s="95"/>
      <c r="P394" s="95"/>
      <c r="Q394" s="95"/>
      <c r="R394" s="95"/>
    </row>
    <row r="395" spans="3:18" ht="12">
      <c r="C395" s="95"/>
      <c r="D395" s="95"/>
      <c r="E395" s="95"/>
      <c r="F395" s="95"/>
      <c r="G395" s="95"/>
      <c r="H395" s="95"/>
      <c r="I395" s="95"/>
      <c r="J395" s="95"/>
      <c r="K395" s="95"/>
      <c r="L395" s="95"/>
      <c r="M395" s="95"/>
      <c r="N395" s="95"/>
      <c r="O395" s="95"/>
      <c r="P395" s="95"/>
      <c r="Q395" s="95"/>
      <c r="R395" s="95"/>
    </row>
    <row r="396" spans="3:18" ht="12">
      <c r="C396" s="95"/>
      <c r="D396" s="95"/>
      <c r="E396" s="95"/>
      <c r="F396" s="95"/>
      <c r="G396" s="95"/>
      <c r="H396" s="95"/>
      <c r="I396" s="95"/>
      <c r="J396" s="95"/>
      <c r="K396" s="95"/>
      <c r="L396" s="95"/>
      <c r="M396" s="95"/>
      <c r="N396" s="95"/>
      <c r="O396" s="95"/>
      <c r="P396" s="95"/>
      <c r="Q396" s="95"/>
      <c r="R396" s="95"/>
    </row>
    <row r="397" spans="3:18" ht="12">
      <c r="C397" s="95"/>
      <c r="D397" s="95"/>
      <c r="E397" s="95"/>
      <c r="F397" s="95"/>
      <c r="G397" s="95"/>
      <c r="H397" s="95"/>
      <c r="I397" s="95"/>
      <c r="J397" s="95"/>
      <c r="K397" s="95"/>
      <c r="L397" s="95"/>
      <c r="M397" s="95"/>
      <c r="N397" s="95"/>
      <c r="O397" s="95"/>
      <c r="P397" s="95"/>
      <c r="Q397" s="95"/>
      <c r="R397" s="95"/>
    </row>
    <row r="398" spans="3:18" ht="12">
      <c r="C398" s="95"/>
      <c r="D398" s="95"/>
      <c r="E398" s="95"/>
      <c r="F398" s="95"/>
      <c r="G398" s="95"/>
      <c r="H398" s="95"/>
      <c r="I398" s="95"/>
      <c r="J398" s="95"/>
      <c r="K398" s="95"/>
      <c r="L398" s="95"/>
      <c r="M398" s="95"/>
      <c r="N398" s="95"/>
      <c r="O398" s="95"/>
      <c r="P398" s="95"/>
      <c r="Q398" s="95"/>
      <c r="R398" s="95"/>
    </row>
    <row r="399" spans="3:18" ht="12">
      <c r="C399" s="95"/>
      <c r="D399" s="95"/>
      <c r="E399" s="95"/>
      <c r="F399" s="95"/>
      <c r="G399" s="95"/>
      <c r="H399" s="95"/>
      <c r="I399" s="95"/>
      <c r="J399" s="95"/>
      <c r="K399" s="95"/>
      <c r="L399" s="95"/>
      <c r="M399" s="95"/>
      <c r="N399" s="95"/>
      <c r="O399" s="95"/>
      <c r="P399" s="95"/>
      <c r="Q399" s="95"/>
      <c r="R399" s="95"/>
    </row>
    <row r="400" spans="3:18" ht="12">
      <c r="C400" s="95"/>
      <c r="D400" s="95"/>
      <c r="E400" s="95"/>
      <c r="F400" s="95"/>
      <c r="G400" s="95"/>
      <c r="H400" s="95"/>
      <c r="I400" s="95"/>
      <c r="J400" s="95"/>
      <c r="K400" s="95"/>
      <c r="L400" s="95"/>
      <c r="M400" s="95"/>
      <c r="N400" s="95"/>
      <c r="O400" s="95"/>
      <c r="P400" s="95"/>
      <c r="Q400" s="95"/>
      <c r="R400" s="95"/>
    </row>
    <row r="401" spans="3:18" ht="12">
      <c r="C401" s="95"/>
      <c r="D401" s="95"/>
      <c r="E401" s="95"/>
      <c r="F401" s="95"/>
      <c r="G401" s="95"/>
      <c r="H401" s="95"/>
      <c r="I401" s="95"/>
      <c r="J401" s="95"/>
      <c r="K401" s="95"/>
      <c r="L401" s="95"/>
      <c r="M401" s="95"/>
      <c r="N401" s="95"/>
      <c r="O401" s="95"/>
      <c r="P401" s="95"/>
      <c r="Q401" s="95"/>
      <c r="R401" s="95"/>
    </row>
    <row r="402" spans="3:18" ht="12">
      <c r="C402" s="95"/>
      <c r="D402" s="95"/>
      <c r="E402" s="95"/>
      <c r="F402" s="95"/>
      <c r="G402" s="95"/>
      <c r="H402" s="95"/>
      <c r="I402" s="95"/>
      <c r="J402" s="95"/>
      <c r="K402" s="95"/>
      <c r="L402" s="95"/>
      <c r="M402" s="95"/>
      <c r="N402" s="95"/>
      <c r="O402" s="95"/>
      <c r="P402" s="95"/>
      <c r="Q402" s="95"/>
      <c r="R402" s="95"/>
    </row>
    <row r="403" spans="3:18" ht="12">
      <c r="C403" s="95"/>
      <c r="D403" s="95"/>
      <c r="E403" s="95"/>
      <c r="F403" s="95"/>
      <c r="G403" s="95"/>
      <c r="H403" s="95"/>
      <c r="I403" s="95"/>
      <c r="J403" s="95"/>
      <c r="K403" s="95"/>
      <c r="L403" s="95"/>
      <c r="M403" s="95"/>
      <c r="N403" s="95"/>
      <c r="O403" s="95"/>
      <c r="P403" s="95"/>
      <c r="Q403" s="95"/>
      <c r="R403" s="95"/>
    </row>
    <row r="404" spans="3:18" ht="12">
      <c r="C404" s="95"/>
      <c r="D404" s="95"/>
      <c r="E404" s="95"/>
      <c r="F404" s="95"/>
      <c r="G404" s="95"/>
      <c r="H404" s="95"/>
      <c r="I404" s="95"/>
      <c r="J404" s="95"/>
      <c r="K404" s="95"/>
      <c r="L404" s="95"/>
      <c r="M404" s="95"/>
      <c r="N404" s="95"/>
      <c r="O404" s="95"/>
      <c r="P404" s="95"/>
      <c r="Q404" s="95"/>
      <c r="R404" s="95"/>
    </row>
    <row r="405" spans="3:18" ht="12">
      <c r="C405" s="95"/>
      <c r="D405" s="95"/>
      <c r="E405" s="95"/>
      <c r="F405" s="95"/>
      <c r="G405" s="95"/>
      <c r="H405" s="95"/>
      <c r="I405" s="95"/>
      <c r="J405" s="95"/>
      <c r="K405" s="95"/>
      <c r="L405" s="95"/>
      <c r="M405" s="95"/>
      <c r="N405" s="95"/>
      <c r="O405" s="95"/>
      <c r="P405" s="95"/>
      <c r="Q405" s="95"/>
      <c r="R405" s="95"/>
    </row>
    <row r="406" spans="3:18" ht="12">
      <c r="C406" s="95"/>
      <c r="D406" s="95"/>
      <c r="E406" s="95"/>
      <c r="F406" s="95"/>
      <c r="G406" s="95"/>
      <c r="H406" s="95"/>
      <c r="I406" s="95"/>
      <c r="J406" s="95"/>
      <c r="K406" s="95"/>
      <c r="L406" s="95"/>
      <c r="M406" s="95"/>
      <c r="N406" s="95"/>
      <c r="O406" s="95"/>
      <c r="P406" s="95"/>
      <c r="Q406" s="95"/>
      <c r="R406" s="95"/>
    </row>
    <row r="407" spans="3:18" ht="12">
      <c r="C407" s="95"/>
      <c r="D407" s="95"/>
      <c r="E407" s="95"/>
      <c r="F407" s="95"/>
      <c r="G407" s="95"/>
      <c r="H407" s="95"/>
      <c r="I407" s="95"/>
      <c r="J407" s="95"/>
      <c r="K407" s="95"/>
      <c r="L407" s="95"/>
      <c r="M407" s="95"/>
      <c r="N407" s="95"/>
      <c r="O407" s="95"/>
      <c r="P407" s="95"/>
      <c r="Q407" s="95"/>
      <c r="R407" s="95"/>
    </row>
    <row r="408" spans="3:18" ht="12">
      <c r="C408" s="95"/>
      <c r="D408" s="95"/>
      <c r="E408" s="95"/>
      <c r="F408" s="95"/>
      <c r="G408" s="95"/>
      <c r="H408" s="95"/>
      <c r="I408" s="95"/>
      <c r="J408" s="95"/>
      <c r="K408" s="95"/>
      <c r="L408" s="95"/>
      <c r="M408" s="95"/>
      <c r="N408" s="95"/>
      <c r="O408" s="95"/>
      <c r="P408" s="95"/>
      <c r="Q408" s="95"/>
      <c r="R408" s="95"/>
    </row>
    <row r="409" spans="3:18" ht="12">
      <c r="C409" s="95"/>
      <c r="D409" s="95"/>
      <c r="E409" s="95"/>
      <c r="F409" s="95"/>
      <c r="G409" s="95"/>
      <c r="H409" s="95"/>
      <c r="I409" s="95"/>
      <c r="J409" s="95"/>
      <c r="K409" s="95"/>
      <c r="L409" s="95"/>
      <c r="M409" s="95"/>
      <c r="N409" s="95"/>
      <c r="O409" s="95"/>
      <c r="P409" s="95"/>
      <c r="Q409" s="95"/>
      <c r="R409" s="95"/>
    </row>
    <row r="410" spans="3:18" ht="12">
      <c r="C410" s="95"/>
      <c r="D410" s="95"/>
      <c r="E410" s="95"/>
      <c r="F410" s="95"/>
      <c r="G410" s="95"/>
      <c r="H410" s="95"/>
      <c r="I410" s="95"/>
      <c r="J410" s="95"/>
      <c r="K410" s="95"/>
      <c r="L410" s="95"/>
      <c r="M410" s="95"/>
      <c r="N410" s="95"/>
      <c r="O410" s="95"/>
      <c r="P410" s="95"/>
      <c r="Q410" s="95"/>
      <c r="R410" s="95"/>
    </row>
    <row r="411" spans="3:18" ht="12">
      <c r="C411" s="95"/>
      <c r="D411" s="95"/>
      <c r="E411" s="95"/>
      <c r="F411" s="95"/>
      <c r="G411" s="95"/>
      <c r="H411" s="95"/>
      <c r="I411" s="95"/>
      <c r="J411" s="95"/>
      <c r="K411" s="95"/>
      <c r="L411" s="95"/>
      <c r="M411" s="95"/>
      <c r="N411" s="95"/>
      <c r="O411" s="95"/>
      <c r="P411" s="95"/>
      <c r="Q411" s="95"/>
      <c r="R411" s="95"/>
    </row>
    <row r="412" spans="3:18" ht="12">
      <c r="C412" s="95"/>
      <c r="D412" s="95"/>
      <c r="E412" s="95"/>
      <c r="F412" s="95"/>
      <c r="G412" s="95"/>
      <c r="H412" s="95"/>
      <c r="I412" s="95"/>
      <c r="J412" s="95"/>
      <c r="K412" s="95"/>
      <c r="L412" s="95"/>
      <c r="M412" s="95"/>
      <c r="N412" s="95"/>
      <c r="O412" s="95"/>
      <c r="P412" s="95"/>
      <c r="Q412" s="95"/>
      <c r="R412" s="95"/>
    </row>
    <row r="413" spans="3:18" ht="12">
      <c r="C413" s="95"/>
      <c r="D413" s="95"/>
      <c r="E413" s="95"/>
      <c r="F413" s="95"/>
      <c r="G413" s="95"/>
      <c r="H413" s="95"/>
      <c r="I413" s="95"/>
      <c r="J413" s="95"/>
      <c r="K413" s="95"/>
      <c r="L413" s="95"/>
      <c r="M413" s="95"/>
      <c r="N413" s="95"/>
      <c r="O413" s="95"/>
      <c r="P413" s="95"/>
      <c r="Q413" s="95"/>
      <c r="R413" s="95"/>
    </row>
    <row r="414" spans="3:18" ht="12">
      <c r="C414" s="95"/>
      <c r="D414" s="95"/>
      <c r="E414" s="95"/>
      <c r="F414" s="95"/>
      <c r="G414" s="95"/>
      <c r="H414" s="95"/>
      <c r="I414" s="95"/>
      <c r="J414" s="95"/>
      <c r="K414" s="95"/>
      <c r="L414" s="95"/>
      <c r="M414" s="95"/>
      <c r="N414" s="95"/>
      <c r="O414" s="95"/>
      <c r="P414" s="95"/>
      <c r="Q414" s="95"/>
      <c r="R414" s="95"/>
    </row>
    <row r="415" spans="3:18" ht="12">
      <c r="C415" s="95"/>
      <c r="D415" s="95"/>
      <c r="E415" s="95"/>
      <c r="F415" s="95"/>
      <c r="G415" s="95"/>
      <c r="H415" s="95"/>
      <c r="I415" s="95"/>
      <c r="J415" s="95"/>
      <c r="K415" s="95"/>
      <c r="L415" s="95"/>
      <c r="M415" s="95"/>
      <c r="N415" s="95"/>
      <c r="O415" s="95"/>
      <c r="P415" s="95"/>
      <c r="Q415" s="95"/>
      <c r="R415" s="95"/>
    </row>
    <row r="416" spans="3:18" ht="12">
      <c r="C416" s="95"/>
      <c r="D416" s="95"/>
      <c r="E416" s="95"/>
      <c r="F416" s="95"/>
      <c r="G416" s="95"/>
      <c r="H416" s="95"/>
      <c r="I416" s="95"/>
      <c r="J416" s="95"/>
      <c r="K416" s="95"/>
      <c r="L416" s="95"/>
      <c r="M416" s="95"/>
      <c r="N416" s="95"/>
      <c r="O416" s="95"/>
      <c r="P416" s="95"/>
      <c r="Q416" s="95"/>
      <c r="R416" s="95"/>
    </row>
    <row r="417" spans="3:18" ht="12">
      <c r="C417" s="95"/>
      <c r="D417" s="95"/>
      <c r="E417" s="95"/>
      <c r="F417" s="95"/>
      <c r="G417" s="95"/>
      <c r="H417" s="95"/>
      <c r="I417" s="95"/>
      <c r="J417" s="95"/>
      <c r="K417" s="95"/>
      <c r="L417" s="95"/>
      <c r="M417" s="95"/>
      <c r="N417" s="95"/>
      <c r="O417" s="95"/>
      <c r="P417" s="95"/>
      <c r="Q417" s="95"/>
      <c r="R417" s="95"/>
    </row>
    <row r="418" spans="3:18" ht="12">
      <c r="C418" s="95"/>
      <c r="D418" s="95"/>
      <c r="E418" s="95"/>
      <c r="F418" s="95"/>
      <c r="G418" s="95"/>
      <c r="H418" s="95"/>
      <c r="I418" s="95"/>
      <c r="J418" s="95"/>
      <c r="K418" s="95"/>
      <c r="L418" s="95"/>
      <c r="M418" s="95"/>
      <c r="N418" s="95"/>
      <c r="O418" s="95"/>
      <c r="P418" s="95"/>
      <c r="Q418" s="95"/>
      <c r="R418" s="95"/>
    </row>
    <row r="419" spans="3:18" ht="12">
      <c r="C419" s="95"/>
      <c r="D419" s="95"/>
      <c r="E419" s="95"/>
      <c r="F419" s="95"/>
      <c r="G419" s="95"/>
      <c r="H419" s="95"/>
      <c r="I419" s="95"/>
      <c r="J419" s="95"/>
      <c r="K419" s="95"/>
      <c r="L419" s="95"/>
      <c r="M419" s="95"/>
      <c r="N419" s="95"/>
      <c r="O419" s="95"/>
      <c r="P419" s="95"/>
      <c r="Q419" s="95"/>
      <c r="R419" s="95"/>
    </row>
    <row r="420" spans="3:18" ht="12">
      <c r="C420" s="95"/>
      <c r="D420" s="95"/>
      <c r="E420" s="95"/>
      <c r="F420" s="95"/>
      <c r="G420" s="95"/>
      <c r="H420" s="95"/>
      <c r="I420" s="95"/>
      <c r="J420" s="95"/>
      <c r="K420" s="95"/>
      <c r="L420" s="95"/>
      <c r="M420" s="95"/>
      <c r="N420" s="95"/>
      <c r="O420" s="95"/>
      <c r="P420" s="95"/>
      <c r="Q420" s="95"/>
      <c r="R420" s="95"/>
    </row>
    <row r="421" spans="3:18" ht="12">
      <c r="C421" s="95"/>
      <c r="D421" s="95"/>
      <c r="E421" s="95"/>
      <c r="F421" s="95"/>
      <c r="G421" s="95"/>
      <c r="H421" s="95"/>
      <c r="I421" s="95"/>
      <c r="J421" s="95"/>
      <c r="K421" s="95"/>
      <c r="L421" s="95"/>
      <c r="M421" s="95"/>
      <c r="N421" s="95"/>
      <c r="O421" s="95"/>
      <c r="P421" s="95"/>
      <c r="Q421" s="95"/>
      <c r="R421" s="95"/>
    </row>
    <row r="422" spans="3:18" ht="12">
      <c r="C422" s="95"/>
      <c r="D422" s="95"/>
      <c r="E422" s="95"/>
      <c r="F422" s="95"/>
      <c r="G422" s="95"/>
      <c r="H422" s="95"/>
      <c r="I422" s="95"/>
      <c r="J422" s="95"/>
      <c r="K422" s="95"/>
      <c r="L422" s="95"/>
      <c r="M422" s="95"/>
      <c r="N422" s="95"/>
      <c r="O422" s="95"/>
      <c r="P422" s="95"/>
      <c r="Q422" s="95"/>
      <c r="R422" s="95"/>
    </row>
    <row r="423" spans="3:18" ht="12">
      <c r="C423" s="95"/>
      <c r="D423" s="95"/>
      <c r="E423" s="95"/>
      <c r="F423" s="95"/>
      <c r="G423" s="95"/>
      <c r="H423" s="95"/>
      <c r="I423" s="95"/>
      <c r="J423" s="95"/>
      <c r="K423" s="95"/>
      <c r="L423" s="95"/>
      <c r="M423" s="95"/>
      <c r="N423" s="95"/>
      <c r="O423" s="95"/>
      <c r="P423" s="95"/>
      <c r="Q423" s="95"/>
      <c r="R423" s="95"/>
    </row>
    <row r="424" spans="3:18" ht="12">
      <c r="C424" s="95"/>
      <c r="D424" s="95"/>
      <c r="E424" s="95"/>
      <c r="F424" s="95"/>
      <c r="G424" s="95"/>
      <c r="H424" s="95"/>
      <c r="I424" s="95"/>
      <c r="J424" s="95"/>
      <c r="K424" s="95"/>
      <c r="L424" s="95"/>
      <c r="M424" s="95"/>
      <c r="N424" s="95"/>
      <c r="O424" s="95"/>
      <c r="P424" s="95"/>
      <c r="Q424" s="95"/>
      <c r="R424" s="95"/>
    </row>
    <row r="425" spans="3:18" ht="12">
      <c r="C425" s="95"/>
      <c r="D425" s="95"/>
      <c r="E425" s="95"/>
      <c r="F425" s="95"/>
      <c r="G425" s="95"/>
      <c r="H425" s="95"/>
      <c r="I425" s="95"/>
      <c r="J425" s="95"/>
      <c r="K425" s="95"/>
      <c r="L425" s="95"/>
      <c r="M425" s="95"/>
      <c r="N425" s="95"/>
      <c r="O425" s="95"/>
      <c r="P425" s="95"/>
      <c r="Q425" s="95"/>
      <c r="R425" s="95"/>
    </row>
    <row r="426" spans="3:18" ht="12">
      <c r="C426" s="95"/>
      <c r="D426" s="95"/>
      <c r="E426" s="95"/>
      <c r="F426" s="95"/>
      <c r="G426" s="95"/>
      <c r="H426" s="95"/>
      <c r="I426" s="95"/>
      <c r="J426" s="95"/>
      <c r="K426" s="95"/>
      <c r="L426" s="95"/>
      <c r="M426" s="95"/>
      <c r="N426" s="95"/>
      <c r="O426" s="95"/>
      <c r="P426" s="95"/>
      <c r="Q426" s="95"/>
      <c r="R426" s="95"/>
    </row>
    <row r="427" spans="3:18" ht="12">
      <c r="C427" s="95"/>
      <c r="D427" s="95"/>
      <c r="E427" s="95"/>
      <c r="F427" s="95"/>
      <c r="G427" s="95"/>
      <c r="H427" s="95"/>
      <c r="I427" s="95"/>
      <c r="J427" s="95"/>
      <c r="K427" s="95"/>
      <c r="L427" s="95"/>
      <c r="M427" s="95"/>
      <c r="N427" s="95"/>
      <c r="O427" s="95"/>
      <c r="P427" s="95"/>
      <c r="Q427" s="95"/>
      <c r="R427" s="95"/>
    </row>
    <row r="428" spans="3:18" ht="12">
      <c r="C428" s="95"/>
      <c r="D428" s="95"/>
      <c r="E428" s="95"/>
      <c r="F428" s="95"/>
      <c r="G428" s="95"/>
      <c r="H428" s="95"/>
      <c r="I428" s="95"/>
      <c r="J428" s="95"/>
      <c r="K428" s="95"/>
      <c r="L428" s="95"/>
      <c r="M428" s="95"/>
      <c r="N428" s="95"/>
      <c r="O428" s="95"/>
      <c r="P428" s="95"/>
      <c r="Q428" s="95"/>
      <c r="R428" s="95"/>
    </row>
    <row r="429" spans="3:18" ht="12">
      <c r="C429" s="95"/>
      <c r="D429" s="95"/>
      <c r="E429" s="95"/>
      <c r="F429" s="95"/>
      <c r="G429" s="95"/>
      <c r="H429" s="95"/>
      <c r="I429" s="95"/>
      <c r="J429" s="95"/>
      <c r="K429" s="95"/>
      <c r="L429" s="95"/>
      <c r="M429" s="95"/>
      <c r="N429" s="95"/>
      <c r="O429" s="95"/>
      <c r="P429" s="95"/>
      <c r="Q429" s="95"/>
      <c r="R429" s="95"/>
    </row>
    <row r="430" spans="3:18" ht="12">
      <c r="C430" s="95"/>
      <c r="D430" s="95"/>
      <c r="E430" s="95"/>
      <c r="F430" s="95"/>
      <c r="G430" s="95"/>
      <c r="H430" s="95"/>
      <c r="I430" s="95"/>
      <c r="J430" s="95"/>
      <c r="K430" s="95"/>
      <c r="L430" s="95"/>
      <c r="M430" s="95"/>
      <c r="N430" s="95"/>
      <c r="O430" s="95"/>
      <c r="P430" s="95"/>
      <c r="Q430" s="95"/>
      <c r="R430" s="95"/>
    </row>
    <row r="431" spans="3:18" ht="12">
      <c r="C431" s="95"/>
      <c r="D431" s="95"/>
      <c r="E431" s="95"/>
      <c r="F431" s="95"/>
      <c r="G431" s="95"/>
      <c r="H431" s="95"/>
      <c r="I431" s="95"/>
      <c r="J431" s="95"/>
      <c r="K431" s="95"/>
      <c r="L431" s="95"/>
      <c r="M431" s="95"/>
      <c r="N431" s="95"/>
      <c r="O431" s="95"/>
      <c r="P431" s="95"/>
      <c r="Q431" s="95"/>
      <c r="R431" s="95"/>
    </row>
    <row r="432" spans="3:18" ht="12">
      <c r="C432" s="95"/>
      <c r="D432" s="95"/>
      <c r="E432" s="95"/>
      <c r="F432" s="95"/>
      <c r="G432" s="95"/>
      <c r="H432" s="95"/>
      <c r="I432" s="95"/>
      <c r="J432" s="95"/>
      <c r="K432" s="95"/>
      <c r="L432" s="95"/>
      <c r="M432" s="95"/>
      <c r="N432" s="95"/>
      <c r="O432" s="95"/>
      <c r="P432" s="95"/>
      <c r="Q432" s="95"/>
      <c r="R432" s="95"/>
    </row>
    <row r="433" spans="3:18" ht="12">
      <c r="C433" s="95"/>
      <c r="D433" s="95"/>
      <c r="E433" s="95"/>
      <c r="F433" s="95"/>
      <c r="G433" s="95"/>
      <c r="H433" s="95"/>
      <c r="I433" s="95"/>
      <c r="J433" s="95"/>
      <c r="K433" s="95"/>
      <c r="L433" s="95"/>
      <c r="M433" s="95"/>
      <c r="N433" s="95"/>
      <c r="O433" s="95"/>
      <c r="P433" s="95"/>
      <c r="Q433" s="95"/>
      <c r="R433" s="95"/>
    </row>
    <row r="434" spans="3:18" ht="12">
      <c r="C434" s="95"/>
      <c r="D434" s="95"/>
      <c r="E434" s="95"/>
      <c r="F434" s="95"/>
      <c r="G434" s="95"/>
      <c r="H434" s="95"/>
      <c r="I434" s="95"/>
      <c r="J434" s="95"/>
      <c r="K434" s="95"/>
      <c r="L434" s="95"/>
      <c r="M434" s="95"/>
      <c r="N434" s="95"/>
      <c r="O434" s="95"/>
      <c r="P434" s="95"/>
      <c r="Q434" s="95"/>
      <c r="R434" s="95"/>
    </row>
    <row r="435" spans="3:18" ht="12">
      <c r="C435" s="95"/>
      <c r="D435" s="95"/>
      <c r="E435" s="95"/>
      <c r="F435" s="95"/>
      <c r="G435" s="95"/>
      <c r="H435" s="95"/>
      <c r="I435" s="95"/>
      <c r="J435" s="95"/>
      <c r="K435" s="95"/>
      <c r="L435" s="95"/>
      <c r="M435" s="95"/>
      <c r="N435" s="95"/>
      <c r="O435" s="95"/>
      <c r="P435" s="95"/>
      <c r="Q435" s="95"/>
      <c r="R435" s="95"/>
    </row>
    <row r="436" spans="3:18" ht="12">
      <c r="C436" s="95"/>
      <c r="D436" s="95"/>
      <c r="E436" s="95"/>
      <c r="F436" s="95"/>
      <c r="G436" s="95"/>
      <c r="H436" s="95"/>
      <c r="I436" s="95"/>
      <c r="J436" s="95"/>
      <c r="K436" s="95"/>
      <c r="L436" s="95"/>
      <c r="M436" s="95"/>
      <c r="N436" s="95"/>
      <c r="O436" s="95"/>
      <c r="P436" s="95"/>
      <c r="Q436" s="95"/>
      <c r="R436" s="95"/>
    </row>
    <row r="437" spans="3:18" ht="12">
      <c r="C437" s="95"/>
      <c r="D437" s="95"/>
      <c r="E437" s="95"/>
      <c r="F437" s="95"/>
      <c r="G437" s="95"/>
      <c r="H437" s="95"/>
      <c r="I437" s="95"/>
      <c r="J437" s="95"/>
      <c r="K437" s="95"/>
      <c r="L437" s="95"/>
      <c r="M437" s="95"/>
      <c r="N437" s="95"/>
      <c r="O437" s="95"/>
      <c r="P437" s="95"/>
      <c r="Q437" s="95"/>
      <c r="R437" s="95"/>
    </row>
    <row r="438" spans="3:18" ht="12">
      <c r="C438" s="95"/>
      <c r="D438" s="95"/>
      <c r="E438" s="95"/>
      <c r="F438" s="95"/>
      <c r="G438" s="95"/>
      <c r="H438" s="95"/>
      <c r="I438" s="95"/>
      <c r="J438" s="95"/>
      <c r="K438" s="95"/>
      <c r="L438" s="95"/>
      <c r="M438" s="95"/>
      <c r="N438" s="95"/>
      <c r="O438" s="95"/>
      <c r="P438" s="95"/>
      <c r="Q438" s="95"/>
      <c r="R438" s="95"/>
    </row>
    <row r="439" spans="3:18" ht="12">
      <c r="C439" s="95"/>
      <c r="D439" s="95"/>
      <c r="E439" s="95"/>
      <c r="F439" s="95"/>
      <c r="G439" s="95"/>
      <c r="H439" s="95"/>
      <c r="I439" s="95"/>
      <c r="J439" s="95"/>
      <c r="K439" s="95"/>
      <c r="L439" s="95"/>
      <c r="M439" s="95"/>
      <c r="N439" s="95"/>
      <c r="O439" s="95"/>
      <c r="P439" s="95"/>
      <c r="Q439" s="95"/>
      <c r="R439" s="95"/>
    </row>
    <row r="440" spans="3:18" ht="12">
      <c r="C440" s="95"/>
      <c r="D440" s="95"/>
      <c r="E440" s="95"/>
      <c r="F440" s="95"/>
      <c r="G440" s="95"/>
      <c r="H440" s="95"/>
      <c r="I440" s="95"/>
      <c r="J440" s="95"/>
      <c r="K440" s="95"/>
      <c r="L440" s="95"/>
      <c r="M440" s="95"/>
      <c r="N440" s="95"/>
      <c r="O440" s="95"/>
      <c r="P440" s="95"/>
      <c r="Q440" s="95"/>
      <c r="R440" s="95"/>
    </row>
    <row r="441" spans="3:18" ht="12">
      <c r="C441" s="95"/>
      <c r="D441" s="95"/>
      <c r="E441" s="95"/>
      <c r="F441" s="95"/>
      <c r="G441" s="95"/>
      <c r="H441" s="95"/>
      <c r="I441" s="95"/>
      <c r="J441" s="95"/>
      <c r="K441" s="95"/>
      <c r="L441" s="95"/>
      <c r="M441" s="95"/>
      <c r="N441" s="95"/>
      <c r="O441" s="95"/>
      <c r="P441" s="95"/>
      <c r="Q441" s="95"/>
      <c r="R441" s="95"/>
    </row>
    <row r="442" spans="3:18" ht="12">
      <c r="C442" s="95"/>
      <c r="D442" s="95"/>
      <c r="E442" s="95"/>
      <c r="F442" s="95"/>
      <c r="G442" s="95"/>
      <c r="H442" s="95"/>
      <c r="I442" s="95"/>
      <c r="J442" s="95"/>
      <c r="K442" s="95"/>
      <c r="L442" s="95"/>
      <c r="M442" s="95"/>
      <c r="N442" s="95"/>
      <c r="O442" s="95"/>
      <c r="P442" s="95"/>
      <c r="Q442" s="95"/>
      <c r="R442" s="95"/>
    </row>
    <row r="443" spans="3:18" ht="12">
      <c r="C443" s="95"/>
      <c r="D443" s="95"/>
      <c r="E443" s="95"/>
      <c r="F443" s="95"/>
      <c r="G443" s="95"/>
      <c r="H443" s="95"/>
      <c r="I443" s="95"/>
      <c r="J443" s="95"/>
      <c r="K443" s="95"/>
      <c r="L443" s="95"/>
      <c r="M443" s="95"/>
      <c r="N443" s="95"/>
      <c r="O443" s="95"/>
      <c r="P443" s="95"/>
      <c r="Q443" s="95"/>
      <c r="R443" s="95"/>
    </row>
    <row r="444" spans="3:18" ht="12">
      <c r="C444" s="95"/>
      <c r="D444" s="95"/>
      <c r="E444" s="95"/>
      <c r="F444" s="95"/>
      <c r="G444" s="95"/>
      <c r="H444" s="95"/>
      <c r="I444" s="95"/>
      <c r="J444" s="95"/>
      <c r="K444" s="95"/>
      <c r="L444" s="95"/>
      <c r="M444" s="95"/>
      <c r="N444" s="95"/>
      <c r="O444" s="95"/>
      <c r="P444" s="95"/>
      <c r="Q444" s="95"/>
      <c r="R444" s="95"/>
    </row>
    <row r="445" spans="3:18" ht="12">
      <c r="C445" s="95"/>
      <c r="D445" s="95"/>
      <c r="E445" s="95"/>
      <c r="F445" s="95"/>
      <c r="G445" s="95"/>
      <c r="H445" s="95"/>
      <c r="I445" s="95"/>
      <c r="J445" s="95"/>
      <c r="K445" s="95"/>
      <c r="L445" s="95"/>
      <c r="M445" s="95"/>
      <c r="N445" s="95"/>
      <c r="O445" s="95"/>
      <c r="P445" s="95"/>
      <c r="Q445" s="95"/>
      <c r="R445" s="95"/>
    </row>
    <row r="446" spans="3:18" ht="12">
      <c r="C446" s="95"/>
      <c r="D446" s="95"/>
      <c r="E446" s="95"/>
      <c r="F446" s="95"/>
      <c r="G446" s="95"/>
      <c r="H446" s="95"/>
      <c r="I446" s="95"/>
      <c r="J446" s="95"/>
      <c r="K446" s="95"/>
      <c r="L446" s="95"/>
      <c r="M446" s="95"/>
      <c r="N446" s="95"/>
      <c r="O446" s="95"/>
      <c r="P446" s="95"/>
      <c r="Q446" s="95"/>
      <c r="R446" s="95"/>
    </row>
    <row r="447" spans="3:18" ht="12">
      <c r="C447" s="95"/>
      <c r="D447" s="95"/>
      <c r="E447" s="95"/>
      <c r="F447" s="95"/>
      <c r="G447" s="95"/>
      <c r="H447" s="95"/>
      <c r="I447" s="95"/>
      <c r="J447" s="95"/>
      <c r="K447" s="95"/>
      <c r="L447" s="95"/>
      <c r="M447" s="95"/>
      <c r="N447" s="95"/>
      <c r="O447" s="95"/>
      <c r="P447" s="95"/>
      <c r="Q447" s="95"/>
      <c r="R447" s="95"/>
    </row>
    <row r="448" spans="3:18" ht="12">
      <c r="C448" s="95"/>
      <c r="D448" s="95"/>
      <c r="E448" s="95"/>
      <c r="F448" s="95"/>
      <c r="G448" s="95"/>
      <c r="H448" s="95"/>
      <c r="I448" s="95"/>
      <c r="J448" s="95"/>
      <c r="K448" s="95"/>
      <c r="L448" s="95"/>
      <c r="M448" s="95"/>
      <c r="N448" s="95"/>
      <c r="O448" s="95"/>
      <c r="P448" s="95"/>
      <c r="Q448" s="95"/>
      <c r="R448" s="95"/>
    </row>
    <row r="449" spans="3:18" ht="12">
      <c r="C449" s="95"/>
      <c r="D449" s="95"/>
      <c r="E449" s="95"/>
      <c r="F449" s="95"/>
      <c r="G449" s="95"/>
      <c r="H449" s="95"/>
      <c r="I449" s="95"/>
      <c r="J449" s="95"/>
      <c r="K449" s="95"/>
      <c r="L449" s="95"/>
      <c r="M449" s="95"/>
      <c r="N449" s="95"/>
      <c r="O449" s="95"/>
      <c r="P449" s="95"/>
      <c r="Q449" s="95"/>
      <c r="R449" s="95"/>
    </row>
    <row r="450" spans="3:18" ht="12">
      <c r="C450" s="95"/>
      <c r="D450" s="95"/>
      <c r="E450" s="95"/>
      <c r="F450" s="95"/>
      <c r="G450" s="95"/>
      <c r="H450" s="95"/>
      <c r="I450" s="95"/>
      <c r="J450" s="95"/>
      <c r="K450" s="95"/>
      <c r="L450" s="95"/>
      <c r="M450" s="95"/>
      <c r="N450" s="95"/>
      <c r="O450" s="95"/>
      <c r="P450" s="95"/>
      <c r="Q450" s="95"/>
      <c r="R450" s="95"/>
    </row>
    <row r="451" spans="3:18" ht="12">
      <c r="C451" s="95"/>
      <c r="D451" s="95"/>
      <c r="E451" s="95"/>
      <c r="F451" s="95"/>
      <c r="G451" s="95"/>
      <c r="H451" s="95"/>
      <c r="I451" s="95"/>
      <c r="J451" s="95"/>
      <c r="K451" s="95"/>
      <c r="L451" s="95"/>
      <c r="M451" s="95"/>
      <c r="N451" s="95"/>
      <c r="O451" s="95"/>
      <c r="P451" s="95"/>
      <c r="Q451" s="95"/>
      <c r="R451" s="95"/>
    </row>
    <row r="452" spans="3:18" ht="12">
      <c r="C452" s="95"/>
      <c r="D452" s="95"/>
      <c r="E452" s="95"/>
      <c r="F452" s="95"/>
      <c r="G452" s="95"/>
      <c r="H452" s="95"/>
      <c r="I452" s="95"/>
      <c r="J452" s="95"/>
      <c r="K452" s="95"/>
      <c r="L452" s="95"/>
      <c r="M452" s="95"/>
      <c r="N452" s="95"/>
      <c r="O452" s="95"/>
      <c r="P452" s="95"/>
      <c r="Q452" s="95"/>
      <c r="R452" s="95"/>
    </row>
    <row r="453" spans="3:18" ht="12">
      <c r="C453" s="95"/>
      <c r="D453" s="95"/>
      <c r="E453" s="95"/>
      <c r="F453" s="95"/>
      <c r="G453" s="95"/>
      <c r="H453" s="95"/>
      <c r="I453" s="95"/>
      <c r="J453" s="95"/>
      <c r="K453" s="95"/>
      <c r="L453" s="95"/>
      <c r="M453" s="95"/>
      <c r="N453" s="95"/>
      <c r="O453" s="95"/>
      <c r="P453" s="95"/>
      <c r="Q453" s="95"/>
      <c r="R453" s="95"/>
    </row>
    <row r="454" spans="3:18" ht="12">
      <c r="C454" s="95"/>
      <c r="D454" s="95"/>
      <c r="E454" s="95"/>
      <c r="F454" s="95"/>
      <c r="G454" s="95"/>
      <c r="H454" s="95"/>
      <c r="I454" s="95"/>
      <c r="J454" s="95"/>
      <c r="K454" s="95"/>
      <c r="L454" s="95"/>
      <c r="M454" s="95"/>
      <c r="N454" s="95"/>
      <c r="O454" s="95"/>
      <c r="P454" s="95"/>
      <c r="Q454" s="95"/>
      <c r="R454" s="95"/>
    </row>
    <row r="455" spans="3:18" ht="12">
      <c r="C455" s="95"/>
      <c r="D455" s="95"/>
      <c r="E455" s="95"/>
      <c r="F455" s="95"/>
      <c r="G455" s="95"/>
      <c r="H455" s="95"/>
      <c r="I455" s="95"/>
      <c r="J455" s="95"/>
      <c r="K455" s="95"/>
      <c r="L455" s="95"/>
      <c r="M455" s="95"/>
      <c r="N455" s="95"/>
      <c r="O455" s="95"/>
      <c r="P455" s="95"/>
      <c r="Q455" s="95"/>
      <c r="R455" s="95"/>
    </row>
    <row r="456" spans="3:18" ht="12">
      <c r="C456" s="95"/>
      <c r="D456" s="95"/>
      <c r="E456" s="95"/>
      <c r="F456" s="95"/>
      <c r="G456" s="95"/>
      <c r="H456" s="95"/>
      <c r="I456" s="95"/>
      <c r="J456" s="95"/>
      <c r="K456" s="95"/>
      <c r="L456" s="95"/>
      <c r="M456" s="95"/>
      <c r="N456" s="95"/>
      <c r="O456" s="95"/>
      <c r="P456" s="95"/>
      <c r="Q456" s="95"/>
      <c r="R456" s="95"/>
    </row>
    <row r="457" spans="3:18" ht="12">
      <c r="C457" s="95"/>
      <c r="D457" s="95"/>
      <c r="E457" s="95"/>
      <c r="F457" s="95"/>
      <c r="G457" s="95"/>
      <c r="H457" s="95"/>
      <c r="I457" s="95"/>
      <c r="J457" s="95"/>
      <c r="K457" s="95"/>
      <c r="L457" s="95"/>
      <c r="M457" s="95"/>
      <c r="N457" s="95"/>
      <c r="O457" s="95"/>
      <c r="P457" s="95"/>
      <c r="Q457" s="95"/>
      <c r="R457" s="95"/>
    </row>
    <row r="458" spans="3:18" ht="12">
      <c r="C458" s="95"/>
      <c r="D458" s="95"/>
      <c r="E458" s="95"/>
      <c r="F458" s="95"/>
      <c r="G458" s="95"/>
      <c r="H458" s="95"/>
      <c r="I458" s="95"/>
      <c r="J458" s="95"/>
      <c r="K458" s="95"/>
      <c r="L458" s="95"/>
      <c r="M458" s="95"/>
      <c r="N458" s="95"/>
      <c r="O458" s="95"/>
      <c r="P458" s="95"/>
      <c r="Q458" s="95"/>
      <c r="R458" s="95"/>
    </row>
    <row r="459" spans="3:18" ht="12">
      <c r="C459" s="95"/>
      <c r="D459" s="95"/>
      <c r="E459" s="95"/>
      <c r="F459" s="95"/>
      <c r="G459" s="95"/>
      <c r="H459" s="95"/>
      <c r="I459" s="95"/>
      <c r="J459" s="95"/>
      <c r="K459" s="95"/>
      <c r="L459" s="95"/>
      <c r="M459" s="95"/>
      <c r="N459" s="95"/>
      <c r="O459" s="95"/>
      <c r="P459" s="95"/>
      <c r="Q459" s="95"/>
      <c r="R459" s="95"/>
    </row>
    <row r="460" spans="3:18" ht="12">
      <c r="C460" s="95"/>
      <c r="D460" s="95"/>
      <c r="E460" s="95"/>
      <c r="F460" s="95"/>
      <c r="G460" s="95"/>
      <c r="H460" s="95"/>
      <c r="I460" s="95"/>
      <c r="J460" s="95"/>
      <c r="K460" s="95"/>
      <c r="L460" s="95"/>
      <c r="M460" s="95"/>
      <c r="N460" s="95"/>
      <c r="O460" s="95"/>
      <c r="P460" s="95"/>
      <c r="Q460" s="95"/>
      <c r="R460" s="95"/>
    </row>
    <row r="461" spans="3:18" ht="12">
      <c r="C461" s="95"/>
      <c r="D461" s="95"/>
      <c r="E461" s="95"/>
      <c r="F461" s="95"/>
      <c r="G461" s="95"/>
      <c r="H461" s="95"/>
      <c r="I461" s="95"/>
      <c r="J461" s="95"/>
      <c r="K461" s="95"/>
      <c r="L461" s="95"/>
      <c r="M461" s="95"/>
      <c r="N461" s="95"/>
      <c r="O461" s="95"/>
      <c r="P461" s="95"/>
      <c r="Q461" s="95"/>
      <c r="R461" s="95"/>
    </row>
    <row r="462" spans="3:18" ht="12">
      <c r="C462" s="95"/>
      <c r="D462" s="95"/>
      <c r="E462" s="95"/>
      <c r="F462" s="95"/>
      <c r="G462" s="95"/>
      <c r="H462" s="95"/>
      <c r="I462" s="95"/>
      <c r="J462" s="95"/>
      <c r="K462" s="95"/>
      <c r="L462" s="95"/>
      <c r="M462" s="95"/>
      <c r="N462" s="95"/>
      <c r="O462" s="95"/>
      <c r="P462" s="95"/>
      <c r="Q462" s="95"/>
      <c r="R462" s="95"/>
    </row>
    <row r="463" spans="3:18" ht="12">
      <c r="C463" s="95"/>
      <c r="D463" s="95"/>
      <c r="E463" s="95"/>
      <c r="F463" s="95"/>
      <c r="G463" s="95"/>
      <c r="H463" s="95"/>
      <c r="I463" s="95"/>
      <c r="J463" s="95"/>
      <c r="K463" s="95"/>
      <c r="L463" s="95"/>
      <c r="M463" s="95"/>
      <c r="N463" s="95"/>
      <c r="O463" s="95"/>
      <c r="P463" s="95"/>
      <c r="Q463" s="95"/>
      <c r="R463" s="95"/>
    </row>
    <row r="464" spans="3:18" ht="12">
      <c r="C464" s="95"/>
      <c r="D464" s="95"/>
      <c r="E464" s="95"/>
      <c r="F464" s="95"/>
      <c r="G464" s="95"/>
      <c r="H464" s="95"/>
      <c r="I464" s="95"/>
      <c r="J464" s="95"/>
      <c r="K464" s="95"/>
      <c r="L464" s="95"/>
      <c r="M464" s="95"/>
      <c r="N464" s="95"/>
      <c r="O464" s="95"/>
      <c r="P464" s="95"/>
      <c r="Q464" s="95"/>
      <c r="R464" s="95"/>
    </row>
    <row r="465" spans="3:18" ht="12">
      <c r="C465" s="95"/>
      <c r="D465" s="95"/>
      <c r="E465" s="95"/>
      <c r="F465" s="95"/>
      <c r="G465" s="95"/>
      <c r="H465" s="95"/>
      <c r="I465" s="95"/>
      <c r="J465" s="95"/>
      <c r="K465" s="95"/>
      <c r="L465" s="95"/>
      <c r="M465" s="95"/>
      <c r="N465" s="95"/>
      <c r="O465" s="95"/>
      <c r="P465" s="95"/>
      <c r="Q465" s="95"/>
      <c r="R465" s="95"/>
    </row>
    <row r="466" spans="3:18" ht="12">
      <c r="C466" s="95"/>
      <c r="D466" s="95"/>
      <c r="E466" s="95"/>
      <c r="F466" s="95"/>
      <c r="G466" s="95"/>
      <c r="H466" s="95"/>
      <c r="I466" s="95"/>
      <c r="J466" s="95"/>
      <c r="K466" s="95"/>
      <c r="L466" s="95"/>
      <c r="M466" s="95"/>
      <c r="N466" s="95"/>
      <c r="O466" s="95"/>
      <c r="P466" s="95"/>
      <c r="Q466" s="95"/>
      <c r="R466" s="95"/>
    </row>
    <row r="467" spans="3:18" ht="12">
      <c r="C467" s="95"/>
      <c r="D467" s="95"/>
      <c r="E467" s="95"/>
      <c r="F467" s="95"/>
      <c r="G467" s="95"/>
      <c r="H467" s="95"/>
      <c r="I467" s="95"/>
      <c r="J467" s="95"/>
      <c r="K467" s="95"/>
      <c r="L467" s="95"/>
      <c r="M467" s="95"/>
      <c r="N467" s="95"/>
      <c r="O467" s="95"/>
      <c r="P467" s="95"/>
      <c r="Q467" s="95"/>
      <c r="R467" s="95"/>
    </row>
    <row r="468" spans="3:18" ht="12">
      <c r="C468" s="95"/>
      <c r="D468" s="95"/>
      <c r="E468" s="95"/>
      <c r="F468" s="95"/>
      <c r="G468" s="95"/>
      <c r="H468" s="95"/>
      <c r="I468" s="95"/>
      <c r="J468" s="95"/>
      <c r="K468" s="95"/>
      <c r="L468" s="95"/>
      <c r="M468" s="95"/>
      <c r="N468" s="95"/>
      <c r="O468" s="95"/>
      <c r="P468" s="95"/>
      <c r="Q468" s="95"/>
      <c r="R468" s="95"/>
    </row>
    <row r="469" spans="3:18" ht="12">
      <c r="C469" s="95"/>
      <c r="D469" s="95"/>
      <c r="E469" s="95"/>
      <c r="F469" s="95"/>
      <c r="G469" s="95"/>
      <c r="H469" s="95"/>
      <c r="I469" s="95"/>
      <c r="J469" s="95"/>
      <c r="K469" s="95"/>
      <c r="L469" s="95"/>
      <c r="M469" s="95"/>
      <c r="N469" s="95"/>
      <c r="O469" s="95"/>
      <c r="P469" s="95"/>
      <c r="Q469" s="95"/>
      <c r="R469" s="95"/>
    </row>
    <row r="470" spans="3:18" ht="12">
      <c r="C470" s="95"/>
      <c r="D470" s="95"/>
      <c r="E470" s="95"/>
      <c r="F470" s="95"/>
      <c r="G470" s="95"/>
      <c r="H470" s="95"/>
      <c r="I470" s="95"/>
      <c r="J470" s="95"/>
      <c r="K470" s="95"/>
      <c r="L470" s="95"/>
      <c r="M470" s="95"/>
      <c r="N470" s="95"/>
      <c r="O470" s="95"/>
      <c r="P470" s="95"/>
      <c r="Q470" s="95"/>
      <c r="R470" s="95"/>
    </row>
    <row r="471" spans="3:18" ht="12">
      <c r="C471" s="95"/>
      <c r="D471" s="95"/>
      <c r="E471" s="95"/>
      <c r="F471" s="95"/>
      <c r="G471" s="95"/>
      <c r="H471" s="95"/>
      <c r="I471" s="95"/>
      <c r="J471" s="95"/>
      <c r="K471" s="95"/>
      <c r="L471" s="95"/>
      <c r="M471" s="95"/>
      <c r="N471" s="95"/>
      <c r="O471" s="95"/>
      <c r="P471" s="95"/>
      <c r="Q471" s="95"/>
      <c r="R471" s="95"/>
    </row>
    <row r="472" spans="3:18" ht="12">
      <c r="C472" s="95"/>
      <c r="D472" s="95"/>
      <c r="E472" s="95"/>
      <c r="F472" s="95"/>
      <c r="G472" s="95"/>
      <c r="H472" s="95"/>
      <c r="I472" s="95"/>
      <c r="J472" s="95"/>
      <c r="K472" s="95"/>
      <c r="L472" s="95"/>
      <c r="M472" s="95"/>
      <c r="N472" s="95"/>
      <c r="O472" s="95"/>
      <c r="P472" s="95"/>
      <c r="Q472" s="95"/>
      <c r="R472" s="95"/>
    </row>
    <row r="473" spans="3:18" ht="12">
      <c r="C473" s="95"/>
      <c r="D473" s="95"/>
      <c r="E473" s="95"/>
      <c r="F473" s="95"/>
      <c r="G473" s="95"/>
      <c r="H473" s="95"/>
      <c r="I473" s="95"/>
      <c r="J473" s="95"/>
      <c r="K473" s="95"/>
      <c r="L473" s="95"/>
      <c r="M473" s="95"/>
      <c r="N473" s="95"/>
      <c r="O473" s="95"/>
      <c r="P473" s="95"/>
      <c r="Q473" s="95"/>
      <c r="R473" s="95"/>
    </row>
    <row r="474" spans="3:18" ht="12">
      <c r="C474" s="95"/>
      <c r="D474" s="95"/>
      <c r="E474" s="95"/>
      <c r="F474" s="95"/>
      <c r="G474" s="95"/>
      <c r="H474" s="95"/>
      <c r="I474" s="95"/>
      <c r="J474" s="95"/>
      <c r="K474" s="95"/>
      <c r="L474" s="95"/>
      <c r="M474" s="95"/>
      <c r="N474" s="95"/>
      <c r="O474" s="95"/>
      <c r="P474" s="95"/>
      <c r="Q474" s="95"/>
      <c r="R474" s="95"/>
    </row>
    <row r="475" spans="3:18" ht="12">
      <c r="C475" s="95"/>
      <c r="D475" s="95"/>
      <c r="E475" s="95"/>
      <c r="F475" s="95"/>
      <c r="G475" s="95"/>
      <c r="H475" s="95"/>
      <c r="I475" s="95"/>
      <c r="J475" s="95"/>
      <c r="K475" s="95"/>
      <c r="L475" s="95"/>
      <c r="M475" s="95"/>
      <c r="N475" s="95"/>
      <c r="O475" s="95"/>
      <c r="P475" s="95"/>
      <c r="Q475" s="95"/>
      <c r="R475" s="95"/>
    </row>
    <row r="476" spans="3:18" ht="12">
      <c r="C476" s="95"/>
      <c r="D476" s="95"/>
      <c r="E476" s="95"/>
      <c r="F476" s="95"/>
      <c r="G476" s="95"/>
      <c r="H476" s="95"/>
      <c r="I476" s="95"/>
      <c r="J476" s="95"/>
      <c r="K476" s="95"/>
      <c r="L476" s="95"/>
      <c r="M476" s="95"/>
      <c r="N476" s="95"/>
      <c r="O476" s="95"/>
      <c r="P476" s="95"/>
      <c r="Q476" s="95"/>
      <c r="R476" s="95"/>
    </row>
    <row r="477" spans="3:18" ht="12">
      <c r="C477" s="95"/>
      <c r="D477" s="95"/>
      <c r="E477" s="95"/>
      <c r="F477" s="95"/>
      <c r="G477" s="95"/>
      <c r="H477" s="95"/>
      <c r="I477" s="95"/>
      <c r="J477" s="95"/>
      <c r="K477" s="95"/>
      <c r="L477" s="95"/>
      <c r="M477" s="95"/>
      <c r="N477" s="95"/>
      <c r="O477" s="95"/>
      <c r="P477" s="95"/>
      <c r="Q477" s="95"/>
      <c r="R477" s="95"/>
    </row>
    <row r="478" spans="3:18" ht="12">
      <c r="C478" s="95"/>
      <c r="D478" s="95"/>
      <c r="E478" s="95"/>
      <c r="F478" s="95"/>
      <c r="G478" s="95"/>
      <c r="H478" s="95"/>
      <c r="I478" s="95"/>
      <c r="J478" s="95"/>
      <c r="K478" s="95"/>
      <c r="L478" s="95"/>
      <c r="M478" s="95"/>
      <c r="N478" s="95"/>
      <c r="O478" s="95"/>
      <c r="P478" s="95"/>
      <c r="Q478" s="95"/>
      <c r="R478" s="95"/>
    </row>
    <row r="479" spans="3:18" ht="12">
      <c r="C479" s="95"/>
      <c r="D479" s="95"/>
      <c r="E479" s="95"/>
      <c r="F479" s="95"/>
      <c r="G479" s="95"/>
      <c r="H479" s="95"/>
      <c r="I479" s="95"/>
      <c r="J479" s="95"/>
      <c r="K479" s="95"/>
      <c r="L479" s="95"/>
      <c r="M479" s="95"/>
      <c r="N479" s="95"/>
      <c r="O479" s="95"/>
      <c r="P479" s="95"/>
      <c r="Q479" s="95"/>
      <c r="R479" s="95"/>
    </row>
    <row r="480" spans="3:18" ht="12">
      <c r="C480" s="95"/>
      <c r="D480" s="95"/>
      <c r="E480" s="95"/>
      <c r="F480" s="95"/>
      <c r="G480" s="95"/>
      <c r="H480" s="95"/>
      <c r="I480" s="95"/>
      <c r="J480" s="95"/>
      <c r="K480" s="95"/>
      <c r="L480" s="95"/>
      <c r="M480" s="95"/>
      <c r="N480" s="95"/>
      <c r="O480" s="95"/>
      <c r="P480" s="95"/>
      <c r="Q480" s="95"/>
      <c r="R480" s="95"/>
    </row>
    <row r="481" spans="3:18" ht="12">
      <c r="C481" s="95"/>
      <c r="D481" s="95"/>
      <c r="E481" s="95"/>
      <c r="F481" s="95"/>
      <c r="G481" s="95"/>
      <c r="H481" s="95"/>
      <c r="I481" s="95"/>
      <c r="J481" s="95"/>
      <c r="K481" s="95"/>
      <c r="L481" s="95"/>
      <c r="M481" s="95"/>
      <c r="N481" s="95"/>
      <c r="O481" s="95"/>
      <c r="P481" s="95"/>
      <c r="Q481" s="95"/>
      <c r="R481" s="95"/>
    </row>
    <row r="482" spans="3:18" ht="12">
      <c r="C482" s="95"/>
      <c r="D482" s="95"/>
      <c r="E482" s="95"/>
      <c r="F482" s="95"/>
      <c r="G482" s="95"/>
      <c r="H482" s="95"/>
      <c r="I482" s="95"/>
      <c r="J482" s="95"/>
      <c r="K482" s="95"/>
      <c r="L482" s="95"/>
      <c r="M482" s="95"/>
      <c r="N482" s="95"/>
      <c r="O482" s="95"/>
      <c r="P482" s="95"/>
      <c r="Q482" s="95"/>
      <c r="R482" s="95"/>
    </row>
    <row r="483" spans="3:18" ht="12">
      <c r="C483" s="95"/>
      <c r="D483" s="95"/>
      <c r="E483" s="95"/>
      <c r="F483" s="95"/>
      <c r="G483" s="95"/>
      <c r="H483" s="95"/>
      <c r="I483" s="95"/>
      <c r="J483" s="95"/>
      <c r="K483" s="95"/>
      <c r="L483" s="95"/>
      <c r="M483" s="95"/>
      <c r="N483" s="95"/>
      <c r="O483" s="95"/>
      <c r="P483" s="95"/>
      <c r="Q483" s="95"/>
      <c r="R483" s="95"/>
    </row>
    <row r="484" spans="3:18" ht="12">
      <c r="C484" s="95"/>
      <c r="D484" s="95"/>
      <c r="E484" s="95"/>
      <c r="F484" s="95"/>
      <c r="G484" s="95"/>
      <c r="H484" s="95"/>
      <c r="I484" s="95"/>
      <c r="J484" s="95"/>
      <c r="K484" s="95"/>
      <c r="L484" s="95"/>
      <c r="M484" s="95"/>
      <c r="N484" s="95"/>
      <c r="O484" s="95"/>
      <c r="P484" s="95"/>
      <c r="Q484" s="95"/>
      <c r="R484" s="95"/>
    </row>
    <row r="485" spans="3:18" ht="12">
      <c r="C485" s="95"/>
      <c r="D485" s="95"/>
      <c r="E485" s="95"/>
      <c r="F485" s="95"/>
      <c r="G485" s="95"/>
      <c r="H485" s="95"/>
      <c r="I485" s="95"/>
      <c r="J485" s="95"/>
      <c r="K485" s="95"/>
      <c r="L485" s="95"/>
      <c r="M485" s="95"/>
      <c r="N485" s="95"/>
      <c r="O485" s="95"/>
      <c r="P485" s="95"/>
      <c r="Q485" s="95"/>
      <c r="R485" s="95"/>
    </row>
    <row r="486" spans="3:18" ht="12">
      <c r="C486" s="95"/>
      <c r="D486" s="95"/>
      <c r="E486" s="95"/>
      <c r="F486" s="95"/>
      <c r="G486" s="95"/>
      <c r="H486" s="95"/>
      <c r="I486" s="95"/>
      <c r="J486" s="95"/>
      <c r="K486" s="95"/>
      <c r="L486" s="95"/>
      <c r="M486" s="95"/>
      <c r="N486" s="95"/>
      <c r="O486" s="95"/>
      <c r="P486" s="95"/>
      <c r="Q486" s="95"/>
      <c r="R486" s="95"/>
    </row>
    <row r="487" spans="3:18" ht="12">
      <c r="C487" s="95"/>
      <c r="D487" s="95"/>
      <c r="E487" s="95"/>
      <c r="F487" s="95"/>
      <c r="G487" s="95"/>
      <c r="H487" s="95"/>
      <c r="I487" s="95"/>
      <c r="J487" s="95"/>
      <c r="K487" s="95"/>
      <c r="L487" s="95"/>
      <c r="M487" s="95"/>
      <c r="N487" s="95"/>
      <c r="O487" s="95"/>
      <c r="P487" s="95"/>
      <c r="Q487" s="95"/>
      <c r="R487" s="95"/>
    </row>
    <row r="488" spans="3:18" ht="12">
      <c r="C488" s="95"/>
      <c r="D488" s="95"/>
      <c r="E488" s="95"/>
      <c r="F488" s="95"/>
      <c r="G488" s="95"/>
      <c r="H488" s="95"/>
      <c r="I488" s="95"/>
      <c r="J488" s="95"/>
      <c r="K488" s="95"/>
      <c r="L488" s="95"/>
      <c r="M488" s="95"/>
      <c r="N488" s="95"/>
      <c r="O488" s="95"/>
      <c r="P488" s="95"/>
      <c r="Q488" s="95"/>
      <c r="R488" s="95"/>
    </row>
  </sheetData>
  <mergeCells count="17">
    <mergeCell ref="AC5:AE5"/>
    <mergeCell ref="J5:L5"/>
    <mergeCell ref="G4:O4"/>
    <mergeCell ref="G5:I5"/>
    <mergeCell ref="M5:O5"/>
    <mergeCell ref="W5:Y5"/>
    <mergeCell ref="Z5:AB5"/>
    <mergeCell ref="C3:R3"/>
    <mergeCell ref="B3:B5"/>
    <mergeCell ref="S3:AH3"/>
    <mergeCell ref="C4:D4"/>
    <mergeCell ref="E4:F4"/>
    <mergeCell ref="P4:R4"/>
    <mergeCell ref="S4:T4"/>
    <mergeCell ref="U4:V4"/>
    <mergeCell ref="W4:AE4"/>
    <mergeCell ref="AF4:AH4"/>
  </mergeCells>
  <printOptions/>
  <pageMargins left="0.75" right="0.75" top="1" bottom="1" header="0.512" footer="0.512"/>
  <pageSetup orientation="portrait" paperSize="9" r:id="rId1"/>
</worksheet>
</file>

<file path=xl/worksheets/sheet26.xml><?xml version="1.0" encoding="utf-8"?>
<worksheet xmlns="http://schemas.openxmlformats.org/spreadsheetml/2006/main" xmlns:r="http://schemas.openxmlformats.org/officeDocument/2006/relationships">
  <dimension ref="B2:P31"/>
  <sheetViews>
    <sheetView workbookViewId="0" topLeftCell="A1">
      <selection activeCell="A1" sqref="A1"/>
    </sheetView>
  </sheetViews>
  <sheetFormatPr defaultColWidth="9.00390625" defaultRowHeight="13.5" customHeight="1"/>
  <cols>
    <col min="1" max="1" width="4.25390625" style="735" customWidth="1"/>
    <col min="2" max="2" width="12.25390625" style="735" customWidth="1"/>
    <col min="3" max="7" width="9.00390625" style="735" customWidth="1"/>
    <col min="8" max="16" width="9.125" style="735" customWidth="1"/>
    <col min="17" max="16384" width="9.00390625" style="735" customWidth="1"/>
  </cols>
  <sheetData>
    <row r="2" ht="13.5" customHeight="1">
      <c r="B2" s="736" t="s">
        <v>215</v>
      </c>
    </row>
    <row r="3" spans="2:16" ht="13.5" customHeight="1" thickBot="1">
      <c r="B3" s="736"/>
      <c r="P3" s="737" t="s">
        <v>588</v>
      </c>
    </row>
    <row r="4" spans="2:16" ht="13.5" customHeight="1">
      <c r="B4" s="1064" t="s">
        <v>178</v>
      </c>
      <c r="C4" s="1068" t="s">
        <v>1584</v>
      </c>
      <c r="D4" s="1069"/>
      <c r="E4" s="1069"/>
      <c r="F4" s="1069"/>
      <c r="G4" s="1070"/>
      <c r="H4" s="1071" t="s">
        <v>179</v>
      </c>
      <c r="I4" s="1071"/>
      <c r="J4" s="1071"/>
      <c r="K4" s="1071"/>
      <c r="L4" s="1071"/>
      <c r="M4" s="1071"/>
      <c r="N4" s="1071"/>
      <c r="O4" s="1071"/>
      <c r="P4" s="1071"/>
    </row>
    <row r="5" spans="2:16" ht="13.5" customHeight="1">
      <c r="B5" s="1065"/>
      <c r="C5" s="1062" t="s">
        <v>180</v>
      </c>
      <c r="D5" s="1062" t="s">
        <v>181</v>
      </c>
      <c r="E5" s="1062" t="s">
        <v>182</v>
      </c>
      <c r="F5" s="1067" t="s">
        <v>183</v>
      </c>
      <c r="G5" s="1067" t="s">
        <v>184</v>
      </c>
      <c r="H5" s="1072" t="s">
        <v>185</v>
      </c>
      <c r="I5" s="1072" t="s">
        <v>186</v>
      </c>
      <c r="J5" s="1072" t="s">
        <v>187</v>
      </c>
      <c r="K5" s="1061" t="s">
        <v>188</v>
      </c>
      <c r="L5" s="1061" t="s">
        <v>189</v>
      </c>
      <c r="M5" s="1061" t="s">
        <v>190</v>
      </c>
      <c r="N5" s="1061" t="s">
        <v>191</v>
      </c>
      <c r="O5" s="1061" t="s">
        <v>192</v>
      </c>
      <c r="P5" s="1061" t="s">
        <v>193</v>
      </c>
    </row>
    <row r="6" spans="2:16" ht="13.5" customHeight="1">
      <c r="B6" s="1066"/>
      <c r="C6" s="1063"/>
      <c r="D6" s="1063"/>
      <c r="E6" s="1063"/>
      <c r="F6" s="1063"/>
      <c r="G6" s="1063"/>
      <c r="H6" s="1073"/>
      <c r="I6" s="1073"/>
      <c r="J6" s="1073"/>
      <c r="K6" s="1061"/>
      <c r="L6" s="1061"/>
      <c r="M6" s="1061"/>
      <c r="N6" s="1061"/>
      <c r="O6" s="1061"/>
      <c r="P6" s="1061"/>
    </row>
    <row r="7" spans="2:16" ht="13.5" customHeight="1">
      <c r="B7" s="738"/>
      <c r="C7" s="739"/>
      <c r="D7" s="740"/>
      <c r="E7" s="739"/>
      <c r="F7" s="740"/>
      <c r="G7" s="740"/>
      <c r="H7" s="739"/>
      <c r="I7" s="739"/>
      <c r="J7" s="741"/>
      <c r="K7" s="741"/>
      <c r="L7" s="741"/>
      <c r="M7" s="741"/>
      <c r="N7" s="741"/>
      <c r="O7" s="741"/>
      <c r="P7" s="742"/>
    </row>
    <row r="8" spans="2:16" s="743" customFormat="1" ht="13.5" customHeight="1">
      <c r="B8" s="744" t="s">
        <v>1832</v>
      </c>
      <c r="C8" s="745">
        <f aca="true" t="shared" si="0" ref="C8:P8">SUM(C10:C29)</f>
        <v>6</v>
      </c>
      <c r="D8" s="745">
        <f t="shared" si="0"/>
        <v>8</v>
      </c>
      <c r="E8" s="745">
        <f t="shared" si="0"/>
        <v>21</v>
      </c>
      <c r="F8" s="745">
        <f t="shared" si="0"/>
        <v>23</v>
      </c>
      <c r="G8" s="745">
        <f t="shared" si="0"/>
        <v>483</v>
      </c>
      <c r="H8" s="745">
        <f t="shared" si="0"/>
        <v>3</v>
      </c>
      <c r="I8" s="745">
        <f t="shared" si="0"/>
        <v>1</v>
      </c>
      <c r="J8" s="745">
        <f t="shared" si="0"/>
        <v>2</v>
      </c>
      <c r="K8" s="745">
        <f t="shared" si="0"/>
        <v>1</v>
      </c>
      <c r="L8" s="745">
        <f t="shared" si="0"/>
        <v>1</v>
      </c>
      <c r="M8" s="745">
        <f t="shared" si="0"/>
        <v>15</v>
      </c>
      <c r="N8" s="745">
        <f t="shared" si="0"/>
        <v>46</v>
      </c>
      <c r="O8" s="745">
        <f t="shared" si="0"/>
        <v>2</v>
      </c>
      <c r="P8" s="746">
        <f t="shared" si="0"/>
        <v>4</v>
      </c>
    </row>
    <row r="9" spans="2:16" s="743" customFormat="1" ht="13.5" customHeight="1">
      <c r="B9" s="744"/>
      <c r="C9" s="745"/>
      <c r="D9" s="745"/>
      <c r="E9" s="745"/>
      <c r="F9" s="745"/>
      <c r="G9" s="745"/>
      <c r="H9" s="745"/>
      <c r="I9" s="745"/>
      <c r="J9" s="747"/>
      <c r="K9" s="747"/>
      <c r="L9" s="747"/>
      <c r="M9" s="747"/>
      <c r="N9" s="747"/>
      <c r="O9" s="747"/>
      <c r="P9" s="748"/>
    </row>
    <row r="10" spans="2:16" ht="13.5" customHeight="1">
      <c r="B10" s="738" t="s">
        <v>194</v>
      </c>
      <c r="C10" s="749">
        <v>1</v>
      </c>
      <c r="D10" s="749">
        <v>2</v>
      </c>
      <c r="E10" s="749">
        <v>3</v>
      </c>
      <c r="F10" s="749">
        <v>4</v>
      </c>
      <c r="G10" s="749">
        <v>135</v>
      </c>
      <c r="H10" s="750">
        <v>1</v>
      </c>
      <c r="I10" s="749">
        <v>0</v>
      </c>
      <c r="J10" s="749">
        <v>1</v>
      </c>
      <c r="K10" s="749">
        <v>0</v>
      </c>
      <c r="L10" s="749">
        <v>0</v>
      </c>
      <c r="M10" s="749">
        <v>2</v>
      </c>
      <c r="N10" s="749">
        <v>5</v>
      </c>
      <c r="O10" s="749">
        <v>1</v>
      </c>
      <c r="P10" s="751">
        <v>1</v>
      </c>
    </row>
    <row r="11" spans="2:16" ht="13.5" customHeight="1">
      <c r="B11" s="738" t="s">
        <v>195</v>
      </c>
      <c r="C11" s="749">
        <v>1</v>
      </c>
      <c r="D11" s="749">
        <v>1</v>
      </c>
      <c r="E11" s="749">
        <v>5</v>
      </c>
      <c r="F11" s="749">
        <v>2</v>
      </c>
      <c r="G11" s="749">
        <v>39</v>
      </c>
      <c r="H11" s="749">
        <v>1</v>
      </c>
      <c r="I11" s="749">
        <v>0</v>
      </c>
      <c r="J11" s="749">
        <v>0</v>
      </c>
      <c r="K11" s="749">
        <v>0</v>
      </c>
      <c r="L11" s="749">
        <v>0</v>
      </c>
      <c r="M11" s="749">
        <v>3</v>
      </c>
      <c r="N11" s="749">
        <v>9</v>
      </c>
      <c r="O11" s="749">
        <v>0</v>
      </c>
      <c r="P11" s="751">
        <v>1</v>
      </c>
    </row>
    <row r="12" spans="2:16" ht="13.5" customHeight="1">
      <c r="B12" s="738" t="s">
        <v>196</v>
      </c>
      <c r="C12" s="749">
        <v>0</v>
      </c>
      <c r="D12" s="749">
        <v>0</v>
      </c>
      <c r="E12" s="749">
        <v>1</v>
      </c>
      <c r="F12" s="749">
        <v>0</v>
      </c>
      <c r="G12" s="749">
        <v>8</v>
      </c>
      <c r="H12" s="749">
        <v>1</v>
      </c>
      <c r="I12" s="749">
        <v>0</v>
      </c>
      <c r="J12" s="749">
        <v>1</v>
      </c>
      <c r="K12" s="749">
        <v>0</v>
      </c>
      <c r="L12" s="749">
        <v>0</v>
      </c>
      <c r="M12" s="749">
        <v>2</v>
      </c>
      <c r="N12" s="749">
        <v>7</v>
      </c>
      <c r="O12" s="749">
        <v>0</v>
      </c>
      <c r="P12" s="751">
        <v>0</v>
      </c>
    </row>
    <row r="13" spans="2:16" ht="13.5" customHeight="1">
      <c r="B13" s="738" t="s">
        <v>197</v>
      </c>
      <c r="C13" s="749">
        <v>1</v>
      </c>
      <c r="D13" s="749">
        <v>0</v>
      </c>
      <c r="E13" s="749">
        <v>1</v>
      </c>
      <c r="F13" s="749">
        <v>3</v>
      </c>
      <c r="G13" s="749">
        <v>64</v>
      </c>
      <c r="H13" s="749">
        <v>0</v>
      </c>
      <c r="I13" s="749">
        <v>0</v>
      </c>
      <c r="J13" s="749">
        <v>0</v>
      </c>
      <c r="K13" s="749">
        <v>0</v>
      </c>
      <c r="L13" s="749">
        <v>0</v>
      </c>
      <c r="M13" s="749">
        <v>1</v>
      </c>
      <c r="N13" s="749">
        <v>3</v>
      </c>
      <c r="O13" s="749">
        <v>1</v>
      </c>
      <c r="P13" s="751">
        <v>0</v>
      </c>
    </row>
    <row r="14" spans="2:16" ht="13.5" customHeight="1">
      <c r="B14" s="738" t="s">
        <v>198</v>
      </c>
      <c r="C14" s="749">
        <v>1</v>
      </c>
      <c r="D14" s="749">
        <v>0</v>
      </c>
      <c r="E14" s="749">
        <v>0</v>
      </c>
      <c r="F14" s="749">
        <v>5</v>
      </c>
      <c r="G14" s="749">
        <v>14</v>
      </c>
      <c r="H14" s="749">
        <v>0</v>
      </c>
      <c r="I14" s="749">
        <v>0</v>
      </c>
      <c r="J14" s="749">
        <v>0</v>
      </c>
      <c r="K14" s="749">
        <v>0</v>
      </c>
      <c r="L14" s="749">
        <v>1</v>
      </c>
      <c r="M14" s="749">
        <v>1</v>
      </c>
      <c r="N14" s="749">
        <v>3</v>
      </c>
      <c r="O14" s="749">
        <v>0</v>
      </c>
      <c r="P14" s="751">
        <v>1</v>
      </c>
    </row>
    <row r="15" spans="2:16" ht="13.5" customHeight="1">
      <c r="B15" s="738" t="s">
        <v>199</v>
      </c>
      <c r="C15" s="749">
        <v>0</v>
      </c>
      <c r="D15" s="749">
        <v>0</v>
      </c>
      <c r="E15" s="749">
        <v>0</v>
      </c>
      <c r="F15" s="749">
        <v>3</v>
      </c>
      <c r="G15" s="749">
        <v>0</v>
      </c>
      <c r="H15" s="749">
        <v>0</v>
      </c>
      <c r="I15" s="749">
        <v>0</v>
      </c>
      <c r="J15" s="749">
        <v>0</v>
      </c>
      <c r="K15" s="749">
        <v>0</v>
      </c>
      <c r="L15" s="749">
        <v>0</v>
      </c>
      <c r="M15" s="749">
        <v>0</v>
      </c>
      <c r="N15" s="749">
        <v>1</v>
      </c>
      <c r="O15" s="749">
        <v>0</v>
      </c>
      <c r="P15" s="751">
        <v>0</v>
      </c>
    </row>
    <row r="16" spans="2:16" ht="13.5" customHeight="1">
      <c r="B16" s="738" t="s">
        <v>200</v>
      </c>
      <c r="C16" s="749">
        <v>0</v>
      </c>
      <c r="D16" s="749">
        <v>0</v>
      </c>
      <c r="E16" s="749">
        <v>1</v>
      </c>
      <c r="F16" s="749">
        <v>1</v>
      </c>
      <c r="G16" s="749">
        <v>6</v>
      </c>
      <c r="H16" s="749">
        <v>0</v>
      </c>
      <c r="I16" s="749">
        <v>0</v>
      </c>
      <c r="J16" s="749">
        <v>0</v>
      </c>
      <c r="K16" s="749">
        <v>0</v>
      </c>
      <c r="L16" s="749">
        <v>0</v>
      </c>
      <c r="M16" s="749">
        <v>0</v>
      </c>
      <c r="N16" s="749">
        <v>1</v>
      </c>
      <c r="O16" s="749">
        <v>0</v>
      </c>
      <c r="P16" s="751">
        <v>0</v>
      </c>
    </row>
    <row r="17" spans="2:16" ht="13.5" customHeight="1">
      <c r="B17" s="738" t="s">
        <v>201</v>
      </c>
      <c r="C17" s="749">
        <v>0</v>
      </c>
      <c r="D17" s="749">
        <v>1</v>
      </c>
      <c r="E17" s="749">
        <v>0</v>
      </c>
      <c r="F17" s="749">
        <v>0</v>
      </c>
      <c r="G17" s="749">
        <v>13</v>
      </c>
      <c r="H17" s="749">
        <v>0</v>
      </c>
      <c r="I17" s="749">
        <v>0</v>
      </c>
      <c r="J17" s="749">
        <v>0</v>
      </c>
      <c r="K17" s="749">
        <v>0</v>
      </c>
      <c r="L17" s="749">
        <v>0</v>
      </c>
      <c r="M17" s="749">
        <v>0</v>
      </c>
      <c r="N17" s="749">
        <v>1</v>
      </c>
      <c r="O17" s="749">
        <v>0</v>
      </c>
      <c r="P17" s="751">
        <v>0</v>
      </c>
    </row>
    <row r="18" spans="2:16" ht="13.5" customHeight="1">
      <c r="B18" s="738" t="s">
        <v>202</v>
      </c>
      <c r="C18" s="749">
        <v>0</v>
      </c>
      <c r="D18" s="749">
        <v>0</v>
      </c>
      <c r="E18" s="749">
        <v>0</v>
      </c>
      <c r="F18" s="749">
        <v>0</v>
      </c>
      <c r="G18" s="749">
        <v>19</v>
      </c>
      <c r="H18" s="749">
        <v>0</v>
      </c>
      <c r="I18" s="749">
        <v>0</v>
      </c>
      <c r="J18" s="749">
        <v>0</v>
      </c>
      <c r="K18" s="749">
        <v>0</v>
      </c>
      <c r="L18" s="749">
        <v>0</v>
      </c>
      <c r="M18" s="749">
        <v>1</v>
      </c>
      <c r="N18" s="749">
        <v>1</v>
      </c>
      <c r="O18" s="749">
        <v>0</v>
      </c>
      <c r="P18" s="751">
        <v>0</v>
      </c>
    </row>
    <row r="19" spans="2:16" ht="13.5" customHeight="1">
      <c r="B19" s="738" t="s">
        <v>203</v>
      </c>
      <c r="C19" s="749">
        <v>0</v>
      </c>
      <c r="D19" s="749">
        <v>0</v>
      </c>
      <c r="E19" s="749">
        <v>0</v>
      </c>
      <c r="F19" s="749">
        <v>0</v>
      </c>
      <c r="G19" s="749">
        <v>0</v>
      </c>
      <c r="H19" s="749">
        <v>0</v>
      </c>
      <c r="I19" s="749">
        <v>0</v>
      </c>
      <c r="J19" s="749">
        <v>0</v>
      </c>
      <c r="K19" s="749">
        <v>1</v>
      </c>
      <c r="L19" s="749">
        <v>0</v>
      </c>
      <c r="M19" s="749">
        <v>0</v>
      </c>
      <c r="N19" s="749">
        <v>0</v>
      </c>
      <c r="O19" s="749">
        <v>0</v>
      </c>
      <c r="P19" s="751">
        <v>0</v>
      </c>
    </row>
    <row r="20" spans="2:16" ht="13.5" customHeight="1">
      <c r="B20" s="738" t="s">
        <v>204</v>
      </c>
      <c r="C20" s="749">
        <v>0</v>
      </c>
      <c r="D20" s="749">
        <v>0</v>
      </c>
      <c r="E20" s="749">
        <v>1</v>
      </c>
      <c r="F20" s="749">
        <v>1</v>
      </c>
      <c r="G20" s="749">
        <v>13</v>
      </c>
      <c r="H20" s="749">
        <v>0</v>
      </c>
      <c r="I20" s="749">
        <v>0</v>
      </c>
      <c r="J20" s="749">
        <v>0</v>
      </c>
      <c r="K20" s="749">
        <v>0</v>
      </c>
      <c r="L20" s="749">
        <v>0</v>
      </c>
      <c r="M20" s="749">
        <v>1</v>
      </c>
      <c r="N20" s="749">
        <v>2</v>
      </c>
      <c r="O20" s="749">
        <v>0</v>
      </c>
      <c r="P20" s="751">
        <v>0</v>
      </c>
    </row>
    <row r="21" spans="2:16" ht="13.5" customHeight="1">
      <c r="B21" s="738" t="s">
        <v>205</v>
      </c>
      <c r="C21" s="749">
        <v>0</v>
      </c>
      <c r="D21" s="749">
        <v>1</v>
      </c>
      <c r="E21" s="749">
        <v>1</v>
      </c>
      <c r="F21" s="749">
        <v>1</v>
      </c>
      <c r="G21" s="749">
        <v>16</v>
      </c>
      <c r="H21" s="749">
        <v>0</v>
      </c>
      <c r="I21" s="749">
        <v>1</v>
      </c>
      <c r="J21" s="749">
        <v>0</v>
      </c>
      <c r="K21" s="749">
        <v>0</v>
      </c>
      <c r="L21" s="749">
        <v>0</v>
      </c>
      <c r="M21" s="749">
        <v>1</v>
      </c>
      <c r="N21" s="749">
        <v>1</v>
      </c>
      <c r="O21" s="749">
        <v>0</v>
      </c>
      <c r="P21" s="751">
        <v>0</v>
      </c>
    </row>
    <row r="22" spans="2:16" ht="13.5" customHeight="1">
      <c r="B22" s="738" t="s">
        <v>206</v>
      </c>
      <c r="C22" s="749">
        <v>0</v>
      </c>
      <c r="D22" s="749">
        <v>1</v>
      </c>
      <c r="E22" s="749">
        <v>2</v>
      </c>
      <c r="F22" s="749">
        <v>1</v>
      </c>
      <c r="G22" s="749">
        <v>41</v>
      </c>
      <c r="H22" s="749">
        <v>0</v>
      </c>
      <c r="I22" s="749">
        <v>0</v>
      </c>
      <c r="J22" s="749">
        <v>0</v>
      </c>
      <c r="K22" s="749">
        <v>0</v>
      </c>
      <c r="L22" s="749">
        <v>0</v>
      </c>
      <c r="M22" s="749">
        <v>1</v>
      </c>
      <c r="N22" s="749">
        <v>2</v>
      </c>
      <c r="O22" s="749">
        <v>0</v>
      </c>
      <c r="P22" s="751">
        <v>0</v>
      </c>
    </row>
    <row r="23" spans="2:16" ht="13.5" customHeight="1">
      <c r="B23" s="738" t="s">
        <v>207</v>
      </c>
      <c r="C23" s="749">
        <v>0</v>
      </c>
      <c r="D23" s="749">
        <v>1</v>
      </c>
      <c r="E23" s="749">
        <v>0</v>
      </c>
      <c r="F23" s="749">
        <v>0</v>
      </c>
      <c r="G23" s="749">
        <v>0</v>
      </c>
      <c r="H23" s="749">
        <v>0</v>
      </c>
      <c r="I23" s="749">
        <v>0</v>
      </c>
      <c r="J23" s="749">
        <v>0</v>
      </c>
      <c r="K23" s="749">
        <v>0</v>
      </c>
      <c r="L23" s="749">
        <v>0</v>
      </c>
      <c r="M23" s="749">
        <v>0</v>
      </c>
      <c r="N23" s="749">
        <v>1</v>
      </c>
      <c r="O23" s="749">
        <v>0</v>
      </c>
      <c r="P23" s="751">
        <v>0</v>
      </c>
    </row>
    <row r="24" spans="2:16" ht="13.5" customHeight="1">
      <c r="B24" s="738" t="s">
        <v>208</v>
      </c>
      <c r="C24" s="749">
        <v>0</v>
      </c>
      <c r="D24" s="749">
        <v>0</v>
      </c>
      <c r="E24" s="749">
        <v>0</v>
      </c>
      <c r="F24" s="749">
        <v>0</v>
      </c>
      <c r="G24" s="749">
        <v>0</v>
      </c>
      <c r="H24" s="749">
        <v>0</v>
      </c>
      <c r="I24" s="749">
        <v>0</v>
      </c>
      <c r="J24" s="749">
        <v>0</v>
      </c>
      <c r="K24" s="749">
        <v>0</v>
      </c>
      <c r="L24" s="749">
        <v>0</v>
      </c>
      <c r="M24" s="749">
        <v>0</v>
      </c>
      <c r="N24" s="749">
        <v>0</v>
      </c>
      <c r="O24" s="749">
        <v>0</v>
      </c>
      <c r="P24" s="751">
        <v>0</v>
      </c>
    </row>
    <row r="25" spans="2:16" ht="13.5" customHeight="1">
      <c r="B25" s="738" t="s">
        <v>209</v>
      </c>
      <c r="C25" s="749">
        <v>0</v>
      </c>
      <c r="D25" s="749">
        <v>1</v>
      </c>
      <c r="E25" s="749">
        <v>1</v>
      </c>
      <c r="F25" s="749">
        <v>0</v>
      </c>
      <c r="G25" s="749">
        <v>58</v>
      </c>
      <c r="H25" s="749">
        <v>0</v>
      </c>
      <c r="I25" s="749">
        <v>0</v>
      </c>
      <c r="J25" s="749">
        <v>0</v>
      </c>
      <c r="K25" s="749">
        <v>0</v>
      </c>
      <c r="L25" s="749">
        <v>0</v>
      </c>
      <c r="M25" s="749">
        <v>2</v>
      </c>
      <c r="N25" s="749">
        <v>4</v>
      </c>
      <c r="O25" s="749">
        <v>0</v>
      </c>
      <c r="P25" s="751">
        <v>0</v>
      </c>
    </row>
    <row r="26" spans="2:16" ht="13.5" customHeight="1">
      <c r="B26" s="738" t="s">
        <v>210</v>
      </c>
      <c r="C26" s="749">
        <v>0</v>
      </c>
      <c r="D26" s="749">
        <v>0</v>
      </c>
      <c r="E26" s="749">
        <v>2</v>
      </c>
      <c r="F26" s="749">
        <v>0</v>
      </c>
      <c r="G26" s="749">
        <v>0</v>
      </c>
      <c r="H26" s="749">
        <v>0</v>
      </c>
      <c r="I26" s="749">
        <v>0</v>
      </c>
      <c r="J26" s="749">
        <v>0</v>
      </c>
      <c r="K26" s="749">
        <v>0</v>
      </c>
      <c r="L26" s="749">
        <v>0</v>
      </c>
      <c r="M26" s="749">
        <v>0</v>
      </c>
      <c r="N26" s="749">
        <v>0</v>
      </c>
      <c r="O26" s="749">
        <v>0</v>
      </c>
      <c r="P26" s="751">
        <v>0</v>
      </c>
    </row>
    <row r="27" spans="2:16" ht="13.5" customHeight="1">
      <c r="B27" s="738" t="s">
        <v>211</v>
      </c>
      <c r="C27" s="749">
        <v>2</v>
      </c>
      <c r="D27" s="749">
        <v>0</v>
      </c>
      <c r="E27" s="749">
        <v>0</v>
      </c>
      <c r="F27" s="749">
        <v>0</v>
      </c>
      <c r="G27" s="749">
        <v>41</v>
      </c>
      <c r="H27" s="749">
        <v>0</v>
      </c>
      <c r="I27" s="749">
        <v>0</v>
      </c>
      <c r="J27" s="749">
        <v>0</v>
      </c>
      <c r="K27" s="749">
        <v>0</v>
      </c>
      <c r="L27" s="749">
        <v>0</v>
      </c>
      <c r="M27" s="749">
        <v>0</v>
      </c>
      <c r="N27" s="749">
        <v>1</v>
      </c>
      <c r="O27" s="749">
        <v>0</v>
      </c>
      <c r="P27" s="751">
        <v>0</v>
      </c>
    </row>
    <row r="28" spans="2:16" ht="13.5" customHeight="1">
      <c r="B28" s="738" t="s">
        <v>212</v>
      </c>
      <c r="C28" s="749">
        <v>0</v>
      </c>
      <c r="D28" s="749">
        <v>0</v>
      </c>
      <c r="E28" s="749">
        <v>0</v>
      </c>
      <c r="F28" s="749">
        <v>1</v>
      </c>
      <c r="G28" s="749">
        <v>16</v>
      </c>
      <c r="H28" s="749">
        <v>0</v>
      </c>
      <c r="I28" s="749">
        <v>0</v>
      </c>
      <c r="J28" s="749">
        <v>0</v>
      </c>
      <c r="K28" s="749">
        <v>0</v>
      </c>
      <c r="L28" s="749">
        <v>0</v>
      </c>
      <c r="M28" s="749">
        <v>0</v>
      </c>
      <c r="N28" s="749">
        <v>2</v>
      </c>
      <c r="O28" s="749">
        <v>0</v>
      </c>
      <c r="P28" s="751">
        <v>1</v>
      </c>
    </row>
    <row r="29" spans="2:16" ht="13.5" customHeight="1">
      <c r="B29" s="738" t="s">
        <v>213</v>
      </c>
      <c r="C29" s="749">
        <v>0</v>
      </c>
      <c r="D29" s="749">
        <v>0</v>
      </c>
      <c r="E29" s="749">
        <v>3</v>
      </c>
      <c r="F29" s="749">
        <v>1</v>
      </c>
      <c r="G29" s="749">
        <v>0</v>
      </c>
      <c r="H29" s="749">
        <v>0</v>
      </c>
      <c r="I29" s="749">
        <v>0</v>
      </c>
      <c r="J29" s="749">
        <v>0</v>
      </c>
      <c r="K29" s="749">
        <v>0</v>
      </c>
      <c r="L29" s="749">
        <v>0</v>
      </c>
      <c r="M29" s="749">
        <v>0</v>
      </c>
      <c r="N29" s="749">
        <v>2</v>
      </c>
      <c r="O29" s="749">
        <v>0</v>
      </c>
      <c r="P29" s="751">
        <v>0</v>
      </c>
    </row>
    <row r="30" spans="2:16" ht="13.5" customHeight="1" thickBot="1">
      <c r="B30" s="752"/>
      <c r="C30" s="753"/>
      <c r="D30" s="753"/>
      <c r="E30" s="753"/>
      <c r="F30" s="753"/>
      <c r="G30" s="753"/>
      <c r="H30" s="754"/>
      <c r="I30" s="754"/>
      <c r="J30" s="754"/>
      <c r="K30" s="754"/>
      <c r="L30" s="754"/>
      <c r="M30" s="754"/>
      <c r="N30" s="754"/>
      <c r="O30" s="754"/>
      <c r="P30" s="755"/>
    </row>
    <row r="31" ht="13.5" customHeight="1">
      <c r="B31" s="735" t="s">
        <v>214</v>
      </c>
    </row>
  </sheetData>
  <mergeCells count="17">
    <mergeCell ref="M5:M6"/>
    <mergeCell ref="N5:N6"/>
    <mergeCell ref="O5:O6"/>
    <mergeCell ref="I5:I6"/>
    <mergeCell ref="J5:J6"/>
    <mergeCell ref="K5:K6"/>
    <mergeCell ref="L5:L6"/>
    <mergeCell ref="P5:P6"/>
    <mergeCell ref="C5:C6"/>
    <mergeCell ref="D5:D6"/>
    <mergeCell ref="B4:B6"/>
    <mergeCell ref="E5:E6"/>
    <mergeCell ref="F5:F6"/>
    <mergeCell ref="G5:G6"/>
    <mergeCell ref="C4:G4"/>
    <mergeCell ref="H4:P4"/>
    <mergeCell ref="H5:H6"/>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1:K39"/>
  <sheetViews>
    <sheetView workbookViewId="0" topLeftCell="A1">
      <selection activeCell="A1" sqref="A1"/>
    </sheetView>
  </sheetViews>
  <sheetFormatPr defaultColWidth="9.00390625" defaultRowHeight="13.5"/>
  <cols>
    <col min="1" max="1" width="2.625" style="91" customWidth="1"/>
    <col min="2" max="2" width="9.625" style="91" customWidth="1"/>
    <col min="3" max="10" width="9.00390625" style="91" customWidth="1"/>
    <col min="11" max="11" width="10.00390625" style="91" customWidth="1"/>
    <col min="12" max="16384" width="9.00390625" style="91" customWidth="1"/>
  </cols>
  <sheetData>
    <row r="1" ht="14.25">
      <c r="B1" s="413" t="s">
        <v>239</v>
      </c>
    </row>
    <row r="2" spans="3:9" ht="12">
      <c r="C2" s="756"/>
      <c r="E2" s="756"/>
      <c r="G2" s="756"/>
      <c r="I2" s="756"/>
    </row>
    <row r="3" spans="1:11" ht="12.75" thickBot="1">
      <c r="A3" s="580"/>
      <c r="B3" s="580"/>
      <c r="K3" s="756"/>
    </row>
    <row r="4" spans="2:11" ht="15" customHeight="1">
      <c r="B4" s="1076" t="s">
        <v>223</v>
      </c>
      <c r="C4" s="1074" t="s">
        <v>224</v>
      </c>
      <c r="D4" s="1074" t="s">
        <v>225</v>
      </c>
      <c r="E4" s="1074" t="s">
        <v>226</v>
      </c>
      <c r="F4" s="1074" t="s">
        <v>227</v>
      </c>
      <c r="G4" s="1074" t="s">
        <v>228</v>
      </c>
      <c r="H4" s="1074" t="s">
        <v>229</v>
      </c>
      <c r="I4" s="1074" t="s">
        <v>230</v>
      </c>
      <c r="J4" s="1074" t="s">
        <v>231</v>
      </c>
      <c r="K4" s="1074" t="s">
        <v>232</v>
      </c>
    </row>
    <row r="5" spans="2:11" ht="27.75" customHeight="1">
      <c r="B5" s="1077"/>
      <c r="C5" s="1075"/>
      <c r="D5" s="1075"/>
      <c r="E5" s="1075"/>
      <c r="F5" s="1075"/>
      <c r="G5" s="1075"/>
      <c r="H5" s="1075"/>
      <c r="I5" s="1075"/>
      <c r="J5" s="1075"/>
      <c r="K5" s="1075"/>
    </row>
    <row r="6" spans="2:11" ht="12">
      <c r="B6" s="727"/>
      <c r="C6" s="757"/>
      <c r="D6" s="757"/>
      <c r="E6" s="757"/>
      <c r="F6" s="757"/>
      <c r="G6" s="757"/>
      <c r="H6" s="757"/>
      <c r="I6" s="757"/>
      <c r="J6" s="757"/>
      <c r="K6" s="758"/>
    </row>
    <row r="7" spans="2:11" ht="15" customHeight="1">
      <c r="B7" s="391" t="s">
        <v>233</v>
      </c>
      <c r="C7" s="30">
        <v>990</v>
      </c>
      <c r="D7" s="30">
        <v>312</v>
      </c>
      <c r="E7" s="30">
        <v>298</v>
      </c>
      <c r="F7" s="30">
        <v>1021</v>
      </c>
      <c r="G7" s="30">
        <v>1293</v>
      </c>
      <c r="H7" s="30">
        <v>335</v>
      </c>
      <c r="I7" s="30">
        <v>16</v>
      </c>
      <c r="J7" s="30">
        <v>739</v>
      </c>
      <c r="K7" s="31">
        <v>61</v>
      </c>
    </row>
    <row r="8" spans="2:11" s="688" customFormat="1" ht="15" customHeight="1">
      <c r="B8" s="399" t="s">
        <v>234</v>
      </c>
      <c r="C8" s="38">
        <f>SUM(C10:C19)</f>
        <v>1047</v>
      </c>
      <c r="D8" s="39">
        <f>SUM(D10:D19)</f>
        <v>310</v>
      </c>
      <c r="E8" s="39">
        <f>SUM(E10:E19)</f>
        <v>304</v>
      </c>
      <c r="F8" s="39">
        <f>SUM(F10:F19)</f>
        <v>1076</v>
      </c>
      <c r="G8" s="39">
        <v>1438</v>
      </c>
      <c r="H8" s="39">
        <f>SUM(H10:H19)</f>
        <v>398</v>
      </c>
      <c r="I8" s="39">
        <f>SUM(I10:I19)</f>
        <v>16</v>
      </c>
      <c r="J8" s="39">
        <v>563</v>
      </c>
      <c r="K8" s="40">
        <v>63</v>
      </c>
    </row>
    <row r="9" spans="2:11" ht="6" customHeight="1">
      <c r="B9" s="391"/>
      <c r="C9" s="580"/>
      <c r="D9" s="580"/>
      <c r="E9" s="580"/>
      <c r="F9" s="580"/>
      <c r="G9" s="580"/>
      <c r="H9" s="580"/>
      <c r="I9" s="580"/>
      <c r="J9" s="580"/>
      <c r="K9" s="26"/>
    </row>
    <row r="10" spans="2:11" ht="15" customHeight="1">
      <c r="B10" s="391" t="s">
        <v>216</v>
      </c>
      <c r="C10" s="759">
        <v>300</v>
      </c>
      <c r="D10" s="759">
        <v>83</v>
      </c>
      <c r="E10" s="759">
        <v>94</v>
      </c>
      <c r="F10" s="30">
        <v>221</v>
      </c>
      <c r="G10" s="30">
        <v>602</v>
      </c>
      <c r="H10" s="30">
        <v>82</v>
      </c>
      <c r="I10" s="30">
        <v>14</v>
      </c>
      <c r="J10" s="30">
        <v>0</v>
      </c>
      <c r="K10" s="31">
        <v>0</v>
      </c>
    </row>
    <row r="11" spans="2:11" ht="15" customHeight="1">
      <c r="B11" s="391" t="s">
        <v>217</v>
      </c>
      <c r="C11" s="759">
        <v>96</v>
      </c>
      <c r="D11" s="759">
        <v>33</v>
      </c>
      <c r="E11" s="759">
        <v>28</v>
      </c>
      <c r="F11" s="30">
        <v>84</v>
      </c>
      <c r="G11" s="30">
        <v>140</v>
      </c>
      <c r="H11" s="30">
        <v>33</v>
      </c>
      <c r="I11" s="30">
        <v>0</v>
      </c>
      <c r="J11" s="30">
        <v>0</v>
      </c>
      <c r="K11" s="31">
        <v>0</v>
      </c>
    </row>
    <row r="12" spans="2:11" ht="15" customHeight="1">
      <c r="B12" s="391" t="s">
        <v>218</v>
      </c>
      <c r="C12" s="759">
        <v>134</v>
      </c>
      <c r="D12" s="759">
        <v>42</v>
      </c>
      <c r="E12" s="759">
        <v>42</v>
      </c>
      <c r="F12" s="30">
        <v>127</v>
      </c>
      <c r="G12" s="30">
        <v>184</v>
      </c>
      <c r="H12" s="30">
        <v>50</v>
      </c>
      <c r="I12" s="30">
        <v>2</v>
      </c>
      <c r="J12" s="30">
        <v>0</v>
      </c>
      <c r="K12" s="31">
        <v>0</v>
      </c>
    </row>
    <row r="13" spans="2:11" ht="15" customHeight="1">
      <c r="B13" s="391" t="s">
        <v>219</v>
      </c>
      <c r="C13" s="759">
        <v>141</v>
      </c>
      <c r="D13" s="759">
        <v>33</v>
      </c>
      <c r="E13" s="759">
        <v>39</v>
      </c>
      <c r="F13" s="30">
        <v>97</v>
      </c>
      <c r="G13" s="30">
        <v>200</v>
      </c>
      <c r="H13" s="30">
        <v>39</v>
      </c>
      <c r="I13" s="30">
        <v>0</v>
      </c>
      <c r="J13" s="30">
        <v>0</v>
      </c>
      <c r="K13" s="31">
        <v>0</v>
      </c>
    </row>
    <row r="14" spans="2:11" ht="15" customHeight="1">
      <c r="B14" s="391" t="s">
        <v>220</v>
      </c>
      <c r="C14" s="759">
        <v>82</v>
      </c>
      <c r="D14" s="759">
        <v>15</v>
      </c>
      <c r="E14" s="759">
        <v>19</v>
      </c>
      <c r="F14" s="30">
        <v>109</v>
      </c>
      <c r="G14" s="30">
        <v>67</v>
      </c>
      <c r="H14" s="30">
        <v>24</v>
      </c>
      <c r="I14" s="30">
        <v>0</v>
      </c>
      <c r="J14" s="30">
        <v>0</v>
      </c>
      <c r="K14" s="31">
        <v>0</v>
      </c>
    </row>
    <row r="15" spans="2:11" ht="15" customHeight="1">
      <c r="B15" s="391" t="s">
        <v>221</v>
      </c>
      <c r="C15" s="759">
        <v>60</v>
      </c>
      <c r="D15" s="759">
        <v>23</v>
      </c>
      <c r="E15" s="759">
        <v>22</v>
      </c>
      <c r="F15" s="30">
        <v>87</v>
      </c>
      <c r="G15" s="30">
        <v>50</v>
      </c>
      <c r="H15" s="30">
        <v>41</v>
      </c>
      <c r="I15" s="30">
        <v>0</v>
      </c>
      <c r="J15" s="30">
        <v>0</v>
      </c>
      <c r="K15" s="31">
        <v>0</v>
      </c>
    </row>
    <row r="16" spans="2:11" ht="15" customHeight="1">
      <c r="B16" s="391" t="s">
        <v>235</v>
      </c>
      <c r="C16" s="759">
        <v>70</v>
      </c>
      <c r="D16" s="759">
        <v>20</v>
      </c>
      <c r="E16" s="759">
        <v>15</v>
      </c>
      <c r="F16" s="30">
        <v>66</v>
      </c>
      <c r="G16" s="30">
        <v>74</v>
      </c>
      <c r="H16" s="30">
        <v>22</v>
      </c>
      <c r="I16" s="30">
        <v>0</v>
      </c>
      <c r="J16" s="30">
        <v>0</v>
      </c>
      <c r="K16" s="31">
        <v>0</v>
      </c>
    </row>
    <row r="17" spans="2:11" ht="15" customHeight="1">
      <c r="B17" s="391" t="s">
        <v>222</v>
      </c>
      <c r="C17" s="759">
        <v>70</v>
      </c>
      <c r="D17" s="759">
        <v>25</v>
      </c>
      <c r="E17" s="759">
        <v>20</v>
      </c>
      <c r="F17" s="30">
        <v>93</v>
      </c>
      <c r="G17" s="30">
        <v>62</v>
      </c>
      <c r="H17" s="30">
        <v>52</v>
      </c>
      <c r="I17" s="30">
        <v>0</v>
      </c>
      <c r="J17" s="30">
        <v>0</v>
      </c>
      <c r="K17" s="31">
        <v>0</v>
      </c>
    </row>
    <row r="18" spans="2:11" ht="15" customHeight="1">
      <c r="B18" s="391" t="s">
        <v>236</v>
      </c>
      <c r="C18" s="759">
        <v>65</v>
      </c>
      <c r="D18" s="759">
        <v>23</v>
      </c>
      <c r="E18" s="759">
        <v>19</v>
      </c>
      <c r="F18" s="30">
        <v>145</v>
      </c>
      <c r="G18" s="30">
        <v>52</v>
      </c>
      <c r="H18" s="30">
        <v>28</v>
      </c>
      <c r="I18" s="30">
        <v>0</v>
      </c>
      <c r="J18" s="30">
        <v>0</v>
      </c>
      <c r="K18" s="31">
        <v>0</v>
      </c>
    </row>
    <row r="19" spans="2:11" ht="15" customHeight="1" thickBot="1">
      <c r="B19" s="760" t="s">
        <v>2062</v>
      </c>
      <c r="C19" s="47">
        <v>29</v>
      </c>
      <c r="D19" s="47">
        <v>13</v>
      </c>
      <c r="E19" s="47">
        <v>6</v>
      </c>
      <c r="F19" s="47">
        <v>47</v>
      </c>
      <c r="G19" s="47">
        <v>4</v>
      </c>
      <c r="H19" s="47">
        <v>27</v>
      </c>
      <c r="I19" s="47">
        <v>0</v>
      </c>
      <c r="J19" s="47">
        <v>0</v>
      </c>
      <c r="K19" s="48">
        <v>0</v>
      </c>
    </row>
    <row r="20" spans="2:11" ht="15" customHeight="1">
      <c r="B20" s="761" t="s">
        <v>237</v>
      </c>
      <c r="C20" s="30"/>
      <c r="E20" s="30"/>
      <c r="G20" s="30" t="s">
        <v>238</v>
      </c>
      <c r="H20" s="30"/>
      <c r="I20" s="30"/>
      <c r="J20" s="30"/>
      <c r="K20" s="30"/>
    </row>
    <row r="21" spans="2:11" ht="15" customHeight="1">
      <c r="B21" s="42"/>
      <c r="C21" s="30"/>
      <c r="D21" s="30"/>
      <c r="E21" s="30"/>
      <c r="F21" s="30"/>
      <c r="G21" s="30"/>
      <c r="H21" s="30"/>
      <c r="I21" s="30"/>
      <c r="J21" s="30"/>
      <c r="K21" s="30"/>
    </row>
    <row r="22" spans="2:11" ht="15" customHeight="1">
      <c r="B22" s="42"/>
      <c r="C22" s="759"/>
      <c r="D22" s="759"/>
      <c r="E22" s="759"/>
      <c r="F22" s="30"/>
      <c r="G22" s="30"/>
      <c r="H22" s="30"/>
      <c r="I22" s="30"/>
      <c r="J22" s="30"/>
      <c r="K22" s="30"/>
    </row>
    <row r="23" spans="2:11" ht="15" customHeight="1">
      <c r="B23" s="42"/>
      <c r="C23" s="759"/>
      <c r="D23" s="759"/>
      <c r="E23" s="759"/>
      <c r="F23" s="30"/>
      <c r="G23" s="30"/>
      <c r="H23" s="30"/>
      <c r="I23" s="30"/>
      <c r="J23" s="30"/>
      <c r="K23" s="30"/>
    </row>
    <row r="24" spans="2:11" ht="15" customHeight="1">
      <c r="B24" s="42"/>
      <c r="C24" s="759"/>
      <c r="D24" s="759"/>
      <c r="E24" s="759"/>
      <c r="F24" s="30"/>
      <c r="G24" s="30"/>
      <c r="H24" s="30"/>
      <c r="I24" s="30"/>
      <c r="J24" s="30"/>
      <c r="K24" s="30"/>
    </row>
    <row r="25" spans="2:11" ht="15" customHeight="1">
      <c r="B25" s="42"/>
      <c r="C25" s="759"/>
      <c r="D25" s="759"/>
      <c r="E25" s="759"/>
      <c r="F25" s="30"/>
      <c r="G25" s="30"/>
      <c r="H25" s="30"/>
      <c r="I25" s="30"/>
      <c r="J25" s="30"/>
      <c r="K25" s="30"/>
    </row>
    <row r="26" spans="2:11" ht="15" customHeight="1">
      <c r="B26" s="42"/>
      <c r="C26" s="759"/>
      <c r="D26" s="759"/>
      <c r="E26" s="759"/>
      <c r="F26" s="30"/>
      <c r="G26" s="30"/>
      <c r="H26" s="30"/>
      <c r="I26" s="30"/>
      <c r="J26" s="30"/>
      <c r="K26" s="30"/>
    </row>
    <row r="27" spans="2:11" ht="15" customHeight="1">
      <c r="B27" s="42"/>
      <c r="C27" s="759"/>
      <c r="D27" s="759"/>
      <c r="E27" s="759"/>
      <c r="F27" s="30"/>
      <c r="G27" s="30"/>
      <c r="H27" s="30"/>
      <c r="I27" s="30"/>
      <c r="J27" s="30"/>
      <c r="K27" s="30"/>
    </row>
    <row r="28" spans="2:11" ht="15" customHeight="1">
      <c r="B28" s="42"/>
      <c r="C28" s="759"/>
      <c r="D28" s="759"/>
      <c r="E28" s="759"/>
      <c r="F28" s="30"/>
      <c r="G28" s="30"/>
      <c r="H28" s="30"/>
      <c r="I28" s="30"/>
      <c r="J28" s="30"/>
      <c r="K28" s="30"/>
    </row>
    <row r="29" spans="2:11" ht="15" customHeight="1">
      <c r="B29" s="42"/>
      <c r="C29" s="759"/>
      <c r="D29" s="759"/>
      <c r="E29" s="759"/>
      <c r="F29" s="30"/>
      <c r="G29" s="30"/>
      <c r="H29" s="30"/>
      <c r="I29" s="30"/>
      <c r="J29" s="30"/>
      <c r="K29" s="30"/>
    </row>
    <row r="30" spans="2:11" ht="15" customHeight="1">
      <c r="B30" s="42"/>
      <c r="C30" s="759"/>
      <c r="D30" s="759"/>
      <c r="E30" s="759"/>
      <c r="F30" s="30"/>
      <c r="G30" s="30"/>
      <c r="H30" s="30"/>
      <c r="I30" s="30"/>
      <c r="J30" s="30"/>
      <c r="K30" s="30"/>
    </row>
    <row r="31" spans="2:11" ht="15" customHeight="1">
      <c r="B31" s="42"/>
      <c r="C31" s="30"/>
      <c r="D31" s="30"/>
      <c r="E31" s="30"/>
      <c r="F31" s="30"/>
      <c r="G31" s="30"/>
      <c r="H31" s="30"/>
      <c r="I31" s="30"/>
      <c r="J31" s="30"/>
      <c r="K31" s="30"/>
    </row>
    <row r="32" spans="2:11" ht="15" customHeight="1">
      <c r="B32" s="42"/>
      <c r="C32" s="759"/>
      <c r="D32" s="759"/>
      <c r="E32" s="759"/>
      <c r="F32" s="30"/>
      <c r="G32" s="30"/>
      <c r="H32" s="30"/>
      <c r="I32" s="30"/>
      <c r="J32" s="30"/>
      <c r="K32" s="30"/>
    </row>
    <row r="33" spans="2:11" ht="15" customHeight="1">
      <c r="B33" s="42"/>
      <c r="C33" s="759"/>
      <c r="D33" s="759"/>
      <c r="E33" s="759"/>
      <c r="F33" s="30"/>
      <c r="G33" s="30"/>
      <c r="H33" s="30"/>
      <c r="I33" s="30"/>
      <c r="J33" s="30"/>
      <c r="K33" s="30"/>
    </row>
    <row r="34" spans="2:11" ht="15" customHeight="1">
      <c r="B34" s="42"/>
      <c r="C34" s="759"/>
      <c r="D34" s="759"/>
      <c r="E34" s="759"/>
      <c r="F34" s="30"/>
      <c r="G34" s="30"/>
      <c r="H34" s="30"/>
      <c r="I34" s="30"/>
      <c r="J34" s="30"/>
      <c r="K34" s="30"/>
    </row>
    <row r="35" spans="2:11" ht="15" customHeight="1">
      <c r="B35" s="42"/>
      <c r="C35" s="759"/>
      <c r="D35" s="759"/>
      <c r="E35" s="759"/>
      <c r="F35" s="30"/>
      <c r="G35" s="30"/>
      <c r="H35" s="30"/>
      <c r="I35" s="30"/>
      <c r="J35" s="30"/>
      <c r="K35" s="30"/>
    </row>
    <row r="36" spans="2:11" ht="15" customHeight="1">
      <c r="B36" s="42"/>
      <c r="C36" s="30"/>
      <c r="D36" s="30"/>
      <c r="E36" s="30"/>
      <c r="F36" s="30"/>
      <c r="G36" s="30"/>
      <c r="H36" s="30"/>
      <c r="I36" s="30"/>
      <c r="J36" s="30"/>
      <c r="K36" s="30"/>
    </row>
    <row r="37" spans="2:11" ht="15" customHeight="1">
      <c r="B37" s="42"/>
      <c r="C37" s="759"/>
      <c r="D37" s="759"/>
      <c r="E37" s="759"/>
      <c r="F37" s="30"/>
      <c r="G37" s="30"/>
      <c r="H37" s="30"/>
      <c r="I37" s="30"/>
      <c r="J37" s="30"/>
      <c r="K37" s="30"/>
    </row>
    <row r="38" spans="2:11" ht="15" customHeight="1">
      <c r="B38" s="42"/>
      <c r="C38" s="759"/>
      <c r="D38" s="759"/>
      <c r="E38" s="759"/>
      <c r="F38" s="30"/>
      <c r="G38" s="30"/>
      <c r="H38" s="30"/>
      <c r="I38" s="30"/>
      <c r="J38" s="30"/>
      <c r="K38" s="30"/>
    </row>
    <row r="39" spans="2:11" ht="15" customHeight="1">
      <c r="B39" s="42"/>
      <c r="C39" s="30"/>
      <c r="D39" s="30"/>
      <c r="E39" s="30"/>
      <c r="F39" s="30"/>
      <c r="G39" s="30"/>
      <c r="H39" s="30"/>
      <c r="I39" s="30"/>
      <c r="J39" s="30"/>
      <c r="K39" s="30"/>
    </row>
  </sheetData>
  <mergeCells count="10">
    <mergeCell ref="E4:E5"/>
    <mergeCell ref="C4:C5"/>
    <mergeCell ref="D4:D5"/>
    <mergeCell ref="B4:B5"/>
    <mergeCell ref="J4:J5"/>
    <mergeCell ref="K4:K5"/>
    <mergeCell ref="F4:F5"/>
    <mergeCell ref="G4:G5"/>
    <mergeCell ref="H4:H5"/>
    <mergeCell ref="I4:I5"/>
  </mergeCells>
  <printOptions/>
  <pageMargins left="0.75" right="0.75" top="1" bottom="1" header="0.512" footer="0.512"/>
  <pageSetup orientation="portrait" paperSize="9"/>
  <drawing r:id="rId1"/>
</worksheet>
</file>

<file path=xl/worksheets/sheet28.xml><?xml version="1.0" encoding="utf-8"?>
<worksheet xmlns="http://schemas.openxmlformats.org/spreadsheetml/2006/main" xmlns:r="http://schemas.openxmlformats.org/officeDocument/2006/relationships">
  <dimension ref="A2:O49"/>
  <sheetViews>
    <sheetView workbookViewId="0" topLeftCell="A1">
      <selection activeCell="A1" sqref="A1"/>
    </sheetView>
  </sheetViews>
  <sheetFormatPr defaultColWidth="9.00390625" defaultRowHeight="13.5"/>
  <cols>
    <col min="1" max="1" width="2.625" style="91" customWidth="1"/>
    <col min="2" max="2" width="9.625" style="91" customWidth="1"/>
    <col min="3" max="3" width="9.875" style="91" customWidth="1"/>
    <col min="4" max="16384" width="9.00390625" style="91" customWidth="1"/>
  </cols>
  <sheetData>
    <row r="2" spans="2:11" ht="14.25">
      <c r="B2" s="413" t="s">
        <v>270</v>
      </c>
      <c r="C2" s="762"/>
      <c r="E2" s="762"/>
      <c r="G2" s="762"/>
      <c r="I2" s="762"/>
      <c r="K2" s="762"/>
    </row>
    <row r="3" spans="1:14" ht="12.75" thickBot="1">
      <c r="A3" s="580"/>
      <c r="B3" s="580"/>
      <c r="N3" s="762" t="s">
        <v>240</v>
      </c>
    </row>
    <row r="4" spans="2:15" ht="15" customHeight="1">
      <c r="B4" s="1080" t="s">
        <v>241</v>
      </c>
      <c r="C4" s="1089" t="s">
        <v>1832</v>
      </c>
      <c r="D4" s="1089"/>
      <c r="E4" s="1089" t="s">
        <v>242</v>
      </c>
      <c r="F4" s="1089"/>
      <c r="G4" s="1089" t="s">
        <v>243</v>
      </c>
      <c r="H4" s="1089"/>
      <c r="I4" s="1089" t="s">
        <v>244</v>
      </c>
      <c r="J4" s="1089"/>
      <c r="K4" s="1089" t="s">
        <v>245</v>
      </c>
      <c r="L4" s="1089"/>
      <c r="M4" s="1089" t="s">
        <v>246</v>
      </c>
      <c r="N4" s="1089"/>
      <c r="O4" s="580"/>
    </row>
    <row r="5" spans="2:15" ht="15" customHeight="1">
      <c r="B5" s="1081"/>
      <c r="C5" s="1090"/>
      <c r="D5" s="1090"/>
      <c r="E5" s="1090"/>
      <c r="F5" s="1090"/>
      <c r="G5" s="1090"/>
      <c r="H5" s="1090"/>
      <c r="I5" s="1090"/>
      <c r="J5" s="1090"/>
      <c r="K5" s="1090"/>
      <c r="L5" s="1090"/>
      <c r="M5" s="1090"/>
      <c r="N5" s="1090"/>
      <c r="O5" s="580"/>
    </row>
    <row r="6" spans="2:15" ht="15" customHeight="1">
      <c r="B6" s="1082"/>
      <c r="C6" s="763" t="s">
        <v>247</v>
      </c>
      <c r="D6" s="763" t="s">
        <v>248</v>
      </c>
      <c r="E6" s="763" t="s">
        <v>247</v>
      </c>
      <c r="F6" s="763" t="s">
        <v>248</v>
      </c>
      <c r="G6" s="763" t="s">
        <v>247</v>
      </c>
      <c r="H6" s="763" t="s">
        <v>248</v>
      </c>
      <c r="I6" s="763" t="s">
        <v>247</v>
      </c>
      <c r="J6" s="763" t="s">
        <v>248</v>
      </c>
      <c r="K6" s="763" t="s">
        <v>247</v>
      </c>
      <c r="L6" s="763" t="s">
        <v>248</v>
      </c>
      <c r="M6" s="763" t="s">
        <v>247</v>
      </c>
      <c r="N6" s="763" t="s">
        <v>248</v>
      </c>
      <c r="O6" s="580"/>
    </row>
    <row r="7" spans="2:15" ht="12">
      <c r="B7" s="391"/>
      <c r="C7" s="764"/>
      <c r="D7" s="757"/>
      <c r="E7" s="757"/>
      <c r="F7" s="757"/>
      <c r="G7" s="757"/>
      <c r="H7" s="757"/>
      <c r="I7" s="757"/>
      <c r="J7" s="757"/>
      <c r="K7" s="757"/>
      <c r="L7" s="757"/>
      <c r="M7" s="757"/>
      <c r="N7" s="758"/>
      <c r="O7" s="580"/>
    </row>
    <row r="8" spans="2:15" ht="12">
      <c r="B8" s="391"/>
      <c r="C8" s="1086" t="s">
        <v>249</v>
      </c>
      <c r="D8" s="1087"/>
      <c r="E8" s="1087"/>
      <c r="F8" s="1087"/>
      <c r="G8" s="1087"/>
      <c r="H8" s="1087"/>
      <c r="I8" s="1087"/>
      <c r="J8" s="1087"/>
      <c r="K8" s="1087"/>
      <c r="L8" s="1087"/>
      <c r="M8" s="1087"/>
      <c r="N8" s="1088"/>
      <c r="O8" s="580"/>
    </row>
    <row r="9" spans="2:15" s="688" customFormat="1" ht="15" customHeight="1">
      <c r="B9" s="37" t="s">
        <v>1832</v>
      </c>
      <c r="C9" s="38">
        <f aca="true" t="shared" si="0" ref="C9:N9">SUM(C11:C20)</f>
        <v>44</v>
      </c>
      <c r="D9" s="39">
        <f t="shared" si="0"/>
        <v>6161</v>
      </c>
      <c r="E9" s="39">
        <f t="shared" si="0"/>
        <v>5</v>
      </c>
      <c r="F9" s="39">
        <f t="shared" si="0"/>
        <v>767</v>
      </c>
      <c r="G9" s="39">
        <f t="shared" si="0"/>
        <v>4</v>
      </c>
      <c r="H9" s="39">
        <f t="shared" si="0"/>
        <v>576</v>
      </c>
      <c r="I9" s="39">
        <f t="shared" si="0"/>
        <v>12</v>
      </c>
      <c r="J9" s="39">
        <f t="shared" si="0"/>
        <v>1838</v>
      </c>
      <c r="K9" s="39">
        <f t="shared" si="0"/>
        <v>13</v>
      </c>
      <c r="L9" s="39">
        <f t="shared" si="0"/>
        <v>2267</v>
      </c>
      <c r="M9" s="39">
        <f t="shared" si="0"/>
        <v>10</v>
      </c>
      <c r="N9" s="40">
        <f t="shared" si="0"/>
        <v>713</v>
      </c>
      <c r="O9" s="768"/>
    </row>
    <row r="10" spans="2:15" ht="15" customHeight="1">
      <c r="B10" s="391"/>
      <c r="C10" s="769"/>
      <c r="D10" s="580"/>
      <c r="E10" s="580"/>
      <c r="F10" s="580"/>
      <c r="G10" s="580"/>
      <c r="H10" s="580"/>
      <c r="I10" s="580"/>
      <c r="J10" s="580"/>
      <c r="K10" s="580"/>
      <c r="L10" s="580"/>
      <c r="M10" s="580"/>
      <c r="N10" s="26"/>
      <c r="O10" s="580"/>
    </row>
    <row r="11" spans="2:15" ht="15" customHeight="1">
      <c r="B11" s="391" t="s">
        <v>250</v>
      </c>
      <c r="C11" s="29">
        <v>16</v>
      </c>
      <c r="D11" s="30">
        <v>2549</v>
      </c>
      <c r="E11" s="30">
        <v>2</v>
      </c>
      <c r="F11" s="30">
        <v>172</v>
      </c>
      <c r="G11" s="30">
        <v>1</v>
      </c>
      <c r="H11" s="30">
        <v>220</v>
      </c>
      <c r="I11" s="30">
        <v>1</v>
      </c>
      <c r="J11" s="30">
        <v>391</v>
      </c>
      <c r="K11" s="30">
        <v>5</v>
      </c>
      <c r="L11" s="30">
        <v>1211</v>
      </c>
      <c r="M11" s="30">
        <v>7</v>
      </c>
      <c r="N11" s="31">
        <v>555</v>
      </c>
      <c r="O11" s="580"/>
    </row>
    <row r="12" spans="2:15" ht="15" customHeight="1">
      <c r="B12" s="391" t="s">
        <v>251</v>
      </c>
      <c r="C12" s="29">
        <v>7</v>
      </c>
      <c r="D12" s="30">
        <v>881</v>
      </c>
      <c r="E12" s="30">
        <v>1</v>
      </c>
      <c r="F12" s="30">
        <v>150</v>
      </c>
      <c r="G12" s="30">
        <v>0</v>
      </c>
      <c r="H12" s="30">
        <v>0</v>
      </c>
      <c r="I12" s="30">
        <v>0</v>
      </c>
      <c r="J12" s="30">
        <v>0</v>
      </c>
      <c r="K12" s="30">
        <v>5</v>
      </c>
      <c r="L12" s="30">
        <v>661</v>
      </c>
      <c r="M12" s="30">
        <v>1</v>
      </c>
      <c r="N12" s="31">
        <v>70</v>
      </c>
      <c r="O12" s="580"/>
    </row>
    <row r="13" spans="2:15" ht="15" customHeight="1">
      <c r="B13" s="391" t="s">
        <v>1861</v>
      </c>
      <c r="C13" s="29">
        <v>3</v>
      </c>
      <c r="D13" s="30">
        <v>644</v>
      </c>
      <c r="E13" s="30">
        <v>1</v>
      </c>
      <c r="F13" s="30">
        <v>155</v>
      </c>
      <c r="G13" s="30">
        <v>1</v>
      </c>
      <c r="H13" s="30">
        <v>100</v>
      </c>
      <c r="I13" s="30">
        <v>1</v>
      </c>
      <c r="J13" s="30">
        <v>389</v>
      </c>
      <c r="K13" s="30">
        <v>0</v>
      </c>
      <c r="L13" s="30">
        <v>0</v>
      </c>
      <c r="M13" s="30">
        <v>0</v>
      </c>
      <c r="N13" s="31">
        <v>0</v>
      </c>
      <c r="O13" s="580"/>
    </row>
    <row r="14" spans="2:15" ht="15" customHeight="1">
      <c r="B14" s="391" t="s">
        <v>252</v>
      </c>
      <c r="C14" s="29">
        <v>4</v>
      </c>
      <c r="D14" s="30">
        <v>586</v>
      </c>
      <c r="E14" s="30">
        <v>0</v>
      </c>
      <c r="F14" s="30">
        <v>0</v>
      </c>
      <c r="G14" s="30">
        <v>0</v>
      </c>
      <c r="H14" s="30">
        <v>0</v>
      </c>
      <c r="I14" s="30">
        <v>4</v>
      </c>
      <c r="J14" s="30">
        <v>586</v>
      </c>
      <c r="K14" s="30">
        <v>0</v>
      </c>
      <c r="L14" s="30">
        <v>0</v>
      </c>
      <c r="M14" s="30">
        <v>0</v>
      </c>
      <c r="N14" s="31">
        <v>0</v>
      </c>
      <c r="O14" s="580"/>
    </row>
    <row r="15" spans="2:15" ht="15" customHeight="1">
      <c r="B15" s="391" t="s">
        <v>1887</v>
      </c>
      <c r="C15" s="29">
        <v>4</v>
      </c>
      <c r="D15" s="30">
        <v>238</v>
      </c>
      <c r="E15" s="30">
        <v>0</v>
      </c>
      <c r="F15" s="30">
        <v>0</v>
      </c>
      <c r="G15" s="30">
        <v>1</v>
      </c>
      <c r="H15" s="30">
        <v>141</v>
      </c>
      <c r="I15" s="30">
        <v>3</v>
      </c>
      <c r="J15" s="30">
        <v>97</v>
      </c>
      <c r="K15" s="30">
        <v>0</v>
      </c>
      <c r="L15" s="30">
        <v>0</v>
      </c>
      <c r="M15" s="30">
        <v>0</v>
      </c>
      <c r="N15" s="31">
        <v>0</v>
      </c>
      <c r="O15" s="580"/>
    </row>
    <row r="16" spans="2:15" ht="15" customHeight="1">
      <c r="B16" s="391" t="s">
        <v>253</v>
      </c>
      <c r="C16" s="29">
        <v>2</v>
      </c>
      <c r="D16" s="30">
        <v>307</v>
      </c>
      <c r="E16" s="30">
        <v>0</v>
      </c>
      <c r="F16" s="30">
        <v>0</v>
      </c>
      <c r="G16" s="30">
        <v>0</v>
      </c>
      <c r="H16" s="30">
        <v>0</v>
      </c>
      <c r="I16" s="30">
        <v>1</v>
      </c>
      <c r="J16" s="30">
        <v>225</v>
      </c>
      <c r="K16" s="30">
        <v>1</v>
      </c>
      <c r="L16" s="30">
        <v>82</v>
      </c>
      <c r="M16" s="30">
        <v>0</v>
      </c>
      <c r="N16" s="31">
        <v>0</v>
      </c>
      <c r="O16" s="580"/>
    </row>
    <row r="17" spans="2:15" ht="15" customHeight="1">
      <c r="B17" s="391" t="s">
        <v>2016</v>
      </c>
      <c r="C17" s="29">
        <v>3</v>
      </c>
      <c r="D17" s="30">
        <v>341</v>
      </c>
      <c r="E17" s="30">
        <v>0</v>
      </c>
      <c r="F17" s="30">
        <v>0</v>
      </c>
      <c r="G17" s="30">
        <v>0</v>
      </c>
      <c r="H17" s="30">
        <v>0</v>
      </c>
      <c r="I17" s="30">
        <v>1</v>
      </c>
      <c r="J17" s="30">
        <v>110</v>
      </c>
      <c r="K17" s="30">
        <v>1</v>
      </c>
      <c r="L17" s="30">
        <v>197</v>
      </c>
      <c r="M17" s="30">
        <v>1</v>
      </c>
      <c r="N17" s="31">
        <v>34</v>
      </c>
      <c r="O17" s="580"/>
    </row>
    <row r="18" spans="2:15" ht="15" customHeight="1">
      <c r="B18" s="391" t="s">
        <v>254</v>
      </c>
      <c r="C18" s="29">
        <v>3</v>
      </c>
      <c r="D18" s="30">
        <v>445</v>
      </c>
      <c r="E18" s="30">
        <v>1</v>
      </c>
      <c r="F18" s="30">
        <v>290</v>
      </c>
      <c r="G18" s="30">
        <v>1</v>
      </c>
      <c r="H18" s="30">
        <v>115</v>
      </c>
      <c r="I18" s="30">
        <v>1</v>
      </c>
      <c r="J18" s="30">
        <v>40</v>
      </c>
      <c r="K18" s="30">
        <v>0</v>
      </c>
      <c r="L18" s="30">
        <v>0</v>
      </c>
      <c r="M18" s="30">
        <v>0</v>
      </c>
      <c r="N18" s="31">
        <v>0</v>
      </c>
      <c r="O18" s="580"/>
    </row>
    <row r="19" spans="2:15" ht="15" customHeight="1">
      <c r="B19" s="391" t="s">
        <v>1907</v>
      </c>
      <c r="C19" s="29">
        <v>2</v>
      </c>
      <c r="D19" s="30">
        <v>170</v>
      </c>
      <c r="E19" s="30">
        <v>0</v>
      </c>
      <c r="F19" s="30">
        <v>0</v>
      </c>
      <c r="G19" s="30">
        <v>0</v>
      </c>
      <c r="H19" s="30">
        <v>0</v>
      </c>
      <c r="I19" s="30">
        <v>0</v>
      </c>
      <c r="J19" s="30">
        <v>0</v>
      </c>
      <c r="K19" s="30">
        <v>1</v>
      </c>
      <c r="L19" s="30">
        <v>116</v>
      </c>
      <c r="M19" s="30">
        <v>1</v>
      </c>
      <c r="N19" s="31">
        <v>54</v>
      </c>
      <c r="O19" s="580"/>
    </row>
    <row r="20" spans="2:15" ht="15" customHeight="1">
      <c r="B20" s="391" t="s">
        <v>2062</v>
      </c>
      <c r="C20" s="29">
        <v>0</v>
      </c>
      <c r="D20" s="30">
        <v>0</v>
      </c>
      <c r="E20" s="30">
        <v>0</v>
      </c>
      <c r="F20" s="30">
        <v>0</v>
      </c>
      <c r="G20" s="30">
        <v>0</v>
      </c>
      <c r="H20" s="30">
        <v>0</v>
      </c>
      <c r="I20" s="30">
        <v>0</v>
      </c>
      <c r="J20" s="30">
        <v>0</v>
      </c>
      <c r="K20" s="30">
        <v>0</v>
      </c>
      <c r="L20" s="30">
        <v>0</v>
      </c>
      <c r="M20" s="30">
        <v>0</v>
      </c>
      <c r="N20" s="31">
        <v>0</v>
      </c>
      <c r="O20" s="580"/>
    </row>
    <row r="21" spans="2:15" ht="15" customHeight="1">
      <c r="B21" s="391"/>
      <c r="C21" s="29"/>
      <c r="D21" s="30"/>
      <c r="E21" s="30"/>
      <c r="F21" s="30"/>
      <c r="G21" s="30"/>
      <c r="H21" s="30"/>
      <c r="I21" s="30"/>
      <c r="J21" s="30"/>
      <c r="K21" s="30"/>
      <c r="L21" s="30"/>
      <c r="M21" s="30"/>
      <c r="N21" s="31"/>
      <c r="O21" s="580"/>
    </row>
    <row r="22" spans="2:15" ht="12">
      <c r="B22" s="391"/>
      <c r="C22" s="1086" t="s">
        <v>255</v>
      </c>
      <c r="D22" s="1087"/>
      <c r="E22" s="1087"/>
      <c r="F22" s="1087"/>
      <c r="G22" s="1087"/>
      <c r="H22" s="1087"/>
      <c r="I22" s="1087"/>
      <c r="J22" s="1087"/>
      <c r="K22" s="1087"/>
      <c r="L22" s="1087"/>
      <c r="M22" s="1087"/>
      <c r="N22" s="1088"/>
      <c r="O22" s="580"/>
    </row>
    <row r="23" spans="2:15" ht="12">
      <c r="B23" s="33"/>
      <c r="C23" s="765"/>
      <c r="D23" s="766"/>
      <c r="E23" s="766"/>
      <c r="F23" s="766"/>
      <c r="G23" s="766"/>
      <c r="H23" s="766"/>
      <c r="I23" s="766"/>
      <c r="J23" s="766"/>
      <c r="K23" s="766"/>
      <c r="L23" s="766"/>
      <c r="M23" s="766"/>
      <c r="N23" s="767"/>
      <c r="O23" s="580"/>
    </row>
    <row r="24" spans="2:15" s="688" customFormat="1" ht="15" customHeight="1">
      <c r="B24" s="37" t="s">
        <v>1832</v>
      </c>
      <c r="C24" s="38">
        <f aca="true" t="shared" si="1" ref="C24:N24">SUM(C26:C35)</f>
        <v>647</v>
      </c>
      <c r="D24" s="39">
        <f t="shared" si="1"/>
        <v>2227</v>
      </c>
      <c r="E24" s="39">
        <f t="shared" si="1"/>
        <v>14</v>
      </c>
      <c r="F24" s="39">
        <f t="shared" si="1"/>
        <v>26</v>
      </c>
      <c r="G24" s="39">
        <f t="shared" si="1"/>
        <v>1</v>
      </c>
      <c r="H24" s="39">
        <f t="shared" si="1"/>
        <v>19</v>
      </c>
      <c r="I24" s="39">
        <f t="shared" si="1"/>
        <v>71</v>
      </c>
      <c r="J24" s="39">
        <f t="shared" si="1"/>
        <v>196</v>
      </c>
      <c r="K24" s="39">
        <f t="shared" si="1"/>
        <v>24</v>
      </c>
      <c r="L24" s="39">
        <f t="shared" si="1"/>
        <v>135</v>
      </c>
      <c r="M24" s="39">
        <f t="shared" si="1"/>
        <v>536</v>
      </c>
      <c r="N24" s="40">
        <f t="shared" si="1"/>
        <v>1851</v>
      </c>
      <c r="O24" s="768"/>
    </row>
    <row r="25" spans="2:15" ht="15" customHeight="1">
      <c r="B25" s="391"/>
      <c r="C25" s="769"/>
      <c r="D25" s="580"/>
      <c r="E25" s="580"/>
      <c r="F25" s="580"/>
      <c r="G25" s="580"/>
      <c r="H25" s="580"/>
      <c r="I25" s="580"/>
      <c r="J25" s="580"/>
      <c r="K25" s="580"/>
      <c r="L25" s="580"/>
      <c r="M25" s="580"/>
      <c r="N25" s="26"/>
      <c r="O25" s="580"/>
    </row>
    <row r="26" spans="2:15" ht="15" customHeight="1">
      <c r="B26" s="391" t="s">
        <v>250</v>
      </c>
      <c r="C26" s="29">
        <v>147</v>
      </c>
      <c r="D26" s="30">
        <v>532</v>
      </c>
      <c r="E26" s="30">
        <v>5</v>
      </c>
      <c r="F26" s="30">
        <v>18</v>
      </c>
      <c r="G26" s="30">
        <v>1</v>
      </c>
      <c r="H26" s="30">
        <v>19</v>
      </c>
      <c r="I26" s="30">
        <v>10</v>
      </c>
      <c r="J26" s="30">
        <v>29</v>
      </c>
      <c r="K26" s="30">
        <v>5</v>
      </c>
      <c r="L26" s="30">
        <v>19</v>
      </c>
      <c r="M26" s="30">
        <v>126</v>
      </c>
      <c r="N26" s="31">
        <v>447</v>
      </c>
      <c r="O26" s="580"/>
    </row>
    <row r="27" spans="2:15" ht="15" customHeight="1">
      <c r="B27" s="391" t="s">
        <v>251</v>
      </c>
      <c r="C27" s="29">
        <v>54</v>
      </c>
      <c r="D27" s="30">
        <v>188</v>
      </c>
      <c r="E27" s="30">
        <v>4</v>
      </c>
      <c r="F27" s="30">
        <v>0</v>
      </c>
      <c r="G27" s="30">
        <v>0</v>
      </c>
      <c r="H27" s="30">
        <v>0</v>
      </c>
      <c r="I27" s="30">
        <v>8</v>
      </c>
      <c r="J27" s="30">
        <v>12</v>
      </c>
      <c r="K27" s="30">
        <v>6</v>
      </c>
      <c r="L27" s="30">
        <v>58</v>
      </c>
      <c r="M27" s="30">
        <v>36</v>
      </c>
      <c r="N27" s="31">
        <v>118</v>
      </c>
      <c r="O27" s="580"/>
    </row>
    <row r="28" spans="2:15" ht="15" customHeight="1">
      <c r="B28" s="391" t="s">
        <v>1861</v>
      </c>
      <c r="C28" s="29">
        <v>91</v>
      </c>
      <c r="D28" s="30">
        <v>341</v>
      </c>
      <c r="E28" s="30">
        <v>1</v>
      </c>
      <c r="F28" s="30">
        <v>0</v>
      </c>
      <c r="G28" s="30">
        <v>0</v>
      </c>
      <c r="H28" s="30">
        <v>0</v>
      </c>
      <c r="I28" s="30">
        <v>4</v>
      </c>
      <c r="J28" s="30">
        <v>6</v>
      </c>
      <c r="K28" s="30">
        <v>4</v>
      </c>
      <c r="L28" s="30">
        <v>20</v>
      </c>
      <c r="M28" s="30">
        <v>82</v>
      </c>
      <c r="N28" s="31">
        <v>315</v>
      </c>
      <c r="O28" s="580"/>
    </row>
    <row r="29" spans="2:15" ht="15" customHeight="1">
      <c r="B29" s="391" t="s">
        <v>252</v>
      </c>
      <c r="C29" s="29">
        <v>86</v>
      </c>
      <c r="D29" s="30">
        <v>274</v>
      </c>
      <c r="E29" s="30">
        <v>2</v>
      </c>
      <c r="F29" s="30">
        <v>0</v>
      </c>
      <c r="G29" s="30">
        <v>0</v>
      </c>
      <c r="H29" s="30">
        <v>0</v>
      </c>
      <c r="I29" s="30">
        <v>12</v>
      </c>
      <c r="J29" s="30">
        <v>13</v>
      </c>
      <c r="K29" s="30">
        <v>1</v>
      </c>
      <c r="L29" s="30">
        <v>0</v>
      </c>
      <c r="M29" s="30">
        <v>71</v>
      </c>
      <c r="N29" s="31">
        <v>261</v>
      </c>
      <c r="O29" s="580"/>
    </row>
    <row r="30" spans="2:15" ht="15" customHeight="1">
      <c r="B30" s="391" t="s">
        <v>1887</v>
      </c>
      <c r="C30" s="29">
        <v>50</v>
      </c>
      <c r="D30" s="30">
        <v>143</v>
      </c>
      <c r="E30" s="30">
        <v>2</v>
      </c>
      <c r="F30" s="30">
        <v>8</v>
      </c>
      <c r="G30" s="30">
        <v>0</v>
      </c>
      <c r="H30" s="30">
        <v>0</v>
      </c>
      <c r="I30" s="30">
        <v>7</v>
      </c>
      <c r="J30" s="30">
        <v>20</v>
      </c>
      <c r="K30" s="30">
        <v>2</v>
      </c>
      <c r="L30" s="30">
        <v>0</v>
      </c>
      <c r="M30" s="30">
        <v>39</v>
      </c>
      <c r="N30" s="31">
        <v>115</v>
      </c>
      <c r="O30" s="580"/>
    </row>
    <row r="31" spans="2:15" ht="15" customHeight="1">
      <c r="B31" s="391" t="s">
        <v>253</v>
      </c>
      <c r="C31" s="29">
        <v>48</v>
      </c>
      <c r="D31" s="30">
        <v>155</v>
      </c>
      <c r="E31" s="30">
        <v>0</v>
      </c>
      <c r="F31" s="30">
        <v>0</v>
      </c>
      <c r="G31" s="30">
        <v>0</v>
      </c>
      <c r="H31" s="30">
        <v>0</v>
      </c>
      <c r="I31" s="30">
        <v>6</v>
      </c>
      <c r="J31" s="30">
        <v>14</v>
      </c>
      <c r="K31" s="30">
        <v>2</v>
      </c>
      <c r="L31" s="30">
        <v>10</v>
      </c>
      <c r="M31" s="30">
        <v>40</v>
      </c>
      <c r="N31" s="31">
        <v>131</v>
      </c>
      <c r="O31" s="580"/>
    </row>
    <row r="32" spans="2:15" ht="15" customHeight="1">
      <c r="B32" s="391" t="s">
        <v>2016</v>
      </c>
      <c r="C32" s="29">
        <v>43</v>
      </c>
      <c r="D32" s="30">
        <v>105</v>
      </c>
      <c r="E32" s="30">
        <v>0</v>
      </c>
      <c r="F32" s="30">
        <v>0</v>
      </c>
      <c r="G32" s="30">
        <v>0</v>
      </c>
      <c r="H32" s="30">
        <v>0</v>
      </c>
      <c r="I32" s="30">
        <v>8</v>
      </c>
      <c r="J32" s="30">
        <v>28</v>
      </c>
      <c r="K32" s="30">
        <v>1</v>
      </c>
      <c r="L32" s="30">
        <v>9</v>
      </c>
      <c r="M32" s="30">
        <v>34</v>
      </c>
      <c r="N32" s="31">
        <v>68</v>
      </c>
      <c r="O32" s="580"/>
    </row>
    <row r="33" spans="2:15" ht="15" customHeight="1">
      <c r="B33" s="391" t="s">
        <v>254</v>
      </c>
      <c r="C33" s="29">
        <v>49</v>
      </c>
      <c r="D33" s="30">
        <v>210</v>
      </c>
      <c r="E33" s="30">
        <v>0</v>
      </c>
      <c r="F33" s="30">
        <v>0</v>
      </c>
      <c r="G33" s="30">
        <v>0</v>
      </c>
      <c r="H33" s="30">
        <v>0</v>
      </c>
      <c r="I33" s="30">
        <v>9</v>
      </c>
      <c r="J33" s="30">
        <v>54</v>
      </c>
      <c r="K33" s="30">
        <v>1</v>
      </c>
      <c r="L33" s="30">
        <v>0</v>
      </c>
      <c r="M33" s="30">
        <v>39</v>
      </c>
      <c r="N33" s="31">
        <v>156</v>
      </c>
      <c r="O33" s="580"/>
    </row>
    <row r="34" spans="2:15" ht="15" customHeight="1">
      <c r="B34" s="391" t="s">
        <v>1907</v>
      </c>
      <c r="C34" s="29">
        <v>51</v>
      </c>
      <c r="D34" s="30">
        <v>205</v>
      </c>
      <c r="E34" s="30">
        <v>0</v>
      </c>
      <c r="F34" s="30">
        <v>0</v>
      </c>
      <c r="G34" s="30">
        <v>0</v>
      </c>
      <c r="H34" s="30">
        <v>0</v>
      </c>
      <c r="I34" s="30">
        <v>5</v>
      </c>
      <c r="J34" s="30">
        <v>12</v>
      </c>
      <c r="K34" s="30">
        <v>1</v>
      </c>
      <c r="L34" s="30">
        <v>0</v>
      </c>
      <c r="M34" s="30">
        <v>44</v>
      </c>
      <c r="N34" s="31">
        <v>193</v>
      </c>
      <c r="O34" s="580"/>
    </row>
    <row r="35" spans="2:15" ht="15" customHeight="1">
      <c r="B35" s="391" t="s">
        <v>2062</v>
      </c>
      <c r="C35" s="29">
        <v>28</v>
      </c>
      <c r="D35" s="30">
        <v>74</v>
      </c>
      <c r="E35" s="30">
        <v>0</v>
      </c>
      <c r="F35" s="30">
        <v>0</v>
      </c>
      <c r="G35" s="30">
        <v>0</v>
      </c>
      <c r="H35" s="30">
        <v>0</v>
      </c>
      <c r="I35" s="30">
        <v>2</v>
      </c>
      <c r="J35" s="30">
        <v>8</v>
      </c>
      <c r="K35" s="30">
        <v>1</v>
      </c>
      <c r="L35" s="30">
        <v>19</v>
      </c>
      <c r="M35" s="30">
        <v>25</v>
      </c>
      <c r="N35" s="31">
        <v>47</v>
      </c>
      <c r="O35" s="580"/>
    </row>
    <row r="36" spans="2:15" ht="12.75" thickBot="1">
      <c r="B36" s="391"/>
      <c r="C36" s="765"/>
      <c r="D36" s="766"/>
      <c r="E36" s="766"/>
      <c r="F36" s="766"/>
      <c r="G36" s="766"/>
      <c r="H36" s="766"/>
      <c r="I36" s="766"/>
      <c r="J36" s="766"/>
      <c r="K36" s="766"/>
      <c r="L36" s="766"/>
      <c r="M36" s="766"/>
      <c r="N36" s="767"/>
      <c r="O36" s="580"/>
    </row>
    <row r="37" spans="2:14" ht="25.5" customHeight="1">
      <c r="B37" s="1083" t="s">
        <v>256</v>
      </c>
      <c r="C37" s="1084"/>
      <c r="D37" s="770" t="s">
        <v>1832</v>
      </c>
      <c r="E37" s="770" t="s">
        <v>1834</v>
      </c>
      <c r="F37" s="770" t="s">
        <v>1849</v>
      </c>
      <c r="G37" s="770" t="s">
        <v>1861</v>
      </c>
      <c r="H37" s="770" t="s">
        <v>257</v>
      </c>
      <c r="I37" s="770" t="s">
        <v>1887</v>
      </c>
      <c r="J37" s="770" t="s">
        <v>258</v>
      </c>
      <c r="K37" s="770" t="s">
        <v>2016</v>
      </c>
      <c r="L37" s="770" t="s">
        <v>1891</v>
      </c>
      <c r="M37" s="770" t="s">
        <v>1907</v>
      </c>
      <c r="N37" s="770" t="s">
        <v>2062</v>
      </c>
    </row>
    <row r="38" spans="2:14" ht="12">
      <c r="B38" s="769"/>
      <c r="C38" s="26"/>
      <c r="D38" s="764"/>
      <c r="E38" s="757"/>
      <c r="F38" s="757"/>
      <c r="G38" s="757"/>
      <c r="H38" s="757"/>
      <c r="I38" s="757"/>
      <c r="J38" s="757"/>
      <c r="K38" s="757"/>
      <c r="L38" s="757"/>
      <c r="M38" s="757"/>
      <c r="N38" s="758"/>
    </row>
    <row r="39" spans="2:14" ht="12">
      <c r="B39" s="864" t="s">
        <v>259</v>
      </c>
      <c r="C39" s="1085"/>
      <c r="D39" s="29">
        <f aca="true" t="shared" si="2" ref="D39:D48">SUM(E39:N39)</f>
        <v>647</v>
      </c>
      <c r="E39" s="30">
        <v>147</v>
      </c>
      <c r="F39" s="30">
        <v>54</v>
      </c>
      <c r="G39" s="30">
        <v>91</v>
      </c>
      <c r="H39" s="30">
        <v>86</v>
      </c>
      <c r="I39" s="30">
        <v>50</v>
      </c>
      <c r="J39" s="30">
        <v>48</v>
      </c>
      <c r="K39" s="30">
        <v>43</v>
      </c>
      <c r="L39" s="30">
        <v>49</v>
      </c>
      <c r="M39" s="30">
        <v>51</v>
      </c>
      <c r="N39" s="31">
        <v>28</v>
      </c>
    </row>
    <row r="40" spans="2:14" ht="12">
      <c r="B40" s="864" t="s">
        <v>260</v>
      </c>
      <c r="C40" s="1085"/>
      <c r="D40" s="29">
        <f t="shared" si="2"/>
        <v>262</v>
      </c>
      <c r="E40" s="30">
        <v>58</v>
      </c>
      <c r="F40" s="30">
        <v>28</v>
      </c>
      <c r="G40" s="30">
        <v>34</v>
      </c>
      <c r="H40" s="30">
        <v>32</v>
      </c>
      <c r="I40" s="30">
        <v>14</v>
      </c>
      <c r="J40" s="30">
        <v>23</v>
      </c>
      <c r="K40" s="30">
        <v>17</v>
      </c>
      <c r="L40" s="30">
        <v>27</v>
      </c>
      <c r="M40" s="30">
        <v>21</v>
      </c>
      <c r="N40" s="31">
        <v>8</v>
      </c>
    </row>
    <row r="41" spans="2:14" ht="12">
      <c r="B41" s="864" t="s">
        <v>261</v>
      </c>
      <c r="C41" s="771" t="s">
        <v>262</v>
      </c>
      <c r="D41" s="29">
        <f t="shared" si="2"/>
        <v>2</v>
      </c>
      <c r="E41" s="30">
        <v>1</v>
      </c>
      <c r="F41" s="30">
        <v>0</v>
      </c>
      <c r="G41" s="30">
        <v>1</v>
      </c>
      <c r="H41" s="30">
        <v>0</v>
      </c>
      <c r="I41" s="30">
        <v>0</v>
      </c>
      <c r="J41" s="30">
        <v>0</v>
      </c>
      <c r="K41" s="30">
        <v>0</v>
      </c>
      <c r="L41" s="30">
        <v>0</v>
      </c>
      <c r="M41" s="30">
        <v>0</v>
      </c>
      <c r="N41" s="31">
        <v>0</v>
      </c>
    </row>
    <row r="42" spans="2:14" ht="12">
      <c r="B42" s="864"/>
      <c r="C42" s="771" t="s">
        <v>263</v>
      </c>
      <c r="D42" s="29">
        <f t="shared" si="2"/>
        <v>277</v>
      </c>
      <c r="E42" s="30">
        <v>177</v>
      </c>
      <c r="F42" s="30">
        <v>0</v>
      </c>
      <c r="G42" s="30">
        <v>100</v>
      </c>
      <c r="H42" s="30">
        <v>0</v>
      </c>
      <c r="I42" s="30">
        <v>0</v>
      </c>
      <c r="J42" s="30">
        <v>0</v>
      </c>
      <c r="K42" s="30">
        <v>0</v>
      </c>
      <c r="L42" s="30">
        <v>0</v>
      </c>
      <c r="M42" s="30">
        <v>0</v>
      </c>
      <c r="N42" s="31">
        <v>0</v>
      </c>
    </row>
    <row r="43" spans="2:14" ht="12">
      <c r="B43" s="864" t="s">
        <v>264</v>
      </c>
      <c r="C43" s="771" t="s">
        <v>262</v>
      </c>
      <c r="D43" s="29">
        <f t="shared" si="2"/>
        <v>5</v>
      </c>
      <c r="E43" s="30">
        <v>1</v>
      </c>
      <c r="F43" s="30">
        <v>2</v>
      </c>
      <c r="G43" s="30">
        <v>1</v>
      </c>
      <c r="H43" s="30">
        <v>0</v>
      </c>
      <c r="I43" s="30">
        <v>0</v>
      </c>
      <c r="J43" s="30">
        <v>0</v>
      </c>
      <c r="K43" s="30">
        <v>0</v>
      </c>
      <c r="L43" s="30">
        <v>1</v>
      </c>
      <c r="M43" s="30">
        <v>0</v>
      </c>
      <c r="N43" s="31">
        <v>0</v>
      </c>
    </row>
    <row r="44" spans="2:14" ht="12">
      <c r="B44" s="864"/>
      <c r="C44" s="771" t="s">
        <v>263</v>
      </c>
      <c r="D44" s="29">
        <f t="shared" si="2"/>
        <v>805</v>
      </c>
      <c r="E44" s="30">
        <v>140</v>
      </c>
      <c r="F44" s="30">
        <v>220</v>
      </c>
      <c r="G44" s="30">
        <v>155</v>
      </c>
      <c r="H44" s="30">
        <v>0</v>
      </c>
      <c r="I44" s="30">
        <v>0</v>
      </c>
      <c r="J44" s="30">
        <v>0</v>
      </c>
      <c r="K44" s="30">
        <v>0</v>
      </c>
      <c r="L44" s="30">
        <v>290</v>
      </c>
      <c r="M44" s="30">
        <v>0</v>
      </c>
      <c r="N44" s="31">
        <v>0</v>
      </c>
    </row>
    <row r="45" spans="2:14" ht="12">
      <c r="B45" s="864" t="s">
        <v>265</v>
      </c>
      <c r="C45" s="771" t="s">
        <v>262</v>
      </c>
      <c r="D45" s="29">
        <f t="shared" si="2"/>
        <v>37</v>
      </c>
      <c r="E45" s="30">
        <v>14</v>
      </c>
      <c r="F45" s="30">
        <v>5</v>
      </c>
      <c r="G45" s="30">
        <v>1</v>
      </c>
      <c r="H45" s="30">
        <v>4</v>
      </c>
      <c r="I45" s="30">
        <v>4</v>
      </c>
      <c r="J45" s="30">
        <v>2</v>
      </c>
      <c r="K45" s="30">
        <v>3</v>
      </c>
      <c r="L45" s="30">
        <v>2</v>
      </c>
      <c r="M45" s="30">
        <v>2</v>
      </c>
      <c r="N45" s="31">
        <v>0</v>
      </c>
    </row>
    <row r="46" spans="2:14" ht="12">
      <c r="B46" s="1078"/>
      <c r="C46" s="771" t="s">
        <v>266</v>
      </c>
      <c r="D46" s="29">
        <f t="shared" si="2"/>
        <v>2208</v>
      </c>
      <c r="E46" s="30">
        <v>941</v>
      </c>
      <c r="F46" s="30">
        <v>332</v>
      </c>
      <c r="G46" s="30">
        <v>186</v>
      </c>
      <c r="H46" s="30">
        <v>299</v>
      </c>
      <c r="I46" s="30">
        <v>0</v>
      </c>
      <c r="J46" s="30">
        <v>174</v>
      </c>
      <c r="K46" s="30">
        <v>144</v>
      </c>
      <c r="L46" s="30">
        <v>50</v>
      </c>
      <c r="M46" s="30">
        <v>82</v>
      </c>
      <c r="N46" s="31">
        <v>0</v>
      </c>
    </row>
    <row r="47" spans="2:14" ht="12">
      <c r="B47" s="1078"/>
      <c r="C47" s="771" t="s">
        <v>267</v>
      </c>
      <c r="D47" s="29">
        <f t="shared" si="2"/>
        <v>373</v>
      </c>
      <c r="E47" s="30">
        <v>82</v>
      </c>
      <c r="F47" s="30">
        <v>73</v>
      </c>
      <c r="G47" s="30">
        <v>36</v>
      </c>
      <c r="H47" s="30">
        <v>50</v>
      </c>
      <c r="I47" s="30">
        <v>32</v>
      </c>
      <c r="J47" s="30">
        <v>25</v>
      </c>
      <c r="K47" s="30">
        <v>45</v>
      </c>
      <c r="L47" s="30">
        <v>30</v>
      </c>
      <c r="M47" s="30">
        <v>0</v>
      </c>
      <c r="N47" s="31">
        <v>0</v>
      </c>
    </row>
    <row r="48" spans="2:14" ht="12.75" thickBot="1">
      <c r="B48" s="1079"/>
      <c r="C48" s="772" t="s">
        <v>268</v>
      </c>
      <c r="D48" s="592">
        <f t="shared" si="2"/>
        <v>2498</v>
      </c>
      <c r="E48" s="47">
        <v>1209</v>
      </c>
      <c r="F48" s="47">
        <v>256</v>
      </c>
      <c r="G48" s="47">
        <v>167</v>
      </c>
      <c r="H48" s="47">
        <v>237</v>
      </c>
      <c r="I48" s="47">
        <v>206</v>
      </c>
      <c r="J48" s="47">
        <v>108</v>
      </c>
      <c r="K48" s="47">
        <v>152</v>
      </c>
      <c r="L48" s="47">
        <v>75</v>
      </c>
      <c r="M48" s="47">
        <v>88</v>
      </c>
      <c r="N48" s="48">
        <v>0</v>
      </c>
    </row>
    <row r="49" ht="12">
      <c r="B49" s="91" t="s">
        <v>269</v>
      </c>
    </row>
  </sheetData>
  <mergeCells count="15">
    <mergeCell ref="K4:L5"/>
    <mergeCell ref="M4:N5"/>
    <mergeCell ref="C4:D5"/>
    <mergeCell ref="E4:F5"/>
    <mergeCell ref="G4:H5"/>
    <mergeCell ref="B41:B42"/>
    <mergeCell ref="B43:B44"/>
    <mergeCell ref="B45:B48"/>
    <mergeCell ref="B4:B6"/>
    <mergeCell ref="B37:C37"/>
    <mergeCell ref="B39:C39"/>
    <mergeCell ref="B40:C40"/>
    <mergeCell ref="C8:N8"/>
    <mergeCell ref="C22:N22"/>
    <mergeCell ref="I4:J5"/>
  </mergeCells>
  <printOptions/>
  <pageMargins left="0.75" right="0.75" top="1" bottom="1" header="0.512" footer="0.512"/>
  <pageSetup orientation="portrait" paperSize="9"/>
  <drawing r:id="rId1"/>
</worksheet>
</file>

<file path=xl/worksheets/sheet29.xml><?xml version="1.0" encoding="utf-8"?>
<worksheet xmlns="http://schemas.openxmlformats.org/spreadsheetml/2006/main" xmlns:r="http://schemas.openxmlformats.org/officeDocument/2006/relationships">
  <dimension ref="B2:W24"/>
  <sheetViews>
    <sheetView workbookViewId="0" topLeftCell="A1">
      <selection activeCell="A1" sqref="A1"/>
    </sheetView>
  </sheetViews>
  <sheetFormatPr defaultColWidth="9.00390625" defaultRowHeight="13.5"/>
  <cols>
    <col min="1" max="1" width="2.625" style="773" customWidth="1"/>
    <col min="2" max="2" width="9.00390625" style="775" customWidth="1"/>
    <col min="3" max="5" width="9.125" style="775" bestFit="1" customWidth="1"/>
    <col min="6" max="6" width="9.875" style="775" bestFit="1" customWidth="1"/>
    <col min="7" max="7" width="10.125" style="775" customWidth="1"/>
    <col min="8" max="9" width="9.00390625" style="775" customWidth="1"/>
    <col min="10" max="10" width="16.00390625" style="775" customWidth="1"/>
    <col min="11" max="23" width="9.00390625" style="775" customWidth="1"/>
    <col min="24" max="16384" width="9.00390625" style="773" customWidth="1"/>
  </cols>
  <sheetData>
    <row r="2" ht="14.25">
      <c r="B2" s="774" t="s">
        <v>296</v>
      </c>
    </row>
    <row r="4" ht="12.75" thickBot="1">
      <c r="B4" s="775" t="s">
        <v>279</v>
      </c>
    </row>
    <row r="5" spans="2:10" ht="15" customHeight="1">
      <c r="B5" s="1091" t="s">
        <v>1075</v>
      </c>
      <c r="C5" s="1091" t="s">
        <v>280</v>
      </c>
      <c r="D5" s="1091" t="s">
        <v>281</v>
      </c>
      <c r="E5" s="1091"/>
      <c r="F5" s="1091" t="s">
        <v>282</v>
      </c>
      <c r="G5" s="1091"/>
      <c r="H5" s="1091" t="s">
        <v>283</v>
      </c>
      <c r="I5" s="1091"/>
      <c r="J5" s="1091" t="s">
        <v>284</v>
      </c>
    </row>
    <row r="6" spans="2:10" ht="15" customHeight="1">
      <c r="B6" s="1092"/>
      <c r="C6" s="1092"/>
      <c r="D6" s="776" t="s">
        <v>285</v>
      </c>
      <c r="E6" s="776" t="s">
        <v>286</v>
      </c>
      <c r="F6" s="776" t="s">
        <v>285</v>
      </c>
      <c r="G6" s="776" t="s">
        <v>286</v>
      </c>
      <c r="H6" s="776" t="s">
        <v>287</v>
      </c>
      <c r="I6" s="776" t="s">
        <v>288</v>
      </c>
      <c r="J6" s="1092"/>
    </row>
    <row r="7" spans="2:10" ht="12">
      <c r="B7" s="777"/>
      <c r="C7" s="780"/>
      <c r="D7" s="781"/>
      <c r="E7" s="781"/>
      <c r="F7" s="781"/>
      <c r="G7" s="781"/>
      <c r="H7" s="781"/>
      <c r="I7" s="781"/>
      <c r="J7" s="782" t="s">
        <v>1082</v>
      </c>
    </row>
    <row r="8" spans="2:10" ht="12">
      <c r="B8" s="783" t="s">
        <v>289</v>
      </c>
      <c r="C8" s="784">
        <v>266</v>
      </c>
      <c r="D8" s="785">
        <v>135</v>
      </c>
      <c r="E8" s="785">
        <v>38</v>
      </c>
      <c r="F8" s="786">
        <v>6534.79</v>
      </c>
      <c r="G8" s="786">
        <v>899.6</v>
      </c>
      <c r="H8" s="785">
        <v>4</v>
      </c>
      <c r="I8" s="785">
        <v>29</v>
      </c>
      <c r="J8" s="787">
        <v>148849061</v>
      </c>
    </row>
    <row r="9" spans="2:23" s="788" customFormat="1" ht="11.25">
      <c r="B9" s="789" t="s">
        <v>290</v>
      </c>
      <c r="C9" s="790">
        <f aca="true" t="shared" si="0" ref="C9:I9">SUM(C11:C22)</f>
        <v>350</v>
      </c>
      <c r="D9" s="791">
        <f t="shared" si="0"/>
        <v>165</v>
      </c>
      <c r="E9" s="791">
        <f t="shared" si="0"/>
        <v>141</v>
      </c>
      <c r="F9" s="792">
        <f t="shared" si="0"/>
        <v>8762.710000000001</v>
      </c>
      <c r="G9" s="792">
        <f t="shared" si="0"/>
        <v>1133.65</v>
      </c>
      <c r="H9" s="791">
        <f t="shared" si="0"/>
        <v>8</v>
      </c>
      <c r="I9" s="791">
        <f t="shared" si="0"/>
        <v>96</v>
      </c>
      <c r="J9" s="793">
        <v>221376163</v>
      </c>
      <c r="K9" s="794"/>
      <c r="L9" s="794"/>
      <c r="M9" s="794"/>
      <c r="N9" s="794"/>
      <c r="O9" s="794"/>
      <c r="P9" s="794"/>
      <c r="Q9" s="794"/>
      <c r="R9" s="794"/>
      <c r="S9" s="794"/>
      <c r="T9" s="794"/>
      <c r="U9" s="794"/>
      <c r="V9" s="794"/>
      <c r="W9" s="794"/>
    </row>
    <row r="10" spans="2:10" ht="12">
      <c r="B10" s="795"/>
      <c r="C10" s="784"/>
      <c r="D10" s="785"/>
      <c r="E10" s="785"/>
      <c r="F10" s="786"/>
      <c r="G10" s="786"/>
      <c r="H10" s="785"/>
      <c r="I10" s="785"/>
      <c r="J10" s="787"/>
    </row>
    <row r="11" spans="2:10" ht="12">
      <c r="B11" s="796" t="s">
        <v>291</v>
      </c>
      <c r="C11" s="784">
        <v>32</v>
      </c>
      <c r="D11" s="785">
        <v>12</v>
      </c>
      <c r="E11" s="785">
        <v>17</v>
      </c>
      <c r="F11" s="786">
        <v>1179.34</v>
      </c>
      <c r="G11" s="786">
        <v>46</v>
      </c>
      <c r="H11" s="785">
        <v>0</v>
      </c>
      <c r="I11" s="785">
        <v>3</v>
      </c>
      <c r="J11" s="787">
        <v>24319700</v>
      </c>
    </row>
    <row r="12" spans="2:10" ht="12">
      <c r="B12" s="796" t="s">
        <v>271</v>
      </c>
      <c r="C12" s="784">
        <v>35</v>
      </c>
      <c r="D12" s="785">
        <v>19</v>
      </c>
      <c r="E12" s="785">
        <v>9</v>
      </c>
      <c r="F12" s="786">
        <v>1147.61</v>
      </c>
      <c r="G12" s="786">
        <v>550.75</v>
      </c>
      <c r="H12" s="785">
        <v>2</v>
      </c>
      <c r="I12" s="785">
        <v>12</v>
      </c>
      <c r="J12" s="787">
        <v>38785150</v>
      </c>
    </row>
    <row r="13" spans="2:10" ht="12">
      <c r="B13" s="796" t="s">
        <v>272</v>
      </c>
      <c r="C13" s="784">
        <v>34</v>
      </c>
      <c r="D13" s="785">
        <v>19</v>
      </c>
      <c r="E13" s="785">
        <v>16</v>
      </c>
      <c r="F13" s="786">
        <v>436.05</v>
      </c>
      <c r="G13" s="786">
        <v>22</v>
      </c>
      <c r="H13" s="785">
        <v>0</v>
      </c>
      <c r="I13" s="785">
        <v>11</v>
      </c>
      <c r="J13" s="787">
        <v>12830880</v>
      </c>
    </row>
    <row r="14" spans="2:10" ht="12">
      <c r="B14" s="796" t="s">
        <v>273</v>
      </c>
      <c r="C14" s="784">
        <v>47</v>
      </c>
      <c r="D14" s="785">
        <v>23</v>
      </c>
      <c r="E14" s="785">
        <v>19</v>
      </c>
      <c r="F14" s="786">
        <v>1159.57</v>
      </c>
      <c r="G14" s="786">
        <v>47.5</v>
      </c>
      <c r="H14" s="785">
        <v>0</v>
      </c>
      <c r="I14" s="785">
        <v>11</v>
      </c>
      <c r="J14" s="787">
        <v>26046350</v>
      </c>
    </row>
    <row r="15" spans="2:10" ht="12">
      <c r="B15" s="796" t="s">
        <v>274</v>
      </c>
      <c r="C15" s="784">
        <v>45</v>
      </c>
      <c r="D15" s="785">
        <v>25</v>
      </c>
      <c r="E15" s="785">
        <v>18</v>
      </c>
      <c r="F15" s="786">
        <v>1469.41</v>
      </c>
      <c r="G15" s="786">
        <v>187.42</v>
      </c>
      <c r="H15" s="785">
        <v>0</v>
      </c>
      <c r="I15" s="785">
        <v>21</v>
      </c>
      <c r="J15" s="787">
        <v>33270580</v>
      </c>
    </row>
    <row r="16" spans="2:10" ht="12">
      <c r="B16" s="796" t="s">
        <v>275</v>
      </c>
      <c r="C16" s="784">
        <v>19</v>
      </c>
      <c r="D16" s="785">
        <v>4</v>
      </c>
      <c r="E16" s="785">
        <v>14</v>
      </c>
      <c r="F16" s="786">
        <v>180.05</v>
      </c>
      <c r="G16" s="786">
        <v>64</v>
      </c>
      <c r="H16" s="785">
        <v>0</v>
      </c>
      <c r="I16" s="785">
        <v>6</v>
      </c>
      <c r="J16" s="787">
        <v>4201610</v>
      </c>
    </row>
    <row r="17" spans="2:10" ht="12">
      <c r="B17" s="796" t="s">
        <v>276</v>
      </c>
      <c r="C17" s="784">
        <v>18</v>
      </c>
      <c r="D17" s="785">
        <v>8</v>
      </c>
      <c r="E17" s="785">
        <v>4</v>
      </c>
      <c r="F17" s="786">
        <v>743.13</v>
      </c>
      <c r="G17" s="786">
        <v>58</v>
      </c>
      <c r="H17" s="785">
        <v>0</v>
      </c>
      <c r="I17" s="785">
        <v>7</v>
      </c>
      <c r="J17" s="787">
        <v>35264290</v>
      </c>
    </row>
    <row r="18" spans="2:10" ht="12">
      <c r="B18" s="796" t="s">
        <v>277</v>
      </c>
      <c r="C18" s="784">
        <v>29</v>
      </c>
      <c r="D18" s="785">
        <v>8</v>
      </c>
      <c r="E18" s="785">
        <v>7</v>
      </c>
      <c r="F18" s="786">
        <v>443.81</v>
      </c>
      <c r="G18" s="786">
        <v>0</v>
      </c>
      <c r="H18" s="785">
        <v>1</v>
      </c>
      <c r="I18" s="785">
        <v>9</v>
      </c>
      <c r="J18" s="787">
        <v>8169300</v>
      </c>
    </row>
    <row r="19" spans="2:10" ht="12">
      <c r="B19" s="796" t="s">
        <v>278</v>
      </c>
      <c r="C19" s="784">
        <v>20</v>
      </c>
      <c r="D19" s="785">
        <v>22</v>
      </c>
      <c r="E19" s="785">
        <v>9</v>
      </c>
      <c r="F19" s="786">
        <v>798.62</v>
      </c>
      <c r="G19" s="786">
        <v>44</v>
      </c>
      <c r="H19" s="785">
        <v>0</v>
      </c>
      <c r="I19" s="785">
        <v>4</v>
      </c>
      <c r="J19" s="787">
        <v>17109820</v>
      </c>
    </row>
    <row r="20" spans="2:10" ht="12">
      <c r="B20" s="796" t="s">
        <v>292</v>
      </c>
      <c r="C20" s="784">
        <v>16</v>
      </c>
      <c r="D20" s="785">
        <v>6</v>
      </c>
      <c r="E20" s="785">
        <v>6</v>
      </c>
      <c r="F20" s="786">
        <v>393.5</v>
      </c>
      <c r="G20" s="786">
        <v>27.33</v>
      </c>
      <c r="H20" s="785">
        <v>0</v>
      </c>
      <c r="I20" s="785">
        <v>6</v>
      </c>
      <c r="J20" s="787">
        <v>6461800</v>
      </c>
    </row>
    <row r="21" spans="2:10" ht="12">
      <c r="B21" s="796" t="s">
        <v>293</v>
      </c>
      <c r="C21" s="784">
        <v>28</v>
      </c>
      <c r="D21" s="785">
        <v>11</v>
      </c>
      <c r="E21" s="785">
        <v>13</v>
      </c>
      <c r="F21" s="786">
        <v>516.62</v>
      </c>
      <c r="G21" s="786">
        <v>31.15</v>
      </c>
      <c r="H21" s="785">
        <v>1</v>
      </c>
      <c r="I21" s="785">
        <v>4</v>
      </c>
      <c r="J21" s="787">
        <v>6425230</v>
      </c>
    </row>
    <row r="22" spans="2:10" ht="12">
      <c r="B22" s="796" t="s">
        <v>294</v>
      </c>
      <c r="C22" s="784">
        <v>27</v>
      </c>
      <c r="D22" s="785">
        <v>8</v>
      </c>
      <c r="E22" s="785">
        <v>9</v>
      </c>
      <c r="F22" s="786">
        <v>295</v>
      </c>
      <c r="G22" s="786">
        <v>55.5</v>
      </c>
      <c r="H22" s="785">
        <v>4</v>
      </c>
      <c r="I22" s="785">
        <v>2</v>
      </c>
      <c r="J22" s="787">
        <v>5671453</v>
      </c>
    </row>
    <row r="23" spans="2:10" ht="12.75" thickBot="1">
      <c r="B23" s="797"/>
      <c r="C23" s="798"/>
      <c r="D23" s="799"/>
      <c r="E23" s="799"/>
      <c r="F23" s="800"/>
      <c r="G23" s="800"/>
      <c r="H23" s="799"/>
      <c r="I23" s="799"/>
      <c r="J23" s="801"/>
    </row>
    <row r="24" ht="12">
      <c r="B24" s="775" t="s">
        <v>295</v>
      </c>
    </row>
  </sheetData>
  <mergeCells count="6">
    <mergeCell ref="B5:B6"/>
    <mergeCell ref="C5:C6"/>
    <mergeCell ref="J5:J6"/>
    <mergeCell ref="D5:E5"/>
    <mergeCell ref="F5:G5"/>
    <mergeCell ref="H5:I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N1125"/>
  <sheetViews>
    <sheetView workbookViewId="0" topLeftCell="A1">
      <selection activeCell="A1" sqref="A1"/>
    </sheetView>
  </sheetViews>
  <sheetFormatPr defaultColWidth="9.00390625" defaultRowHeight="13.5"/>
  <cols>
    <col min="1" max="1" width="4.125" style="53" customWidth="1"/>
    <col min="2" max="2" width="11.00390625" style="53" customWidth="1"/>
    <col min="3" max="4" width="9.50390625" style="53" bestFit="1" customWidth="1"/>
    <col min="5" max="5" width="9.75390625" style="53" customWidth="1"/>
    <col min="6" max="7" width="8.50390625" style="53" bestFit="1" customWidth="1"/>
    <col min="8" max="8" width="10.25390625" style="53" bestFit="1" customWidth="1"/>
    <col min="9" max="10" width="9.50390625" style="53" bestFit="1" customWidth="1"/>
    <col min="11" max="11" width="10.50390625" style="53" bestFit="1" customWidth="1"/>
    <col min="12" max="12" width="10.25390625" style="53" bestFit="1" customWidth="1"/>
    <col min="13" max="13" width="10.50390625" style="53" bestFit="1" customWidth="1"/>
    <col min="14" max="16384" width="9.00390625" style="53" customWidth="1"/>
  </cols>
  <sheetData>
    <row r="2" spans="2:13" s="51" customFormat="1" ht="14.25">
      <c r="B2" s="52" t="s">
        <v>1074</v>
      </c>
      <c r="C2" s="52"/>
      <c r="D2" s="52"/>
      <c r="E2" s="52"/>
      <c r="F2" s="52"/>
      <c r="G2" s="52"/>
      <c r="H2" s="52"/>
      <c r="I2" s="52"/>
      <c r="J2" s="52"/>
      <c r="K2" s="52"/>
      <c r="L2" s="52"/>
      <c r="M2" s="52"/>
    </row>
    <row r="3" spans="2:13" ht="12.75" thickBot="1">
      <c r="B3" s="54"/>
      <c r="C3" s="54"/>
      <c r="D3" s="54"/>
      <c r="E3" s="54"/>
      <c r="F3" s="54"/>
      <c r="G3" s="54"/>
      <c r="H3" s="54"/>
      <c r="I3" s="54"/>
      <c r="J3" s="54"/>
      <c r="K3" s="54"/>
      <c r="L3" s="871">
        <v>19906</v>
      </c>
      <c r="M3" s="871"/>
    </row>
    <row r="4" spans="2:13" ht="14.25" customHeight="1">
      <c r="B4" s="872" t="s">
        <v>1823</v>
      </c>
      <c r="C4" s="874" t="s">
        <v>873</v>
      </c>
      <c r="D4" s="875" t="s">
        <v>874</v>
      </c>
      <c r="E4" s="876"/>
      <c r="F4" s="876"/>
      <c r="G4" s="852"/>
      <c r="H4" s="853" t="s">
        <v>875</v>
      </c>
      <c r="I4" s="853"/>
      <c r="J4" s="853"/>
      <c r="K4" s="853"/>
      <c r="L4" s="853"/>
      <c r="M4" s="854"/>
    </row>
    <row r="5" spans="2:13" ht="31.5" customHeight="1">
      <c r="B5" s="873"/>
      <c r="C5" s="872"/>
      <c r="D5" s="55" t="s">
        <v>876</v>
      </c>
      <c r="E5" s="55" t="s">
        <v>877</v>
      </c>
      <c r="F5" s="57" t="s">
        <v>878</v>
      </c>
      <c r="G5" s="58" t="s">
        <v>879</v>
      </c>
      <c r="H5" s="59" t="s">
        <v>880</v>
      </c>
      <c r="I5" s="56" t="s">
        <v>881</v>
      </c>
      <c r="J5" s="60" t="s">
        <v>882</v>
      </c>
      <c r="K5" s="60" t="s">
        <v>883</v>
      </c>
      <c r="L5" s="60" t="s">
        <v>884</v>
      </c>
      <c r="M5" s="56" t="s">
        <v>885</v>
      </c>
    </row>
    <row r="6" spans="2:13" ht="12">
      <c r="B6" s="61"/>
      <c r="C6" s="62"/>
      <c r="D6" s="62"/>
      <c r="E6" s="62"/>
      <c r="F6" s="62"/>
      <c r="G6" s="62"/>
      <c r="H6" s="62"/>
      <c r="I6" s="62"/>
      <c r="J6" s="62"/>
      <c r="K6" s="62"/>
      <c r="L6" s="62"/>
      <c r="M6" s="63"/>
    </row>
    <row r="7" spans="2:14" s="64" customFormat="1" ht="11.25">
      <c r="B7" s="65" t="s">
        <v>1832</v>
      </c>
      <c r="C7" s="66">
        <f aca="true" t="shared" si="0" ref="C7:L7">SUM(C9:C13,C15,C34,C62,C88,C118,C140,C153,C178,C200,C234,C255)</f>
        <v>47803</v>
      </c>
      <c r="D7" s="67">
        <f t="shared" si="0"/>
        <v>41366</v>
      </c>
      <c r="E7" s="67">
        <f t="shared" si="0"/>
        <v>5057</v>
      </c>
      <c r="F7" s="67">
        <f t="shared" si="0"/>
        <v>203</v>
      </c>
      <c r="G7" s="67">
        <f t="shared" si="0"/>
        <v>1177</v>
      </c>
      <c r="H7" s="67">
        <f t="shared" si="0"/>
        <v>8518</v>
      </c>
      <c r="I7" s="67">
        <f t="shared" si="0"/>
        <v>41265</v>
      </c>
      <c r="J7" s="67">
        <f t="shared" si="0"/>
        <v>23906</v>
      </c>
      <c r="K7" s="67">
        <f t="shared" si="0"/>
        <v>105497</v>
      </c>
      <c r="L7" s="67">
        <f t="shared" si="0"/>
        <v>10720</v>
      </c>
      <c r="M7" s="68">
        <f>SUM(H7:L7)</f>
        <v>189906</v>
      </c>
      <c r="N7" s="69"/>
    </row>
    <row r="8" spans="2:14" ht="12">
      <c r="B8" s="70"/>
      <c r="C8" s="71"/>
      <c r="D8" s="72"/>
      <c r="E8" s="72"/>
      <c r="F8" s="72"/>
      <c r="G8" s="72"/>
      <c r="H8" s="72"/>
      <c r="I8" s="72"/>
      <c r="J8" s="72"/>
      <c r="K8" s="72"/>
      <c r="L8" s="72"/>
      <c r="M8" s="73"/>
      <c r="N8" s="74"/>
    </row>
    <row r="9" spans="2:14" ht="12">
      <c r="B9" s="70" t="s">
        <v>1833</v>
      </c>
      <c r="C9" s="71">
        <v>6257</v>
      </c>
      <c r="D9" s="72">
        <v>5226</v>
      </c>
      <c r="E9" s="72">
        <v>895</v>
      </c>
      <c r="F9" s="72">
        <v>69</v>
      </c>
      <c r="G9" s="72">
        <v>67</v>
      </c>
      <c r="H9" s="72">
        <v>1769</v>
      </c>
      <c r="I9" s="72">
        <v>5195</v>
      </c>
      <c r="J9" s="72">
        <v>2865</v>
      </c>
      <c r="K9" s="72">
        <v>22410</v>
      </c>
      <c r="L9" s="72">
        <v>1889</v>
      </c>
      <c r="M9" s="73">
        <f>SUM(H9:L9)</f>
        <v>34128</v>
      </c>
      <c r="N9" s="74"/>
    </row>
    <row r="10" spans="2:14" ht="12">
      <c r="B10" s="70" t="s">
        <v>1848</v>
      </c>
      <c r="C10" s="71">
        <v>3461</v>
      </c>
      <c r="D10" s="72">
        <v>2910</v>
      </c>
      <c r="E10" s="72">
        <v>499</v>
      </c>
      <c r="F10" s="72">
        <v>13</v>
      </c>
      <c r="G10" s="72">
        <v>39</v>
      </c>
      <c r="H10" s="72">
        <v>1097</v>
      </c>
      <c r="I10" s="72">
        <v>2901</v>
      </c>
      <c r="J10" s="72">
        <v>1985</v>
      </c>
      <c r="K10" s="72">
        <v>10856</v>
      </c>
      <c r="L10" s="72">
        <v>998</v>
      </c>
      <c r="M10" s="73">
        <f>SUM(H10:L10)</f>
        <v>17837</v>
      </c>
      <c r="N10" s="74"/>
    </row>
    <row r="11" spans="2:14" ht="12">
      <c r="B11" s="70" t="s">
        <v>1860</v>
      </c>
      <c r="C11" s="71">
        <v>3195</v>
      </c>
      <c r="D11" s="72">
        <v>2762</v>
      </c>
      <c r="E11" s="72">
        <v>370</v>
      </c>
      <c r="F11" s="72">
        <v>30</v>
      </c>
      <c r="G11" s="72">
        <v>33</v>
      </c>
      <c r="H11" s="72">
        <v>849</v>
      </c>
      <c r="I11" s="72">
        <v>2750</v>
      </c>
      <c r="J11" s="72">
        <v>1631</v>
      </c>
      <c r="K11" s="72">
        <v>8275</v>
      </c>
      <c r="L11" s="72">
        <v>355</v>
      </c>
      <c r="M11" s="73">
        <f>SUM(H11:L11)</f>
        <v>13860</v>
      </c>
      <c r="N11" s="74"/>
    </row>
    <row r="12" spans="2:14" ht="12">
      <c r="B12" s="70" t="s">
        <v>1871</v>
      </c>
      <c r="C12" s="71">
        <v>3344</v>
      </c>
      <c r="D12" s="72">
        <v>2934</v>
      </c>
      <c r="E12" s="72">
        <v>355</v>
      </c>
      <c r="F12" s="72">
        <v>14</v>
      </c>
      <c r="G12" s="72">
        <v>41</v>
      </c>
      <c r="H12" s="72">
        <v>948</v>
      </c>
      <c r="I12" s="72">
        <v>2927</v>
      </c>
      <c r="J12" s="72">
        <v>1614</v>
      </c>
      <c r="K12" s="72">
        <v>9846</v>
      </c>
      <c r="L12" s="72">
        <v>1284</v>
      </c>
      <c r="M12" s="73">
        <f>SUM(H12:L12)</f>
        <v>16619</v>
      </c>
      <c r="N12" s="74"/>
    </row>
    <row r="13" spans="2:14" ht="12">
      <c r="B13" s="70" t="s">
        <v>1886</v>
      </c>
      <c r="C13" s="71">
        <v>1443</v>
      </c>
      <c r="D13" s="72">
        <v>1249</v>
      </c>
      <c r="E13" s="72">
        <v>158</v>
      </c>
      <c r="F13" s="72">
        <v>6</v>
      </c>
      <c r="G13" s="72">
        <v>30</v>
      </c>
      <c r="H13" s="72">
        <v>255</v>
      </c>
      <c r="I13" s="72">
        <v>1249</v>
      </c>
      <c r="J13" s="72">
        <v>729</v>
      </c>
      <c r="K13" s="72">
        <v>3046</v>
      </c>
      <c r="L13" s="72">
        <v>766</v>
      </c>
      <c r="M13" s="73">
        <f>SUM(H13:L13)</f>
        <v>6045</v>
      </c>
      <c r="N13" s="74"/>
    </row>
    <row r="14" spans="2:14" ht="12">
      <c r="B14" s="70"/>
      <c r="C14" s="71"/>
      <c r="D14" s="72"/>
      <c r="E14" s="72"/>
      <c r="F14" s="72"/>
      <c r="G14" s="72"/>
      <c r="H14" s="72"/>
      <c r="I14" s="72"/>
      <c r="J14" s="72"/>
      <c r="K14" s="72"/>
      <c r="L14" s="72"/>
      <c r="M14" s="73"/>
      <c r="N14" s="74"/>
    </row>
    <row r="15" spans="2:14" s="64" customFormat="1" ht="11.25">
      <c r="B15" s="65" t="s">
        <v>1921</v>
      </c>
      <c r="C15" s="66">
        <f aca="true" t="shared" si="1" ref="C15:L15">SUM(C16:C32)</f>
        <v>2251</v>
      </c>
      <c r="D15" s="67">
        <f t="shared" si="1"/>
        <v>1998</v>
      </c>
      <c r="E15" s="67">
        <f t="shared" si="1"/>
        <v>188</v>
      </c>
      <c r="F15" s="67">
        <f t="shared" si="1"/>
        <v>8</v>
      </c>
      <c r="G15" s="67">
        <f t="shared" si="1"/>
        <v>57</v>
      </c>
      <c r="H15" s="67">
        <f t="shared" si="1"/>
        <v>221</v>
      </c>
      <c r="I15" s="67">
        <f t="shared" si="1"/>
        <v>1992</v>
      </c>
      <c r="J15" s="67">
        <f t="shared" si="1"/>
        <v>1109</v>
      </c>
      <c r="K15" s="67">
        <f t="shared" si="1"/>
        <v>4711</v>
      </c>
      <c r="L15" s="67">
        <f t="shared" si="1"/>
        <v>374</v>
      </c>
      <c r="M15" s="68">
        <f aca="true" t="shared" si="2" ref="M15:M20">SUM(H15:L15)</f>
        <v>8407</v>
      </c>
      <c r="N15" s="69"/>
    </row>
    <row r="16" spans="2:14" ht="12">
      <c r="B16" s="70" t="s">
        <v>886</v>
      </c>
      <c r="C16" s="71">
        <v>1069</v>
      </c>
      <c r="D16" s="72">
        <v>992</v>
      </c>
      <c r="E16" s="72">
        <v>69</v>
      </c>
      <c r="F16" s="72">
        <v>3</v>
      </c>
      <c r="G16" s="72">
        <v>5</v>
      </c>
      <c r="H16" s="72">
        <v>113</v>
      </c>
      <c r="I16" s="72">
        <v>989</v>
      </c>
      <c r="J16" s="72">
        <v>554</v>
      </c>
      <c r="K16" s="72">
        <v>2716</v>
      </c>
      <c r="L16" s="72">
        <v>270</v>
      </c>
      <c r="M16" s="73">
        <f t="shared" si="2"/>
        <v>4642</v>
      </c>
      <c r="N16" s="74"/>
    </row>
    <row r="17" spans="2:14" ht="12">
      <c r="B17" s="70" t="s">
        <v>887</v>
      </c>
      <c r="C17" s="71">
        <v>79</v>
      </c>
      <c r="D17" s="72">
        <v>61</v>
      </c>
      <c r="E17" s="72">
        <v>12</v>
      </c>
      <c r="F17" s="72">
        <v>2</v>
      </c>
      <c r="G17" s="72">
        <v>4</v>
      </c>
      <c r="H17" s="72">
        <v>12</v>
      </c>
      <c r="I17" s="72">
        <v>61</v>
      </c>
      <c r="J17" s="72">
        <v>45</v>
      </c>
      <c r="K17" s="72">
        <v>162</v>
      </c>
      <c r="L17" s="72">
        <v>0</v>
      </c>
      <c r="M17" s="73">
        <f t="shared" si="2"/>
        <v>280</v>
      </c>
      <c r="N17" s="74"/>
    </row>
    <row r="18" spans="2:14" ht="12">
      <c r="B18" s="70" t="s">
        <v>888</v>
      </c>
      <c r="C18" s="71">
        <v>67</v>
      </c>
      <c r="D18" s="72">
        <v>55</v>
      </c>
      <c r="E18" s="72">
        <v>10</v>
      </c>
      <c r="F18" s="72">
        <v>0</v>
      </c>
      <c r="G18" s="72">
        <v>2</v>
      </c>
      <c r="H18" s="72">
        <v>7</v>
      </c>
      <c r="I18" s="72">
        <v>55</v>
      </c>
      <c r="J18" s="72">
        <v>33</v>
      </c>
      <c r="K18" s="72">
        <v>261</v>
      </c>
      <c r="L18" s="72">
        <v>6</v>
      </c>
      <c r="M18" s="73">
        <f t="shared" si="2"/>
        <v>362</v>
      </c>
      <c r="N18" s="74"/>
    </row>
    <row r="19" spans="2:14" ht="12">
      <c r="B19" s="70" t="s">
        <v>2050</v>
      </c>
      <c r="C19" s="71">
        <v>45</v>
      </c>
      <c r="D19" s="72">
        <v>40</v>
      </c>
      <c r="E19" s="72">
        <v>3</v>
      </c>
      <c r="F19" s="72">
        <v>0</v>
      </c>
      <c r="G19" s="72">
        <v>2</v>
      </c>
      <c r="H19" s="72">
        <v>5</v>
      </c>
      <c r="I19" s="72">
        <v>40</v>
      </c>
      <c r="J19" s="72">
        <v>26</v>
      </c>
      <c r="K19" s="72">
        <v>49</v>
      </c>
      <c r="L19" s="72">
        <v>0</v>
      </c>
      <c r="M19" s="73">
        <f t="shared" si="2"/>
        <v>120</v>
      </c>
      <c r="N19" s="74"/>
    </row>
    <row r="20" spans="2:14" ht="12">
      <c r="B20" s="70" t="s">
        <v>889</v>
      </c>
      <c r="C20" s="71">
        <v>63</v>
      </c>
      <c r="D20" s="72">
        <v>54</v>
      </c>
      <c r="E20" s="72">
        <v>6</v>
      </c>
      <c r="F20" s="72">
        <v>0</v>
      </c>
      <c r="G20" s="72">
        <v>3</v>
      </c>
      <c r="H20" s="72">
        <v>4</v>
      </c>
      <c r="I20" s="72">
        <v>54</v>
      </c>
      <c r="J20" s="72">
        <v>19</v>
      </c>
      <c r="K20" s="72">
        <v>35</v>
      </c>
      <c r="L20" s="72">
        <v>0</v>
      </c>
      <c r="M20" s="73">
        <f t="shared" si="2"/>
        <v>112</v>
      </c>
      <c r="N20" s="74"/>
    </row>
    <row r="21" spans="2:14" ht="12">
      <c r="B21" s="70"/>
      <c r="C21" s="71"/>
      <c r="D21" s="72"/>
      <c r="E21" s="72"/>
      <c r="F21" s="72"/>
      <c r="G21" s="72"/>
      <c r="H21" s="72"/>
      <c r="I21" s="72"/>
      <c r="J21" s="72"/>
      <c r="K21" s="72"/>
      <c r="L21" s="72"/>
      <c r="M21" s="73"/>
      <c r="N21" s="74"/>
    </row>
    <row r="22" spans="2:14" ht="12">
      <c r="B22" s="70" t="s">
        <v>890</v>
      </c>
      <c r="C22" s="71">
        <v>65</v>
      </c>
      <c r="D22" s="72">
        <v>52</v>
      </c>
      <c r="E22" s="72">
        <v>7</v>
      </c>
      <c r="F22" s="72">
        <v>0</v>
      </c>
      <c r="G22" s="72">
        <v>6</v>
      </c>
      <c r="H22" s="72">
        <v>3</v>
      </c>
      <c r="I22" s="72">
        <v>52</v>
      </c>
      <c r="J22" s="72">
        <v>11</v>
      </c>
      <c r="K22" s="72">
        <v>511</v>
      </c>
      <c r="L22" s="72">
        <v>0</v>
      </c>
      <c r="M22" s="73">
        <f>SUM(H22:L22)</f>
        <v>577</v>
      </c>
      <c r="N22" s="74"/>
    </row>
    <row r="23" spans="2:14" ht="12">
      <c r="B23" s="70" t="s">
        <v>891</v>
      </c>
      <c r="C23" s="71">
        <v>84</v>
      </c>
      <c r="D23" s="72">
        <v>74</v>
      </c>
      <c r="E23" s="72">
        <v>7</v>
      </c>
      <c r="F23" s="72">
        <v>0</v>
      </c>
      <c r="G23" s="72">
        <v>3</v>
      </c>
      <c r="H23" s="72">
        <v>5</v>
      </c>
      <c r="I23" s="72">
        <v>74</v>
      </c>
      <c r="J23" s="72">
        <v>49</v>
      </c>
      <c r="K23" s="72">
        <v>126</v>
      </c>
      <c r="L23" s="72">
        <v>0</v>
      </c>
      <c r="M23" s="73">
        <f>SUM(H23:L23)</f>
        <v>254</v>
      </c>
      <c r="N23" s="74"/>
    </row>
    <row r="24" spans="2:14" ht="12">
      <c r="B24" s="70" t="s">
        <v>1922</v>
      </c>
      <c r="C24" s="71">
        <v>174</v>
      </c>
      <c r="D24" s="72">
        <v>152</v>
      </c>
      <c r="E24" s="72">
        <v>15</v>
      </c>
      <c r="F24" s="72">
        <v>0</v>
      </c>
      <c r="G24" s="72">
        <v>7</v>
      </c>
      <c r="H24" s="72">
        <v>13</v>
      </c>
      <c r="I24" s="72">
        <v>151</v>
      </c>
      <c r="J24" s="72">
        <v>114</v>
      </c>
      <c r="K24" s="72">
        <v>245</v>
      </c>
      <c r="L24" s="72">
        <v>4</v>
      </c>
      <c r="M24" s="73">
        <f>SUM(H24:L24)</f>
        <v>527</v>
      </c>
      <c r="N24" s="74"/>
    </row>
    <row r="25" spans="2:14" ht="12">
      <c r="B25" s="70" t="s">
        <v>892</v>
      </c>
      <c r="C25" s="71">
        <v>100</v>
      </c>
      <c r="D25" s="72">
        <v>88</v>
      </c>
      <c r="E25" s="72">
        <v>10</v>
      </c>
      <c r="F25" s="72">
        <v>0</v>
      </c>
      <c r="G25" s="72">
        <v>2</v>
      </c>
      <c r="H25" s="72">
        <v>10</v>
      </c>
      <c r="I25" s="72">
        <v>88</v>
      </c>
      <c r="J25" s="72">
        <v>54</v>
      </c>
      <c r="K25" s="72">
        <v>174</v>
      </c>
      <c r="L25" s="72">
        <v>1</v>
      </c>
      <c r="M25" s="73">
        <f>SUM(H25:L25)</f>
        <v>327</v>
      </c>
      <c r="N25" s="74"/>
    </row>
    <row r="26" spans="2:14" ht="12">
      <c r="B26" s="70" t="s">
        <v>893</v>
      </c>
      <c r="C26" s="71">
        <v>84</v>
      </c>
      <c r="D26" s="72">
        <v>69</v>
      </c>
      <c r="E26" s="72">
        <v>9</v>
      </c>
      <c r="F26" s="72">
        <v>0</v>
      </c>
      <c r="G26" s="72">
        <v>6</v>
      </c>
      <c r="H26" s="72">
        <v>9</v>
      </c>
      <c r="I26" s="72">
        <v>69</v>
      </c>
      <c r="J26" s="72">
        <v>36</v>
      </c>
      <c r="K26" s="75">
        <v>44</v>
      </c>
      <c r="L26" s="75">
        <v>83</v>
      </c>
      <c r="M26" s="73">
        <f>SUM(H26:L26)</f>
        <v>241</v>
      </c>
      <c r="N26" s="74"/>
    </row>
    <row r="27" spans="2:14" ht="12">
      <c r="B27" s="70"/>
      <c r="C27" s="71"/>
      <c r="D27" s="72"/>
      <c r="E27" s="72"/>
      <c r="F27" s="72"/>
      <c r="G27" s="72"/>
      <c r="H27" s="72"/>
      <c r="I27" s="72"/>
      <c r="J27" s="72"/>
      <c r="K27" s="75"/>
      <c r="L27" s="75"/>
      <c r="M27" s="73"/>
      <c r="N27" s="74"/>
    </row>
    <row r="28" spans="2:14" ht="12">
      <c r="B28" s="70" t="s">
        <v>894</v>
      </c>
      <c r="C28" s="71">
        <v>57</v>
      </c>
      <c r="D28" s="72">
        <v>49</v>
      </c>
      <c r="E28" s="72">
        <v>6</v>
      </c>
      <c r="F28" s="72">
        <v>0</v>
      </c>
      <c r="G28" s="72">
        <v>2</v>
      </c>
      <c r="H28" s="72">
        <v>3</v>
      </c>
      <c r="I28" s="72">
        <v>48</v>
      </c>
      <c r="J28" s="72">
        <v>6</v>
      </c>
      <c r="K28" s="75">
        <v>68</v>
      </c>
      <c r="L28" s="75">
        <v>0</v>
      </c>
      <c r="M28" s="73">
        <f>SUM(H28:L28)</f>
        <v>125</v>
      </c>
      <c r="N28" s="74"/>
    </row>
    <row r="29" spans="2:14" ht="12">
      <c r="B29" s="70" t="s">
        <v>1923</v>
      </c>
      <c r="C29" s="71">
        <v>78</v>
      </c>
      <c r="D29" s="72">
        <v>63</v>
      </c>
      <c r="E29" s="72">
        <v>10</v>
      </c>
      <c r="F29" s="72">
        <v>0</v>
      </c>
      <c r="G29" s="72">
        <v>5</v>
      </c>
      <c r="H29" s="72">
        <v>15</v>
      </c>
      <c r="I29" s="72">
        <v>63</v>
      </c>
      <c r="J29" s="72">
        <v>32</v>
      </c>
      <c r="K29" s="75">
        <v>87</v>
      </c>
      <c r="L29" s="75">
        <v>2</v>
      </c>
      <c r="M29" s="73">
        <f>SUM(H29:L29)</f>
        <v>199</v>
      </c>
      <c r="N29" s="74"/>
    </row>
    <row r="30" spans="2:14" ht="12">
      <c r="B30" s="70" t="s">
        <v>1924</v>
      </c>
      <c r="C30" s="71">
        <v>165</v>
      </c>
      <c r="D30" s="72">
        <v>149</v>
      </c>
      <c r="E30" s="72">
        <v>12</v>
      </c>
      <c r="F30" s="72">
        <v>0</v>
      </c>
      <c r="G30" s="72">
        <v>4</v>
      </c>
      <c r="H30" s="72">
        <v>10</v>
      </c>
      <c r="I30" s="72">
        <v>149</v>
      </c>
      <c r="J30" s="72">
        <v>82</v>
      </c>
      <c r="K30" s="75">
        <v>115</v>
      </c>
      <c r="L30" s="75">
        <v>0</v>
      </c>
      <c r="M30" s="73">
        <f>SUM(H30:L30)</f>
        <v>356</v>
      </c>
      <c r="N30" s="74"/>
    </row>
    <row r="31" spans="2:14" ht="12">
      <c r="B31" s="70" t="s">
        <v>895</v>
      </c>
      <c r="C31" s="71">
        <v>101</v>
      </c>
      <c r="D31" s="72">
        <v>86</v>
      </c>
      <c r="E31" s="72">
        <v>9</v>
      </c>
      <c r="F31" s="72">
        <v>3</v>
      </c>
      <c r="G31" s="72">
        <v>3</v>
      </c>
      <c r="H31" s="72">
        <v>11</v>
      </c>
      <c r="I31" s="72">
        <v>86</v>
      </c>
      <c r="J31" s="72">
        <v>41</v>
      </c>
      <c r="K31" s="75">
        <v>81</v>
      </c>
      <c r="L31" s="75">
        <v>3</v>
      </c>
      <c r="M31" s="73">
        <f>SUM(H31:L31)</f>
        <v>222</v>
      </c>
      <c r="N31" s="74"/>
    </row>
    <row r="32" spans="2:14" ht="12">
      <c r="B32" s="70" t="s">
        <v>896</v>
      </c>
      <c r="C32" s="71">
        <v>20</v>
      </c>
      <c r="D32" s="72">
        <v>14</v>
      </c>
      <c r="E32" s="72">
        <v>3</v>
      </c>
      <c r="F32" s="72">
        <v>0</v>
      </c>
      <c r="G32" s="72">
        <v>3</v>
      </c>
      <c r="H32" s="72">
        <v>1</v>
      </c>
      <c r="I32" s="72">
        <v>13</v>
      </c>
      <c r="J32" s="72">
        <v>7</v>
      </c>
      <c r="K32" s="75">
        <v>37</v>
      </c>
      <c r="L32" s="75">
        <v>5</v>
      </c>
      <c r="M32" s="73">
        <f>SUM(H32:L32)</f>
        <v>63</v>
      </c>
      <c r="N32" s="74"/>
    </row>
    <row r="33" spans="2:14" ht="12">
      <c r="B33" s="70"/>
      <c r="C33" s="71"/>
      <c r="D33" s="72"/>
      <c r="E33" s="72"/>
      <c r="F33" s="72"/>
      <c r="G33" s="72"/>
      <c r="H33" s="72"/>
      <c r="I33" s="72"/>
      <c r="J33" s="72"/>
      <c r="K33" s="75"/>
      <c r="L33" s="75"/>
      <c r="M33" s="73"/>
      <c r="N33" s="74"/>
    </row>
    <row r="34" spans="2:14" s="64" customFormat="1" ht="11.25">
      <c r="B34" s="65" t="s">
        <v>897</v>
      </c>
      <c r="C34" s="66">
        <f aca="true" t="shared" si="3" ref="C34:L34">SUM(C35:C60)</f>
        <v>2987</v>
      </c>
      <c r="D34" s="67">
        <f t="shared" si="3"/>
        <v>2624</v>
      </c>
      <c r="E34" s="67">
        <f t="shared" si="3"/>
        <v>296</v>
      </c>
      <c r="F34" s="67">
        <f t="shared" si="3"/>
        <v>6</v>
      </c>
      <c r="G34" s="67">
        <f t="shared" si="3"/>
        <v>61</v>
      </c>
      <c r="H34" s="67">
        <f t="shared" si="3"/>
        <v>407</v>
      </c>
      <c r="I34" s="67">
        <f t="shared" si="3"/>
        <v>2617</v>
      </c>
      <c r="J34" s="67">
        <f t="shared" si="3"/>
        <v>1509</v>
      </c>
      <c r="K34" s="76">
        <f t="shared" si="3"/>
        <v>3909</v>
      </c>
      <c r="L34" s="76">
        <f t="shared" si="3"/>
        <v>290</v>
      </c>
      <c r="M34" s="68">
        <f aca="true" t="shared" si="4" ref="M34:M39">SUM(H34:L34)</f>
        <v>8732</v>
      </c>
      <c r="N34" s="69"/>
    </row>
    <row r="35" spans="2:14" ht="12">
      <c r="B35" s="70" t="s">
        <v>1928</v>
      </c>
      <c r="C35" s="71">
        <v>646</v>
      </c>
      <c r="D35" s="72">
        <v>579</v>
      </c>
      <c r="E35" s="72">
        <v>58</v>
      </c>
      <c r="F35" s="72">
        <v>5</v>
      </c>
      <c r="G35" s="72">
        <v>4</v>
      </c>
      <c r="H35" s="72">
        <v>81</v>
      </c>
      <c r="I35" s="72">
        <v>578</v>
      </c>
      <c r="J35" s="72">
        <v>344</v>
      </c>
      <c r="K35" s="75">
        <v>1128</v>
      </c>
      <c r="L35" s="75">
        <v>83</v>
      </c>
      <c r="M35" s="73">
        <f t="shared" si="4"/>
        <v>2214</v>
      </c>
      <c r="N35" s="74"/>
    </row>
    <row r="36" spans="2:14" ht="12">
      <c r="B36" s="70" t="s">
        <v>898</v>
      </c>
      <c r="C36" s="71">
        <v>96</v>
      </c>
      <c r="D36" s="72">
        <v>83</v>
      </c>
      <c r="E36" s="72">
        <v>10</v>
      </c>
      <c r="F36" s="72">
        <v>0</v>
      </c>
      <c r="G36" s="72">
        <v>3</v>
      </c>
      <c r="H36" s="72">
        <v>13</v>
      </c>
      <c r="I36" s="72">
        <v>83</v>
      </c>
      <c r="J36" s="72">
        <v>47</v>
      </c>
      <c r="K36" s="75">
        <v>68</v>
      </c>
      <c r="L36" s="75">
        <v>0</v>
      </c>
      <c r="M36" s="73">
        <f t="shared" si="4"/>
        <v>211</v>
      </c>
      <c r="N36" s="74"/>
    </row>
    <row r="37" spans="2:14" ht="12">
      <c r="B37" s="70" t="s">
        <v>899</v>
      </c>
      <c r="C37" s="71">
        <v>83</v>
      </c>
      <c r="D37" s="72">
        <v>70</v>
      </c>
      <c r="E37" s="72">
        <v>10</v>
      </c>
      <c r="F37" s="72">
        <v>0</v>
      </c>
      <c r="G37" s="72">
        <v>3</v>
      </c>
      <c r="H37" s="72">
        <v>11</v>
      </c>
      <c r="I37" s="72">
        <v>70</v>
      </c>
      <c r="J37" s="72">
        <v>61</v>
      </c>
      <c r="K37" s="75">
        <v>104</v>
      </c>
      <c r="L37" s="75">
        <v>6</v>
      </c>
      <c r="M37" s="73">
        <f t="shared" si="4"/>
        <v>252</v>
      </c>
      <c r="N37" s="74"/>
    </row>
    <row r="38" spans="2:14" ht="12">
      <c r="B38" s="70" t="s">
        <v>900</v>
      </c>
      <c r="C38" s="71">
        <v>88</v>
      </c>
      <c r="D38" s="72">
        <v>79</v>
      </c>
      <c r="E38" s="72">
        <v>8</v>
      </c>
      <c r="F38" s="72">
        <v>0</v>
      </c>
      <c r="G38" s="72">
        <v>1</v>
      </c>
      <c r="H38" s="72">
        <v>11</v>
      </c>
      <c r="I38" s="72">
        <v>79</v>
      </c>
      <c r="J38" s="72">
        <v>96</v>
      </c>
      <c r="K38" s="75">
        <v>186</v>
      </c>
      <c r="L38" s="75">
        <v>4</v>
      </c>
      <c r="M38" s="73">
        <f t="shared" si="4"/>
        <v>376</v>
      </c>
      <c r="N38" s="74"/>
    </row>
    <row r="39" spans="2:14" ht="12">
      <c r="B39" s="70" t="s">
        <v>901</v>
      </c>
      <c r="C39" s="71">
        <v>86</v>
      </c>
      <c r="D39" s="72">
        <v>75</v>
      </c>
      <c r="E39" s="72">
        <v>9</v>
      </c>
      <c r="F39" s="72">
        <v>0</v>
      </c>
      <c r="G39" s="72">
        <v>2</v>
      </c>
      <c r="H39" s="72">
        <v>7</v>
      </c>
      <c r="I39" s="72">
        <v>75</v>
      </c>
      <c r="J39" s="72">
        <v>45</v>
      </c>
      <c r="K39" s="75">
        <v>82</v>
      </c>
      <c r="L39" s="75">
        <v>0</v>
      </c>
      <c r="M39" s="73">
        <f t="shared" si="4"/>
        <v>209</v>
      </c>
      <c r="N39" s="74"/>
    </row>
    <row r="40" spans="2:14" ht="12">
      <c r="B40" s="70"/>
      <c r="C40" s="71"/>
      <c r="D40" s="72"/>
      <c r="E40" s="72"/>
      <c r="F40" s="72"/>
      <c r="G40" s="72"/>
      <c r="H40" s="72"/>
      <c r="I40" s="72"/>
      <c r="J40" s="72"/>
      <c r="K40" s="75"/>
      <c r="L40" s="75"/>
      <c r="M40" s="73"/>
      <c r="N40" s="74"/>
    </row>
    <row r="41" spans="2:14" ht="12">
      <c r="B41" s="70" t="s">
        <v>1939</v>
      </c>
      <c r="C41" s="71">
        <v>137</v>
      </c>
      <c r="D41" s="72">
        <v>121</v>
      </c>
      <c r="E41" s="72">
        <v>11</v>
      </c>
      <c r="F41" s="72">
        <v>0</v>
      </c>
      <c r="G41" s="72">
        <v>5</v>
      </c>
      <c r="H41" s="72">
        <v>10</v>
      </c>
      <c r="I41" s="72">
        <v>121</v>
      </c>
      <c r="J41" s="72">
        <v>39</v>
      </c>
      <c r="K41" s="75">
        <v>105</v>
      </c>
      <c r="L41" s="75">
        <v>10</v>
      </c>
      <c r="M41" s="73">
        <f>SUM(H41:L41)</f>
        <v>285</v>
      </c>
      <c r="N41" s="74"/>
    </row>
    <row r="42" spans="2:14" ht="12">
      <c r="B42" s="70" t="s">
        <v>902</v>
      </c>
      <c r="C42" s="71">
        <v>93</v>
      </c>
      <c r="D42" s="72">
        <v>79</v>
      </c>
      <c r="E42" s="72">
        <v>11</v>
      </c>
      <c r="F42" s="72">
        <v>0</v>
      </c>
      <c r="G42" s="72">
        <v>3</v>
      </c>
      <c r="H42" s="72">
        <v>13</v>
      </c>
      <c r="I42" s="72">
        <v>79</v>
      </c>
      <c r="J42" s="72">
        <v>24</v>
      </c>
      <c r="K42" s="75">
        <v>72</v>
      </c>
      <c r="L42" s="75">
        <v>5</v>
      </c>
      <c r="M42" s="73">
        <f>SUM(H42:L42)</f>
        <v>193</v>
      </c>
      <c r="N42" s="74"/>
    </row>
    <row r="43" spans="2:14" ht="12">
      <c r="B43" s="70" t="s">
        <v>903</v>
      </c>
      <c r="C43" s="71">
        <v>99</v>
      </c>
      <c r="D43" s="72">
        <v>87</v>
      </c>
      <c r="E43" s="72">
        <v>11</v>
      </c>
      <c r="F43" s="72">
        <v>0</v>
      </c>
      <c r="G43" s="72">
        <v>1</v>
      </c>
      <c r="H43" s="72">
        <v>22</v>
      </c>
      <c r="I43" s="72">
        <v>87</v>
      </c>
      <c r="J43" s="72">
        <v>48</v>
      </c>
      <c r="K43" s="75">
        <v>87</v>
      </c>
      <c r="L43" s="75">
        <v>9</v>
      </c>
      <c r="M43" s="73">
        <f>SUM(H43:L43)</f>
        <v>253</v>
      </c>
      <c r="N43" s="74"/>
    </row>
    <row r="44" spans="2:14" ht="12">
      <c r="B44" s="70" t="s">
        <v>904</v>
      </c>
      <c r="C44" s="71">
        <v>124</v>
      </c>
      <c r="D44" s="72">
        <v>107</v>
      </c>
      <c r="E44" s="72">
        <v>14</v>
      </c>
      <c r="F44" s="72">
        <v>0</v>
      </c>
      <c r="G44" s="72">
        <v>3</v>
      </c>
      <c r="H44" s="72">
        <v>10</v>
      </c>
      <c r="I44" s="72">
        <v>107</v>
      </c>
      <c r="J44" s="72">
        <v>78</v>
      </c>
      <c r="K44" s="75">
        <v>151</v>
      </c>
      <c r="L44" s="75">
        <v>0</v>
      </c>
      <c r="M44" s="73">
        <f>SUM(H44:L44)</f>
        <v>346</v>
      </c>
      <c r="N44" s="74"/>
    </row>
    <row r="45" spans="2:14" ht="12">
      <c r="B45" s="70" t="s">
        <v>905</v>
      </c>
      <c r="C45" s="71">
        <v>127</v>
      </c>
      <c r="D45" s="72">
        <v>115</v>
      </c>
      <c r="E45" s="72">
        <v>9</v>
      </c>
      <c r="F45" s="72">
        <v>0</v>
      </c>
      <c r="G45" s="72">
        <v>3</v>
      </c>
      <c r="H45" s="72">
        <v>8</v>
      </c>
      <c r="I45" s="72">
        <v>115</v>
      </c>
      <c r="J45" s="72">
        <v>76</v>
      </c>
      <c r="K45" s="75">
        <v>84</v>
      </c>
      <c r="L45" s="75">
        <v>1</v>
      </c>
      <c r="M45" s="73">
        <f>SUM(H45:L45)</f>
        <v>284</v>
      </c>
      <c r="N45" s="74"/>
    </row>
    <row r="46" spans="2:14" ht="12">
      <c r="B46" s="70"/>
      <c r="C46" s="71"/>
      <c r="D46" s="72"/>
      <c r="E46" s="72"/>
      <c r="F46" s="72"/>
      <c r="G46" s="72"/>
      <c r="H46" s="72"/>
      <c r="I46" s="72"/>
      <c r="J46" s="72"/>
      <c r="K46" s="75"/>
      <c r="L46" s="75"/>
      <c r="M46" s="73"/>
      <c r="N46" s="74"/>
    </row>
    <row r="47" spans="2:14" ht="12">
      <c r="B47" s="70" t="s">
        <v>906</v>
      </c>
      <c r="C47" s="71">
        <v>49</v>
      </c>
      <c r="D47" s="72">
        <v>41</v>
      </c>
      <c r="E47" s="72">
        <v>6</v>
      </c>
      <c r="F47" s="72">
        <v>0</v>
      </c>
      <c r="G47" s="72">
        <v>2</v>
      </c>
      <c r="H47" s="72">
        <v>6</v>
      </c>
      <c r="I47" s="72">
        <v>41</v>
      </c>
      <c r="J47" s="72">
        <v>35</v>
      </c>
      <c r="K47" s="75">
        <v>54</v>
      </c>
      <c r="L47" s="75">
        <v>0</v>
      </c>
      <c r="M47" s="73">
        <f>SUM(H47:L47)</f>
        <v>136</v>
      </c>
      <c r="N47" s="74"/>
    </row>
    <row r="48" spans="2:14" ht="12">
      <c r="B48" s="70" t="s">
        <v>907</v>
      </c>
      <c r="C48" s="71">
        <v>67</v>
      </c>
      <c r="D48" s="72">
        <v>59</v>
      </c>
      <c r="E48" s="72">
        <v>6</v>
      </c>
      <c r="F48" s="72">
        <v>0</v>
      </c>
      <c r="G48" s="72">
        <v>2</v>
      </c>
      <c r="H48" s="72">
        <v>6</v>
      </c>
      <c r="I48" s="72">
        <v>59</v>
      </c>
      <c r="J48" s="72">
        <v>28</v>
      </c>
      <c r="K48" s="75">
        <v>43</v>
      </c>
      <c r="L48" s="75">
        <v>0</v>
      </c>
      <c r="M48" s="73">
        <f>SUM(H48:L48)</f>
        <v>136</v>
      </c>
      <c r="N48" s="74"/>
    </row>
    <row r="49" spans="2:14" ht="12">
      <c r="B49" s="70" t="s">
        <v>908</v>
      </c>
      <c r="C49" s="71">
        <v>134</v>
      </c>
      <c r="D49" s="72">
        <v>112</v>
      </c>
      <c r="E49" s="72">
        <v>18</v>
      </c>
      <c r="F49" s="72">
        <v>0</v>
      </c>
      <c r="G49" s="72">
        <v>4</v>
      </c>
      <c r="H49" s="72">
        <v>18</v>
      </c>
      <c r="I49" s="72">
        <v>112</v>
      </c>
      <c r="J49" s="72">
        <v>44</v>
      </c>
      <c r="K49" s="75">
        <v>150</v>
      </c>
      <c r="L49" s="75">
        <v>1</v>
      </c>
      <c r="M49" s="73">
        <f>SUM(H49:L49)</f>
        <v>325</v>
      </c>
      <c r="N49" s="74"/>
    </row>
    <row r="50" spans="2:14" ht="12">
      <c r="B50" s="70" t="s">
        <v>909</v>
      </c>
      <c r="C50" s="71">
        <v>111</v>
      </c>
      <c r="D50" s="72">
        <v>99</v>
      </c>
      <c r="E50" s="72">
        <v>9</v>
      </c>
      <c r="F50" s="72">
        <v>0</v>
      </c>
      <c r="G50" s="72">
        <v>3</v>
      </c>
      <c r="H50" s="72">
        <v>10</v>
      </c>
      <c r="I50" s="72">
        <v>99</v>
      </c>
      <c r="J50" s="72">
        <v>60</v>
      </c>
      <c r="K50" s="75">
        <v>92</v>
      </c>
      <c r="L50" s="75">
        <v>10</v>
      </c>
      <c r="M50" s="73">
        <f>SUM(H50:L50)</f>
        <v>271</v>
      </c>
      <c r="N50" s="74"/>
    </row>
    <row r="51" spans="2:14" ht="12">
      <c r="B51" s="70" t="s">
        <v>910</v>
      </c>
      <c r="C51" s="71">
        <v>294</v>
      </c>
      <c r="D51" s="72">
        <v>256</v>
      </c>
      <c r="E51" s="72">
        <v>33</v>
      </c>
      <c r="F51" s="72">
        <v>0</v>
      </c>
      <c r="G51" s="72">
        <v>5</v>
      </c>
      <c r="H51" s="72">
        <v>53</v>
      </c>
      <c r="I51" s="72">
        <v>253</v>
      </c>
      <c r="J51" s="72">
        <v>150</v>
      </c>
      <c r="K51" s="75">
        <v>285</v>
      </c>
      <c r="L51" s="75">
        <v>118</v>
      </c>
      <c r="M51" s="73">
        <f>SUM(H51:L51)</f>
        <v>859</v>
      </c>
      <c r="N51" s="74"/>
    </row>
    <row r="52" spans="2:14" ht="12">
      <c r="B52" s="70"/>
      <c r="C52" s="71"/>
      <c r="D52" s="72"/>
      <c r="E52" s="72"/>
      <c r="F52" s="72"/>
      <c r="G52" s="72"/>
      <c r="H52" s="72"/>
      <c r="I52" s="72"/>
      <c r="J52" s="72"/>
      <c r="K52" s="75"/>
      <c r="L52" s="75"/>
      <c r="M52" s="73"/>
      <c r="N52" s="74"/>
    </row>
    <row r="53" spans="2:14" ht="12">
      <c r="B53" s="70" t="s">
        <v>911</v>
      </c>
      <c r="C53" s="71">
        <v>95</v>
      </c>
      <c r="D53" s="72">
        <v>83</v>
      </c>
      <c r="E53" s="72">
        <v>9</v>
      </c>
      <c r="F53" s="72">
        <v>1</v>
      </c>
      <c r="G53" s="72">
        <v>2</v>
      </c>
      <c r="H53" s="72">
        <v>13</v>
      </c>
      <c r="I53" s="72">
        <v>83</v>
      </c>
      <c r="J53" s="72">
        <v>30</v>
      </c>
      <c r="K53" s="75">
        <v>156</v>
      </c>
      <c r="L53" s="75">
        <v>0</v>
      </c>
      <c r="M53" s="73">
        <f>SUM(H53:L53)</f>
        <v>282</v>
      </c>
      <c r="N53" s="74"/>
    </row>
    <row r="54" spans="2:14" ht="12">
      <c r="B54" s="70" t="s">
        <v>1942</v>
      </c>
      <c r="C54" s="71">
        <v>419</v>
      </c>
      <c r="D54" s="72">
        <v>385</v>
      </c>
      <c r="E54" s="72">
        <v>31</v>
      </c>
      <c r="F54" s="72">
        <v>0</v>
      </c>
      <c r="G54" s="72">
        <v>3</v>
      </c>
      <c r="H54" s="72">
        <v>75</v>
      </c>
      <c r="I54" s="72">
        <v>384</v>
      </c>
      <c r="J54" s="72">
        <v>201</v>
      </c>
      <c r="K54" s="75">
        <v>818</v>
      </c>
      <c r="L54" s="75">
        <v>34</v>
      </c>
      <c r="M54" s="73">
        <f>SUM(H54:L54)</f>
        <v>1512</v>
      </c>
      <c r="N54" s="74"/>
    </row>
    <row r="55" spans="2:14" ht="12">
      <c r="B55" s="70" t="s">
        <v>912</v>
      </c>
      <c r="C55" s="71">
        <v>45</v>
      </c>
      <c r="D55" s="72">
        <v>36</v>
      </c>
      <c r="E55" s="72">
        <v>7</v>
      </c>
      <c r="F55" s="72">
        <v>0</v>
      </c>
      <c r="G55" s="72">
        <v>2</v>
      </c>
      <c r="H55" s="72">
        <v>15</v>
      </c>
      <c r="I55" s="72">
        <v>36</v>
      </c>
      <c r="J55" s="72">
        <v>29</v>
      </c>
      <c r="K55" s="75">
        <v>84</v>
      </c>
      <c r="L55" s="75">
        <v>9</v>
      </c>
      <c r="M55" s="73">
        <f>SUM(H55:L55)</f>
        <v>173</v>
      </c>
      <c r="N55" s="74"/>
    </row>
    <row r="56" spans="2:14" ht="12">
      <c r="B56" s="70" t="s">
        <v>913</v>
      </c>
      <c r="C56" s="71">
        <v>12</v>
      </c>
      <c r="D56" s="72">
        <v>5</v>
      </c>
      <c r="E56" s="72">
        <v>3</v>
      </c>
      <c r="F56" s="72">
        <v>0</v>
      </c>
      <c r="G56" s="72">
        <v>4</v>
      </c>
      <c r="H56" s="72">
        <v>5</v>
      </c>
      <c r="I56" s="72">
        <v>5</v>
      </c>
      <c r="J56" s="72">
        <v>4</v>
      </c>
      <c r="K56" s="75">
        <v>34</v>
      </c>
      <c r="L56" s="75">
        <v>0</v>
      </c>
      <c r="M56" s="73">
        <f>SUM(H56:L56)</f>
        <v>48</v>
      </c>
      <c r="N56" s="74"/>
    </row>
    <row r="57" spans="2:14" ht="12">
      <c r="B57" s="70" t="s">
        <v>914</v>
      </c>
      <c r="C57" s="71">
        <v>39</v>
      </c>
      <c r="D57" s="72">
        <v>30</v>
      </c>
      <c r="E57" s="72">
        <v>7</v>
      </c>
      <c r="F57" s="72">
        <v>0</v>
      </c>
      <c r="G57" s="72">
        <v>2</v>
      </c>
      <c r="H57" s="72">
        <v>5</v>
      </c>
      <c r="I57" s="72">
        <v>30</v>
      </c>
      <c r="J57" s="72">
        <v>9</v>
      </c>
      <c r="K57" s="75">
        <v>35</v>
      </c>
      <c r="L57" s="75">
        <v>0</v>
      </c>
      <c r="M57" s="73">
        <f>SUM(H57:L57)</f>
        <v>79</v>
      </c>
      <c r="N57" s="74"/>
    </row>
    <row r="58" spans="2:14" ht="12">
      <c r="B58" s="70"/>
      <c r="C58" s="71"/>
      <c r="D58" s="72"/>
      <c r="E58" s="72"/>
      <c r="F58" s="72"/>
      <c r="G58" s="72"/>
      <c r="H58" s="72"/>
      <c r="I58" s="72"/>
      <c r="J58" s="72"/>
      <c r="K58" s="75"/>
      <c r="L58" s="75"/>
      <c r="M58" s="73"/>
      <c r="N58" s="74"/>
    </row>
    <row r="59" spans="2:14" ht="12">
      <c r="B59" s="70" t="s">
        <v>915</v>
      </c>
      <c r="C59" s="71">
        <v>73</v>
      </c>
      <c r="D59" s="72">
        <v>62</v>
      </c>
      <c r="E59" s="72">
        <v>9</v>
      </c>
      <c r="F59" s="72">
        <v>0</v>
      </c>
      <c r="G59" s="72">
        <v>2</v>
      </c>
      <c r="H59" s="72">
        <v>6</v>
      </c>
      <c r="I59" s="72">
        <v>60</v>
      </c>
      <c r="J59" s="72">
        <v>36</v>
      </c>
      <c r="K59" s="75">
        <v>41</v>
      </c>
      <c r="L59" s="75">
        <v>0</v>
      </c>
      <c r="M59" s="73">
        <f>SUM(H59:L59)</f>
        <v>143</v>
      </c>
      <c r="N59" s="74"/>
    </row>
    <row r="60" spans="2:14" ht="12">
      <c r="B60" s="70" t="s">
        <v>916</v>
      </c>
      <c r="C60" s="71">
        <v>70</v>
      </c>
      <c r="D60" s="72">
        <v>61</v>
      </c>
      <c r="E60" s="72">
        <v>7</v>
      </c>
      <c r="F60" s="72">
        <v>0</v>
      </c>
      <c r="G60" s="72">
        <v>2</v>
      </c>
      <c r="H60" s="72">
        <v>9</v>
      </c>
      <c r="I60" s="72">
        <v>61</v>
      </c>
      <c r="J60" s="72">
        <v>25</v>
      </c>
      <c r="K60" s="75">
        <v>50</v>
      </c>
      <c r="L60" s="75">
        <v>0</v>
      </c>
      <c r="M60" s="73">
        <f>SUM(H60:L60)</f>
        <v>145</v>
      </c>
      <c r="N60" s="74"/>
    </row>
    <row r="61" spans="2:14" ht="12">
      <c r="B61" s="70"/>
      <c r="C61" s="71"/>
      <c r="D61" s="72"/>
      <c r="E61" s="72"/>
      <c r="F61" s="72"/>
      <c r="G61" s="72"/>
      <c r="H61" s="72"/>
      <c r="I61" s="72"/>
      <c r="J61" s="72"/>
      <c r="K61" s="75"/>
      <c r="L61" s="75"/>
      <c r="M61" s="73"/>
      <c r="N61" s="74"/>
    </row>
    <row r="62" spans="2:14" s="64" customFormat="1" ht="11.25">
      <c r="B62" s="65" t="s">
        <v>917</v>
      </c>
      <c r="C62" s="66">
        <f aca="true" t="shared" si="5" ref="C62:L62">SUM(C63:C86)</f>
        <v>3924</v>
      </c>
      <c r="D62" s="67">
        <f t="shared" si="5"/>
        <v>3439</v>
      </c>
      <c r="E62" s="67">
        <f t="shared" si="5"/>
        <v>356</v>
      </c>
      <c r="F62" s="67">
        <f t="shared" si="5"/>
        <v>18</v>
      </c>
      <c r="G62" s="67">
        <f t="shared" si="5"/>
        <v>111</v>
      </c>
      <c r="H62" s="67">
        <f t="shared" si="5"/>
        <v>504</v>
      </c>
      <c r="I62" s="67">
        <f t="shared" si="5"/>
        <v>3438</v>
      </c>
      <c r="J62" s="67">
        <f t="shared" si="5"/>
        <v>2079</v>
      </c>
      <c r="K62" s="76">
        <f t="shared" si="5"/>
        <v>5584</v>
      </c>
      <c r="L62" s="76">
        <f t="shared" si="5"/>
        <v>1022</v>
      </c>
      <c r="M62" s="68">
        <f aca="true" t="shared" si="6" ref="M62:M67">SUM(H62:L62)</f>
        <v>12627</v>
      </c>
      <c r="N62" s="69"/>
    </row>
    <row r="63" spans="2:14" ht="12">
      <c r="B63" s="70" t="s">
        <v>918</v>
      </c>
      <c r="C63" s="71">
        <v>614</v>
      </c>
      <c r="D63" s="72">
        <v>513</v>
      </c>
      <c r="E63" s="72">
        <v>80</v>
      </c>
      <c r="F63" s="72">
        <v>10</v>
      </c>
      <c r="G63" s="72">
        <v>11</v>
      </c>
      <c r="H63" s="72">
        <v>115</v>
      </c>
      <c r="I63" s="72">
        <v>512</v>
      </c>
      <c r="J63" s="72">
        <v>363</v>
      </c>
      <c r="K63" s="75">
        <v>1395</v>
      </c>
      <c r="L63" s="75">
        <v>441</v>
      </c>
      <c r="M63" s="73">
        <f t="shared" si="6"/>
        <v>2826</v>
      </c>
      <c r="N63" s="74"/>
    </row>
    <row r="64" spans="2:14" ht="12">
      <c r="B64" s="70" t="s">
        <v>919</v>
      </c>
      <c r="C64" s="71">
        <v>99</v>
      </c>
      <c r="D64" s="72">
        <v>84</v>
      </c>
      <c r="E64" s="72">
        <v>12</v>
      </c>
      <c r="F64" s="72">
        <v>1</v>
      </c>
      <c r="G64" s="72">
        <v>2</v>
      </c>
      <c r="H64" s="72">
        <v>11</v>
      </c>
      <c r="I64" s="72">
        <v>84</v>
      </c>
      <c r="J64" s="72">
        <v>49</v>
      </c>
      <c r="K64" s="75">
        <v>170</v>
      </c>
      <c r="L64" s="75">
        <v>48</v>
      </c>
      <c r="M64" s="73">
        <f t="shared" si="6"/>
        <v>362</v>
      </c>
      <c r="N64" s="74"/>
    </row>
    <row r="65" spans="2:14" ht="12">
      <c r="B65" s="70" t="s">
        <v>920</v>
      </c>
      <c r="C65" s="71">
        <v>80</v>
      </c>
      <c r="D65" s="72">
        <v>64</v>
      </c>
      <c r="E65" s="72">
        <v>13</v>
      </c>
      <c r="F65" s="72">
        <v>0</v>
      </c>
      <c r="G65" s="72">
        <v>3</v>
      </c>
      <c r="H65" s="72">
        <v>7</v>
      </c>
      <c r="I65" s="72">
        <v>64</v>
      </c>
      <c r="J65" s="72">
        <v>19</v>
      </c>
      <c r="K65" s="75">
        <v>153</v>
      </c>
      <c r="L65" s="75">
        <v>0</v>
      </c>
      <c r="M65" s="73">
        <f t="shared" si="6"/>
        <v>243</v>
      </c>
      <c r="N65" s="74"/>
    </row>
    <row r="66" spans="2:14" ht="12">
      <c r="B66" s="70" t="s">
        <v>921</v>
      </c>
      <c r="C66" s="71">
        <v>135</v>
      </c>
      <c r="D66" s="72">
        <v>113</v>
      </c>
      <c r="E66" s="72">
        <v>15</v>
      </c>
      <c r="F66" s="72">
        <v>1</v>
      </c>
      <c r="G66" s="72">
        <v>6</v>
      </c>
      <c r="H66" s="72">
        <v>61</v>
      </c>
      <c r="I66" s="72">
        <v>113</v>
      </c>
      <c r="J66" s="72">
        <v>65</v>
      </c>
      <c r="K66" s="75">
        <v>190</v>
      </c>
      <c r="L66" s="75">
        <v>15</v>
      </c>
      <c r="M66" s="73">
        <f t="shared" si="6"/>
        <v>444</v>
      </c>
      <c r="N66" s="74"/>
    </row>
    <row r="67" spans="2:14" ht="12">
      <c r="B67" s="70" t="s">
        <v>922</v>
      </c>
      <c r="C67" s="71">
        <v>385</v>
      </c>
      <c r="D67" s="72">
        <v>358</v>
      </c>
      <c r="E67" s="72">
        <v>21</v>
      </c>
      <c r="F67" s="72">
        <v>0</v>
      </c>
      <c r="G67" s="72">
        <v>6</v>
      </c>
      <c r="H67" s="72">
        <v>39</v>
      </c>
      <c r="I67" s="72">
        <v>358</v>
      </c>
      <c r="J67" s="72">
        <v>246</v>
      </c>
      <c r="K67" s="75">
        <v>495</v>
      </c>
      <c r="L67" s="75">
        <v>33</v>
      </c>
      <c r="M67" s="73">
        <f t="shared" si="6"/>
        <v>1171</v>
      </c>
      <c r="N67" s="74"/>
    </row>
    <row r="68" spans="2:14" ht="12">
      <c r="B68" s="70"/>
      <c r="C68" s="71"/>
      <c r="D68" s="72"/>
      <c r="E68" s="72"/>
      <c r="F68" s="72"/>
      <c r="G68" s="72"/>
      <c r="H68" s="72"/>
      <c r="I68" s="72"/>
      <c r="J68" s="72"/>
      <c r="K68" s="75"/>
      <c r="L68" s="75"/>
      <c r="M68" s="73"/>
      <c r="N68" s="74"/>
    </row>
    <row r="69" spans="2:14" ht="12">
      <c r="B69" s="70" t="s">
        <v>923</v>
      </c>
      <c r="C69" s="71">
        <v>114</v>
      </c>
      <c r="D69" s="72">
        <v>101</v>
      </c>
      <c r="E69" s="72">
        <v>6</v>
      </c>
      <c r="F69" s="72">
        <v>0</v>
      </c>
      <c r="G69" s="72">
        <v>7</v>
      </c>
      <c r="H69" s="72">
        <v>8</v>
      </c>
      <c r="I69" s="72">
        <v>101</v>
      </c>
      <c r="J69" s="72">
        <v>50</v>
      </c>
      <c r="K69" s="75">
        <v>104</v>
      </c>
      <c r="L69" s="75">
        <v>3</v>
      </c>
      <c r="M69" s="73">
        <f>SUM(H69:L69)</f>
        <v>266</v>
      </c>
      <c r="N69" s="74"/>
    </row>
    <row r="70" spans="2:14" ht="12">
      <c r="B70" s="70" t="s">
        <v>924</v>
      </c>
      <c r="C70" s="71">
        <v>197</v>
      </c>
      <c r="D70" s="72">
        <v>172</v>
      </c>
      <c r="E70" s="72">
        <v>17</v>
      </c>
      <c r="F70" s="72">
        <v>0</v>
      </c>
      <c r="G70" s="72">
        <v>8</v>
      </c>
      <c r="H70" s="72">
        <v>13</v>
      </c>
      <c r="I70" s="72">
        <v>172</v>
      </c>
      <c r="J70" s="72">
        <v>98</v>
      </c>
      <c r="K70" s="75">
        <v>255</v>
      </c>
      <c r="L70" s="75">
        <v>26</v>
      </c>
      <c r="M70" s="73">
        <f>SUM(H70:L70)</f>
        <v>564</v>
      </c>
      <c r="N70" s="74"/>
    </row>
    <row r="71" spans="2:14" ht="12">
      <c r="B71" s="70" t="s">
        <v>925</v>
      </c>
      <c r="C71" s="71">
        <v>110</v>
      </c>
      <c r="D71" s="72">
        <v>96</v>
      </c>
      <c r="E71" s="72">
        <v>11</v>
      </c>
      <c r="F71" s="72">
        <v>0</v>
      </c>
      <c r="G71" s="72">
        <v>3</v>
      </c>
      <c r="H71" s="72">
        <v>27</v>
      </c>
      <c r="I71" s="72">
        <v>96</v>
      </c>
      <c r="J71" s="72">
        <v>53</v>
      </c>
      <c r="K71" s="75">
        <v>92</v>
      </c>
      <c r="L71" s="75">
        <v>46</v>
      </c>
      <c r="M71" s="73">
        <f>SUM(H71:L71)</f>
        <v>314</v>
      </c>
      <c r="N71" s="74"/>
    </row>
    <row r="72" spans="2:14" ht="12">
      <c r="B72" s="70" t="s">
        <v>926</v>
      </c>
      <c r="C72" s="71">
        <v>120</v>
      </c>
      <c r="D72" s="72">
        <v>104</v>
      </c>
      <c r="E72" s="72">
        <v>12</v>
      </c>
      <c r="F72" s="72">
        <v>0</v>
      </c>
      <c r="G72" s="72">
        <v>4</v>
      </c>
      <c r="H72" s="72">
        <v>11</v>
      </c>
      <c r="I72" s="72">
        <v>104</v>
      </c>
      <c r="J72" s="72">
        <v>54</v>
      </c>
      <c r="K72" s="75">
        <v>105</v>
      </c>
      <c r="L72" s="75">
        <v>30</v>
      </c>
      <c r="M72" s="73">
        <f>SUM(H72:L72)</f>
        <v>304</v>
      </c>
      <c r="N72" s="74"/>
    </row>
    <row r="73" spans="2:14" ht="12">
      <c r="B73" s="70" t="s">
        <v>927</v>
      </c>
      <c r="C73" s="71">
        <v>82</v>
      </c>
      <c r="D73" s="72">
        <v>69</v>
      </c>
      <c r="E73" s="72">
        <v>8</v>
      </c>
      <c r="F73" s="72">
        <v>0</v>
      </c>
      <c r="G73" s="72">
        <v>5</v>
      </c>
      <c r="H73" s="72">
        <v>10</v>
      </c>
      <c r="I73" s="72">
        <v>69</v>
      </c>
      <c r="J73" s="72">
        <v>39</v>
      </c>
      <c r="K73" s="75">
        <v>106</v>
      </c>
      <c r="L73" s="75">
        <v>7</v>
      </c>
      <c r="M73" s="73">
        <f>SUM(H73:L73)</f>
        <v>231</v>
      </c>
      <c r="N73" s="74"/>
    </row>
    <row r="74" spans="2:14" ht="12">
      <c r="B74" s="70"/>
      <c r="C74" s="71"/>
      <c r="D74" s="72"/>
      <c r="E74" s="72"/>
      <c r="F74" s="72"/>
      <c r="G74" s="72"/>
      <c r="H74" s="72"/>
      <c r="I74" s="72"/>
      <c r="J74" s="72"/>
      <c r="K74" s="75"/>
      <c r="L74" s="75"/>
      <c r="M74" s="73"/>
      <c r="N74" s="74"/>
    </row>
    <row r="75" spans="2:14" ht="12">
      <c r="B75" s="70" t="s">
        <v>928</v>
      </c>
      <c r="C75" s="71">
        <v>29</v>
      </c>
      <c r="D75" s="72">
        <v>24</v>
      </c>
      <c r="E75" s="72">
        <v>3</v>
      </c>
      <c r="F75" s="72">
        <v>0</v>
      </c>
      <c r="G75" s="72">
        <v>2</v>
      </c>
      <c r="H75" s="72">
        <v>3</v>
      </c>
      <c r="I75" s="72">
        <v>24</v>
      </c>
      <c r="J75" s="72">
        <v>19</v>
      </c>
      <c r="K75" s="75">
        <v>34</v>
      </c>
      <c r="L75" s="75">
        <v>6</v>
      </c>
      <c r="M75" s="73">
        <f aca="true" t="shared" si="7" ref="M75:M81">SUM(H75:L75)</f>
        <v>86</v>
      </c>
      <c r="N75" s="74"/>
    </row>
    <row r="76" spans="2:14" ht="12">
      <c r="B76" s="70" t="s">
        <v>929</v>
      </c>
      <c r="C76" s="71">
        <v>28</v>
      </c>
      <c r="D76" s="72">
        <v>22</v>
      </c>
      <c r="E76" s="72">
        <v>2</v>
      </c>
      <c r="F76" s="72">
        <v>0</v>
      </c>
      <c r="G76" s="72">
        <v>4</v>
      </c>
      <c r="H76" s="72">
        <v>2</v>
      </c>
      <c r="I76" s="72">
        <v>22</v>
      </c>
      <c r="J76" s="72">
        <v>25</v>
      </c>
      <c r="K76" s="75">
        <v>27</v>
      </c>
      <c r="L76" s="75">
        <v>15</v>
      </c>
      <c r="M76" s="73">
        <f t="shared" si="7"/>
        <v>91</v>
      </c>
      <c r="N76" s="74"/>
    </row>
    <row r="77" spans="2:14" ht="12">
      <c r="B77" s="70" t="s">
        <v>930</v>
      </c>
      <c r="C77" s="71">
        <v>72</v>
      </c>
      <c r="D77" s="72">
        <v>61</v>
      </c>
      <c r="E77" s="72">
        <v>4</v>
      </c>
      <c r="F77" s="72">
        <v>1</v>
      </c>
      <c r="G77" s="72">
        <v>6</v>
      </c>
      <c r="H77" s="72">
        <v>11</v>
      </c>
      <c r="I77" s="72">
        <v>61</v>
      </c>
      <c r="J77" s="72">
        <v>50</v>
      </c>
      <c r="K77" s="75">
        <v>121</v>
      </c>
      <c r="L77" s="75">
        <v>7</v>
      </c>
      <c r="M77" s="73">
        <f t="shared" si="7"/>
        <v>250</v>
      </c>
      <c r="N77" s="74"/>
    </row>
    <row r="78" spans="2:14" ht="12">
      <c r="B78" s="70" t="s">
        <v>931</v>
      </c>
      <c r="C78" s="71">
        <v>266</v>
      </c>
      <c r="D78" s="72">
        <v>228</v>
      </c>
      <c r="E78" s="72">
        <v>25</v>
      </c>
      <c r="F78" s="72">
        <v>1</v>
      </c>
      <c r="G78" s="72">
        <v>12</v>
      </c>
      <c r="H78" s="72">
        <v>28</v>
      </c>
      <c r="I78" s="72">
        <v>228</v>
      </c>
      <c r="J78" s="72">
        <v>100</v>
      </c>
      <c r="K78" s="72">
        <v>727</v>
      </c>
      <c r="L78" s="72">
        <v>111</v>
      </c>
      <c r="M78" s="73">
        <f t="shared" si="7"/>
        <v>1194</v>
      </c>
      <c r="N78" s="74"/>
    </row>
    <row r="79" spans="2:13" ht="12">
      <c r="B79" s="70" t="s">
        <v>932</v>
      </c>
      <c r="C79" s="71">
        <v>190</v>
      </c>
      <c r="D79" s="72">
        <v>170</v>
      </c>
      <c r="E79" s="72">
        <v>13</v>
      </c>
      <c r="F79" s="72">
        <v>1</v>
      </c>
      <c r="G79" s="72">
        <v>6</v>
      </c>
      <c r="H79" s="72">
        <v>33</v>
      </c>
      <c r="I79" s="72">
        <v>170</v>
      </c>
      <c r="J79" s="72">
        <v>90</v>
      </c>
      <c r="K79" s="72">
        <v>191</v>
      </c>
      <c r="L79" s="72">
        <v>6</v>
      </c>
      <c r="M79" s="73">
        <f t="shared" si="7"/>
        <v>490</v>
      </c>
    </row>
    <row r="80" spans="2:13" ht="12">
      <c r="B80" s="70" t="s">
        <v>933</v>
      </c>
      <c r="C80" s="72">
        <v>67</v>
      </c>
      <c r="D80" s="72">
        <v>58</v>
      </c>
      <c r="E80" s="72">
        <v>7</v>
      </c>
      <c r="F80" s="72">
        <v>0</v>
      </c>
      <c r="G80" s="72">
        <v>2</v>
      </c>
      <c r="H80" s="72">
        <v>7</v>
      </c>
      <c r="I80" s="72">
        <v>58</v>
      </c>
      <c r="J80" s="72">
        <v>24</v>
      </c>
      <c r="K80" s="72">
        <v>48</v>
      </c>
      <c r="L80" s="72">
        <v>0</v>
      </c>
      <c r="M80" s="73">
        <f t="shared" si="7"/>
        <v>137</v>
      </c>
    </row>
    <row r="81" spans="2:13" ht="12">
      <c r="B81" s="70" t="s">
        <v>934</v>
      </c>
      <c r="C81" s="71">
        <v>116</v>
      </c>
      <c r="D81" s="72">
        <v>105</v>
      </c>
      <c r="E81" s="72">
        <v>7</v>
      </c>
      <c r="F81" s="72">
        <v>2</v>
      </c>
      <c r="G81" s="72">
        <v>2</v>
      </c>
      <c r="H81" s="72">
        <v>7</v>
      </c>
      <c r="I81" s="72">
        <v>105</v>
      </c>
      <c r="J81" s="72">
        <v>55</v>
      </c>
      <c r="K81" s="72">
        <v>88</v>
      </c>
      <c r="L81" s="72">
        <v>6</v>
      </c>
      <c r="M81" s="73">
        <f t="shared" si="7"/>
        <v>261</v>
      </c>
    </row>
    <row r="82" spans="2:13" ht="12">
      <c r="B82" s="70"/>
      <c r="C82" s="71"/>
      <c r="D82" s="72"/>
      <c r="E82" s="72"/>
      <c r="F82" s="72"/>
      <c r="G82" s="72"/>
      <c r="H82" s="72"/>
      <c r="I82" s="72"/>
      <c r="J82" s="72"/>
      <c r="K82" s="72"/>
      <c r="L82" s="72"/>
      <c r="M82" s="73"/>
    </row>
    <row r="83" spans="2:13" ht="12">
      <c r="B83" s="70" t="s">
        <v>935</v>
      </c>
      <c r="C83" s="71">
        <v>66</v>
      </c>
      <c r="D83" s="72">
        <v>58</v>
      </c>
      <c r="E83" s="72">
        <v>6</v>
      </c>
      <c r="F83" s="72">
        <v>0</v>
      </c>
      <c r="G83" s="72">
        <v>2</v>
      </c>
      <c r="H83" s="72">
        <v>9</v>
      </c>
      <c r="I83" s="72">
        <v>58</v>
      </c>
      <c r="J83" s="72">
        <v>49</v>
      </c>
      <c r="K83" s="72">
        <v>91</v>
      </c>
      <c r="L83" s="72">
        <v>44</v>
      </c>
      <c r="M83" s="73">
        <f>SUM(H83:L83)</f>
        <v>251</v>
      </c>
    </row>
    <row r="84" spans="2:13" ht="12">
      <c r="B84" s="70" t="s">
        <v>936</v>
      </c>
      <c r="C84" s="71">
        <v>126</v>
      </c>
      <c r="D84" s="72">
        <v>114</v>
      </c>
      <c r="E84" s="72">
        <v>9</v>
      </c>
      <c r="F84" s="72">
        <v>0</v>
      </c>
      <c r="G84" s="72">
        <v>3</v>
      </c>
      <c r="H84" s="72">
        <v>7</v>
      </c>
      <c r="I84" s="72">
        <v>114</v>
      </c>
      <c r="J84" s="72">
        <v>73</v>
      </c>
      <c r="K84" s="72">
        <v>99</v>
      </c>
      <c r="L84" s="72">
        <v>0</v>
      </c>
      <c r="M84" s="73">
        <f>SUM(H84:L84)</f>
        <v>293</v>
      </c>
    </row>
    <row r="85" spans="2:13" ht="12">
      <c r="B85" s="70" t="s">
        <v>937</v>
      </c>
      <c r="C85" s="71">
        <v>903</v>
      </c>
      <c r="D85" s="72">
        <v>812</v>
      </c>
      <c r="E85" s="72">
        <v>75</v>
      </c>
      <c r="F85" s="72">
        <v>1</v>
      </c>
      <c r="G85" s="72">
        <v>15</v>
      </c>
      <c r="H85" s="72">
        <v>88</v>
      </c>
      <c r="I85" s="72">
        <v>812</v>
      </c>
      <c r="J85" s="72">
        <v>500</v>
      </c>
      <c r="K85" s="72">
        <v>1041</v>
      </c>
      <c r="L85" s="72">
        <v>173</v>
      </c>
      <c r="M85" s="73">
        <f>SUM(H85:L85)</f>
        <v>2614</v>
      </c>
    </row>
    <row r="86" spans="2:13" ht="12">
      <c r="B86" s="70" t="s">
        <v>938</v>
      </c>
      <c r="C86" s="71">
        <v>125</v>
      </c>
      <c r="D86" s="72">
        <v>113</v>
      </c>
      <c r="E86" s="72">
        <v>10</v>
      </c>
      <c r="F86" s="72">
        <v>0</v>
      </c>
      <c r="G86" s="72">
        <v>2</v>
      </c>
      <c r="H86" s="72">
        <v>7</v>
      </c>
      <c r="I86" s="72">
        <v>113</v>
      </c>
      <c r="J86" s="72">
        <v>58</v>
      </c>
      <c r="K86" s="72">
        <v>52</v>
      </c>
      <c r="L86" s="72">
        <v>5</v>
      </c>
      <c r="M86" s="73">
        <f>SUM(H86:L86)</f>
        <v>235</v>
      </c>
    </row>
    <row r="87" spans="2:13" ht="12">
      <c r="B87" s="70"/>
      <c r="C87" s="71"/>
      <c r="D87" s="72"/>
      <c r="E87" s="72"/>
      <c r="F87" s="72"/>
      <c r="G87" s="72"/>
      <c r="H87" s="72"/>
      <c r="I87" s="72"/>
      <c r="J87" s="72"/>
      <c r="K87" s="72"/>
      <c r="L87" s="72"/>
      <c r="M87" s="73"/>
    </row>
    <row r="88" spans="2:13" s="64" customFormat="1" ht="11.25">
      <c r="B88" s="65" t="s">
        <v>939</v>
      </c>
      <c r="C88" s="66">
        <f aca="true" t="shared" si="8" ref="C88:L88">SUM(C89:C116)</f>
        <v>3579</v>
      </c>
      <c r="D88" s="67">
        <f t="shared" si="8"/>
        <v>3216</v>
      </c>
      <c r="E88" s="67">
        <f t="shared" si="8"/>
        <v>268</v>
      </c>
      <c r="F88" s="67">
        <f t="shared" si="8"/>
        <v>2</v>
      </c>
      <c r="G88" s="67">
        <f t="shared" si="8"/>
        <v>93</v>
      </c>
      <c r="H88" s="67">
        <f t="shared" si="8"/>
        <v>328</v>
      </c>
      <c r="I88" s="67">
        <f t="shared" si="8"/>
        <v>3200</v>
      </c>
      <c r="J88" s="67">
        <f t="shared" si="8"/>
        <v>2111</v>
      </c>
      <c r="K88" s="67">
        <f t="shared" si="8"/>
        <v>4701</v>
      </c>
      <c r="L88" s="67">
        <f t="shared" si="8"/>
        <v>496</v>
      </c>
      <c r="M88" s="68">
        <f aca="true" t="shared" si="9" ref="M88:M93">SUM(H88:L88)</f>
        <v>10836</v>
      </c>
    </row>
    <row r="89" spans="2:13" ht="12">
      <c r="B89" s="70" t="s">
        <v>940</v>
      </c>
      <c r="C89" s="71">
        <v>584</v>
      </c>
      <c r="D89" s="72">
        <v>528</v>
      </c>
      <c r="E89" s="72">
        <v>48</v>
      </c>
      <c r="F89" s="72">
        <v>0</v>
      </c>
      <c r="G89" s="72">
        <v>8</v>
      </c>
      <c r="H89" s="72">
        <v>79</v>
      </c>
      <c r="I89" s="72">
        <v>527</v>
      </c>
      <c r="J89" s="72">
        <v>329</v>
      </c>
      <c r="K89" s="72">
        <v>1281</v>
      </c>
      <c r="L89" s="72">
        <v>50</v>
      </c>
      <c r="M89" s="73">
        <f t="shared" si="9"/>
        <v>2266</v>
      </c>
    </row>
    <row r="90" spans="2:13" ht="12">
      <c r="B90" s="70" t="s">
        <v>941</v>
      </c>
      <c r="C90" s="71">
        <v>107</v>
      </c>
      <c r="D90" s="72">
        <v>98</v>
      </c>
      <c r="E90" s="72">
        <v>7</v>
      </c>
      <c r="F90" s="72">
        <v>0</v>
      </c>
      <c r="G90" s="72">
        <v>2</v>
      </c>
      <c r="H90" s="72">
        <v>10</v>
      </c>
      <c r="I90" s="72">
        <v>98</v>
      </c>
      <c r="J90" s="72">
        <v>53</v>
      </c>
      <c r="K90" s="72">
        <v>90</v>
      </c>
      <c r="L90" s="72">
        <v>4</v>
      </c>
      <c r="M90" s="73">
        <f t="shared" si="9"/>
        <v>255</v>
      </c>
    </row>
    <row r="91" spans="2:13" ht="12">
      <c r="B91" s="70" t="s">
        <v>1990</v>
      </c>
      <c r="C91" s="71">
        <v>52</v>
      </c>
      <c r="D91" s="72">
        <v>45</v>
      </c>
      <c r="E91" s="72">
        <v>6</v>
      </c>
      <c r="F91" s="72">
        <v>0</v>
      </c>
      <c r="G91" s="72">
        <v>1</v>
      </c>
      <c r="H91" s="72">
        <v>5</v>
      </c>
      <c r="I91" s="72">
        <v>45</v>
      </c>
      <c r="J91" s="72">
        <v>43</v>
      </c>
      <c r="K91" s="72">
        <v>48</v>
      </c>
      <c r="L91" s="72">
        <v>2</v>
      </c>
      <c r="M91" s="73">
        <f t="shared" si="9"/>
        <v>143</v>
      </c>
    </row>
    <row r="92" spans="2:13" ht="12">
      <c r="B92" s="70" t="s">
        <v>942</v>
      </c>
      <c r="C92" s="71">
        <v>90</v>
      </c>
      <c r="D92" s="72">
        <v>78</v>
      </c>
      <c r="E92" s="72">
        <v>9</v>
      </c>
      <c r="F92" s="72">
        <v>0</v>
      </c>
      <c r="G92" s="72">
        <v>3</v>
      </c>
      <c r="H92" s="72">
        <v>6</v>
      </c>
      <c r="I92" s="72">
        <v>78</v>
      </c>
      <c r="J92" s="72">
        <v>38</v>
      </c>
      <c r="K92" s="72">
        <v>81</v>
      </c>
      <c r="L92" s="72">
        <v>3</v>
      </c>
      <c r="M92" s="73">
        <f t="shared" si="9"/>
        <v>206</v>
      </c>
    </row>
    <row r="93" spans="2:13" ht="12">
      <c r="B93" s="70" t="s">
        <v>1969</v>
      </c>
      <c r="C93" s="71">
        <v>500</v>
      </c>
      <c r="D93" s="72">
        <v>473</v>
      </c>
      <c r="E93" s="72">
        <v>22</v>
      </c>
      <c r="F93" s="72">
        <v>0</v>
      </c>
      <c r="G93" s="72">
        <v>5</v>
      </c>
      <c r="H93" s="72">
        <v>28</v>
      </c>
      <c r="I93" s="72">
        <v>472</v>
      </c>
      <c r="J93" s="72">
        <v>434</v>
      </c>
      <c r="K93" s="72">
        <v>640</v>
      </c>
      <c r="L93" s="72">
        <v>202</v>
      </c>
      <c r="M93" s="73">
        <f t="shared" si="9"/>
        <v>1776</v>
      </c>
    </row>
    <row r="94" spans="2:13" ht="12">
      <c r="B94" s="70"/>
      <c r="C94" s="71"/>
      <c r="D94" s="72"/>
      <c r="E94" s="72"/>
      <c r="F94" s="72"/>
      <c r="G94" s="72"/>
      <c r="H94" s="72"/>
      <c r="I94" s="72"/>
      <c r="J94" s="72"/>
      <c r="K94" s="72"/>
      <c r="L94" s="72"/>
      <c r="M94" s="73"/>
    </row>
    <row r="95" spans="2:13" ht="12">
      <c r="B95" s="70" t="s">
        <v>943</v>
      </c>
      <c r="C95" s="71">
        <v>69</v>
      </c>
      <c r="D95" s="72">
        <v>59</v>
      </c>
      <c r="E95" s="72">
        <v>8</v>
      </c>
      <c r="F95" s="72">
        <v>0</v>
      </c>
      <c r="G95" s="72">
        <v>2</v>
      </c>
      <c r="H95" s="72">
        <v>7</v>
      </c>
      <c r="I95" s="72">
        <v>59</v>
      </c>
      <c r="J95" s="72">
        <v>39</v>
      </c>
      <c r="K95" s="72">
        <v>83</v>
      </c>
      <c r="L95" s="72">
        <v>0</v>
      </c>
      <c r="M95" s="73">
        <f>SUM(H95:L95)</f>
        <v>188</v>
      </c>
    </row>
    <row r="96" spans="2:13" ht="12">
      <c r="B96" s="70" t="s">
        <v>944</v>
      </c>
      <c r="C96" s="71">
        <v>46</v>
      </c>
      <c r="D96" s="72">
        <v>39</v>
      </c>
      <c r="E96" s="72">
        <v>4</v>
      </c>
      <c r="F96" s="72">
        <v>1</v>
      </c>
      <c r="G96" s="72">
        <v>2</v>
      </c>
      <c r="H96" s="72">
        <v>3</v>
      </c>
      <c r="I96" s="72">
        <v>39</v>
      </c>
      <c r="J96" s="72">
        <v>25</v>
      </c>
      <c r="K96" s="72">
        <v>39</v>
      </c>
      <c r="L96" s="72">
        <v>0</v>
      </c>
      <c r="M96" s="73">
        <f>SUM(H96:L96)</f>
        <v>106</v>
      </c>
    </row>
    <row r="97" spans="2:13" ht="12">
      <c r="B97" s="70" t="s">
        <v>945</v>
      </c>
      <c r="C97" s="72">
        <v>128</v>
      </c>
      <c r="D97" s="72">
        <v>117</v>
      </c>
      <c r="E97" s="72">
        <v>9</v>
      </c>
      <c r="F97" s="72">
        <v>0</v>
      </c>
      <c r="G97" s="72">
        <v>2</v>
      </c>
      <c r="H97" s="72">
        <v>20</v>
      </c>
      <c r="I97" s="72">
        <v>116</v>
      </c>
      <c r="J97" s="72">
        <v>67</v>
      </c>
      <c r="K97" s="72">
        <v>111</v>
      </c>
      <c r="L97" s="72">
        <v>21</v>
      </c>
      <c r="M97" s="73">
        <f>SUM(H97:L97)</f>
        <v>335</v>
      </c>
    </row>
    <row r="98" spans="2:13" ht="12">
      <c r="B98" s="70" t="s">
        <v>946</v>
      </c>
      <c r="C98" s="72">
        <v>13</v>
      </c>
      <c r="D98" s="72">
        <v>8</v>
      </c>
      <c r="E98" s="72">
        <v>3</v>
      </c>
      <c r="F98" s="72">
        <v>0</v>
      </c>
      <c r="G98" s="72">
        <v>2</v>
      </c>
      <c r="H98" s="72">
        <v>2</v>
      </c>
      <c r="I98" s="72">
        <v>8</v>
      </c>
      <c r="J98" s="72">
        <v>2</v>
      </c>
      <c r="K98" s="72">
        <v>17</v>
      </c>
      <c r="L98" s="72">
        <v>0</v>
      </c>
      <c r="M98" s="73">
        <f>SUM(H98:L98)</f>
        <v>29</v>
      </c>
    </row>
    <row r="99" spans="2:13" ht="12">
      <c r="B99" s="70" t="s">
        <v>947</v>
      </c>
      <c r="C99" s="72">
        <v>60</v>
      </c>
      <c r="D99" s="72">
        <v>51</v>
      </c>
      <c r="E99" s="72">
        <v>7</v>
      </c>
      <c r="F99" s="72">
        <v>0</v>
      </c>
      <c r="G99" s="72">
        <v>2</v>
      </c>
      <c r="H99" s="72">
        <v>7</v>
      </c>
      <c r="I99" s="72">
        <v>51</v>
      </c>
      <c r="J99" s="72">
        <v>29</v>
      </c>
      <c r="K99" s="72">
        <v>45</v>
      </c>
      <c r="L99" s="72">
        <v>0</v>
      </c>
      <c r="M99" s="73">
        <f>SUM(H99:L99)</f>
        <v>132</v>
      </c>
    </row>
    <row r="100" spans="2:13" ht="12">
      <c r="B100" s="70"/>
      <c r="C100" s="72"/>
      <c r="D100" s="72"/>
      <c r="E100" s="72"/>
      <c r="F100" s="72"/>
      <c r="G100" s="72"/>
      <c r="H100" s="72"/>
      <c r="I100" s="72"/>
      <c r="J100" s="72"/>
      <c r="K100" s="72"/>
      <c r="L100" s="72"/>
      <c r="M100" s="73"/>
    </row>
    <row r="101" spans="2:13" ht="12">
      <c r="B101" s="70" t="s">
        <v>948</v>
      </c>
      <c r="C101" s="72">
        <v>106</v>
      </c>
      <c r="D101" s="72">
        <v>95</v>
      </c>
      <c r="E101" s="72">
        <v>9</v>
      </c>
      <c r="F101" s="72">
        <v>0</v>
      </c>
      <c r="G101" s="72">
        <v>2</v>
      </c>
      <c r="H101" s="72">
        <v>9</v>
      </c>
      <c r="I101" s="72">
        <v>95</v>
      </c>
      <c r="J101" s="72">
        <v>50</v>
      </c>
      <c r="K101" s="72">
        <v>63</v>
      </c>
      <c r="L101" s="72">
        <v>0</v>
      </c>
      <c r="M101" s="73">
        <f>SUM(H101:L101)</f>
        <v>217</v>
      </c>
    </row>
    <row r="102" spans="2:13" ht="12">
      <c r="B102" s="70" t="s">
        <v>949</v>
      </c>
      <c r="C102" s="72">
        <v>100</v>
      </c>
      <c r="D102" s="72">
        <v>90</v>
      </c>
      <c r="E102" s="72">
        <v>7</v>
      </c>
      <c r="F102" s="72">
        <v>0</v>
      </c>
      <c r="G102" s="72">
        <v>3</v>
      </c>
      <c r="H102" s="72">
        <v>7</v>
      </c>
      <c r="I102" s="72">
        <v>90</v>
      </c>
      <c r="J102" s="72">
        <v>27</v>
      </c>
      <c r="K102" s="72">
        <v>73</v>
      </c>
      <c r="L102" s="72">
        <v>4</v>
      </c>
      <c r="M102" s="73">
        <f>SUM(H102:L102)</f>
        <v>201</v>
      </c>
    </row>
    <row r="103" spans="2:13" ht="12">
      <c r="B103" s="70" t="s">
        <v>950</v>
      </c>
      <c r="C103" s="72">
        <v>141</v>
      </c>
      <c r="D103" s="72">
        <v>132</v>
      </c>
      <c r="E103" s="72">
        <v>8</v>
      </c>
      <c r="F103" s="72">
        <v>0</v>
      </c>
      <c r="G103" s="72">
        <v>1</v>
      </c>
      <c r="H103" s="72">
        <v>4</v>
      </c>
      <c r="I103" s="72">
        <v>132</v>
      </c>
      <c r="J103" s="72">
        <v>90</v>
      </c>
      <c r="K103" s="72">
        <v>68</v>
      </c>
      <c r="L103" s="72">
        <v>30</v>
      </c>
      <c r="M103" s="73">
        <f>SUM(H103:L103)</f>
        <v>324</v>
      </c>
    </row>
    <row r="104" spans="2:13" ht="12">
      <c r="B104" s="70" t="s">
        <v>951</v>
      </c>
      <c r="C104" s="72">
        <v>65</v>
      </c>
      <c r="D104" s="72">
        <v>54</v>
      </c>
      <c r="E104" s="72">
        <v>9</v>
      </c>
      <c r="F104" s="72">
        <v>0</v>
      </c>
      <c r="G104" s="72">
        <v>2</v>
      </c>
      <c r="H104" s="72">
        <v>16</v>
      </c>
      <c r="I104" s="72">
        <v>54</v>
      </c>
      <c r="J104" s="72">
        <v>42</v>
      </c>
      <c r="K104" s="72">
        <v>103</v>
      </c>
      <c r="L104" s="72">
        <v>3</v>
      </c>
      <c r="M104" s="73">
        <f>SUM(H104:L104)</f>
        <v>218</v>
      </c>
    </row>
    <row r="105" spans="2:13" ht="12">
      <c r="B105" s="70" t="s">
        <v>952</v>
      </c>
      <c r="C105" s="72">
        <v>105</v>
      </c>
      <c r="D105" s="72">
        <v>93</v>
      </c>
      <c r="E105" s="72">
        <v>10</v>
      </c>
      <c r="F105" s="72">
        <v>0</v>
      </c>
      <c r="G105" s="72">
        <v>2</v>
      </c>
      <c r="H105" s="72">
        <v>15</v>
      </c>
      <c r="I105" s="72">
        <v>93</v>
      </c>
      <c r="J105" s="72">
        <v>66</v>
      </c>
      <c r="K105" s="72">
        <v>134</v>
      </c>
      <c r="L105" s="72">
        <v>1</v>
      </c>
      <c r="M105" s="73">
        <f>SUM(H105:L105)</f>
        <v>309</v>
      </c>
    </row>
    <row r="106" spans="2:13" ht="12">
      <c r="B106" s="70"/>
      <c r="C106" s="72"/>
      <c r="D106" s="72"/>
      <c r="E106" s="72"/>
      <c r="F106" s="72"/>
      <c r="G106" s="72"/>
      <c r="H106" s="72"/>
      <c r="I106" s="72"/>
      <c r="J106" s="72"/>
      <c r="K106" s="72"/>
      <c r="L106" s="72"/>
      <c r="M106" s="73"/>
    </row>
    <row r="107" spans="2:13" ht="12">
      <c r="B107" s="70" t="s">
        <v>953</v>
      </c>
      <c r="C107" s="72">
        <v>124</v>
      </c>
      <c r="D107" s="72">
        <v>111</v>
      </c>
      <c r="E107" s="72">
        <v>7</v>
      </c>
      <c r="F107" s="72">
        <v>0</v>
      </c>
      <c r="G107" s="72">
        <v>6</v>
      </c>
      <c r="H107" s="72">
        <v>6</v>
      </c>
      <c r="I107" s="72">
        <v>111</v>
      </c>
      <c r="J107" s="72">
        <v>27</v>
      </c>
      <c r="K107" s="72">
        <v>81</v>
      </c>
      <c r="L107" s="72">
        <v>21</v>
      </c>
      <c r="M107" s="73">
        <f>SUM(H107:L107)</f>
        <v>246</v>
      </c>
    </row>
    <row r="108" spans="2:13" ht="12">
      <c r="B108" s="70" t="s">
        <v>954</v>
      </c>
      <c r="C108" s="72">
        <v>65</v>
      </c>
      <c r="D108" s="72">
        <v>55</v>
      </c>
      <c r="E108" s="72">
        <v>7</v>
      </c>
      <c r="F108" s="72">
        <v>0</v>
      </c>
      <c r="G108" s="72">
        <v>3</v>
      </c>
      <c r="H108" s="72">
        <v>8</v>
      </c>
      <c r="I108" s="72">
        <v>55</v>
      </c>
      <c r="J108" s="72">
        <v>42</v>
      </c>
      <c r="K108" s="72">
        <v>146</v>
      </c>
      <c r="L108" s="72">
        <v>39</v>
      </c>
      <c r="M108" s="73">
        <f>SUM(H108:L108)</f>
        <v>290</v>
      </c>
    </row>
    <row r="109" spans="2:13" ht="12">
      <c r="B109" s="70" t="s">
        <v>955</v>
      </c>
      <c r="C109" s="72">
        <v>194</v>
      </c>
      <c r="D109" s="72">
        <v>175</v>
      </c>
      <c r="E109" s="72">
        <v>15</v>
      </c>
      <c r="F109" s="72">
        <v>0</v>
      </c>
      <c r="G109" s="72">
        <v>4</v>
      </c>
      <c r="H109" s="72">
        <v>14</v>
      </c>
      <c r="I109" s="72">
        <v>175</v>
      </c>
      <c r="J109" s="72">
        <v>139</v>
      </c>
      <c r="K109" s="72">
        <v>397</v>
      </c>
      <c r="L109" s="72">
        <v>57</v>
      </c>
      <c r="M109" s="73">
        <f>SUM(H109:L109)</f>
        <v>782</v>
      </c>
    </row>
    <row r="110" spans="2:13" ht="12">
      <c r="B110" s="70" t="s">
        <v>956</v>
      </c>
      <c r="C110" s="72">
        <v>247</v>
      </c>
      <c r="D110" s="72">
        <v>225</v>
      </c>
      <c r="E110" s="72">
        <v>11</v>
      </c>
      <c r="F110" s="72">
        <v>0</v>
      </c>
      <c r="G110" s="72">
        <v>11</v>
      </c>
      <c r="H110" s="72">
        <v>9</v>
      </c>
      <c r="I110" s="72">
        <v>219</v>
      </c>
      <c r="J110" s="72">
        <v>120</v>
      </c>
      <c r="K110" s="72">
        <v>148</v>
      </c>
      <c r="L110" s="72">
        <v>30</v>
      </c>
      <c r="M110" s="73">
        <f>SUM(H110:L110)</f>
        <v>526</v>
      </c>
    </row>
    <row r="111" spans="2:13" ht="12">
      <c r="B111" s="70" t="s">
        <v>957</v>
      </c>
      <c r="C111" s="72">
        <v>157</v>
      </c>
      <c r="D111" s="72">
        <v>135</v>
      </c>
      <c r="E111" s="72">
        <v>14</v>
      </c>
      <c r="F111" s="72">
        <v>0</v>
      </c>
      <c r="G111" s="72">
        <v>8</v>
      </c>
      <c r="H111" s="72">
        <v>9</v>
      </c>
      <c r="I111" s="72">
        <v>133</v>
      </c>
      <c r="J111" s="72">
        <v>68</v>
      </c>
      <c r="K111" s="72">
        <v>355</v>
      </c>
      <c r="L111" s="72">
        <v>0</v>
      </c>
      <c r="M111" s="73">
        <f>SUM(H111:L111)</f>
        <v>565</v>
      </c>
    </row>
    <row r="112" spans="2:13" ht="12">
      <c r="B112" s="70"/>
      <c r="C112" s="72"/>
      <c r="D112" s="72"/>
      <c r="E112" s="72"/>
      <c r="F112" s="72"/>
      <c r="G112" s="72"/>
      <c r="H112" s="72"/>
      <c r="I112" s="72"/>
      <c r="J112" s="72"/>
      <c r="K112" s="72"/>
      <c r="L112" s="72"/>
      <c r="M112" s="73"/>
    </row>
    <row r="113" spans="2:13" ht="12">
      <c r="B113" s="70" t="s">
        <v>1980</v>
      </c>
      <c r="C113" s="72">
        <v>384</v>
      </c>
      <c r="D113" s="72">
        <v>347</v>
      </c>
      <c r="E113" s="72">
        <v>27</v>
      </c>
      <c r="F113" s="72">
        <v>1</v>
      </c>
      <c r="G113" s="72">
        <v>9</v>
      </c>
      <c r="H113" s="72">
        <v>43</v>
      </c>
      <c r="I113" s="72">
        <v>347</v>
      </c>
      <c r="J113" s="72">
        <v>242</v>
      </c>
      <c r="K113" s="72">
        <v>467</v>
      </c>
      <c r="L113" s="72">
        <v>28</v>
      </c>
      <c r="M113" s="73">
        <f>SUM(H113:L113)</f>
        <v>1127</v>
      </c>
    </row>
    <row r="114" spans="2:13" ht="12">
      <c r="B114" s="70" t="s">
        <v>958</v>
      </c>
      <c r="C114" s="72">
        <v>73</v>
      </c>
      <c r="D114" s="72">
        <v>62</v>
      </c>
      <c r="E114" s="72">
        <v>6</v>
      </c>
      <c r="F114" s="72">
        <v>0</v>
      </c>
      <c r="G114" s="72">
        <v>5</v>
      </c>
      <c r="H114" s="72">
        <v>6</v>
      </c>
      <c r="I114" s="72">
        <v>62</v>
      </c>
      <c r="J114" s="72">
        <v>19</v>
      </c>
      <c r="K114" s="72">
        <v>67</v>
      </c>
      <c r="L114" s="72">
        <v>0</v>
      </c>
      <c r="M114" s="73">
        <f>SUM(H114:L114)</f>
        <v>154</v>
      </c>
    </row>
    <row r="115" spans="2:13" ht="12">
      <c r="B115" s="70" t="s">
        <v>959</v>
      </c>
      <c r="C115" s="72">
        <v>76</v>
      </c>
      <c r="D115" s="72">
        <v>69</v>
      </c>
      <c r="E115" s="72">
        <v>3</v>
      </c>
      <c r="F115" s="72">
        <v>0</v>
      </c>
      <c r="G115" s="72">
        <v>4</v>
      </c>
      <c r="H115" s="72">
        <v>2</v>
      </c>
      <c r="I115" s="72">
        <v>69</v>
      </c>
      <c r="J115" s="72">
        <v>80</v>
      </c>
      <c r="K115" s="72">
        <v>94</v>
      </c>
      <c r="L115" s="72">
        <v>1</v>
      </c>
      <c r="M115" s="73">
        <f>SUM(H115:L115)</f>
        <v>246</v>
      </c>
    </row>
    <row r="116" spans="2:13" ht="12">
      <c r="B116" s="70" t="s">
        <v>960</v>
      </c>
      <c r="C116" s="72">
        <v>93</v>
      </c>
      <c r="D116" s="72">
        <v>77</v>
      </c>
      <c r="E116" s="72">
        <v>12</v>
      </c>
      <c r="F116" s="72">
        <v>0</v>
      </c>
      <c r="G116" s="72">
        <v>4</v>
      </c>
      <c r="H116" s="72">
        <v>13</v>
      </c>
      <c r="I116" s="72">
        <v>72</v>
      </c>
      <c r="J116" s="72">
        <v>40</v>
      </c>
      <c r="K116" s="72">
        <v>70</v>
      </c>
      <c r="L116" s="72">
        <v>0</v>
      </c>
      <c r="M116" s="73">
        <f>SUM(H116:L116)</f>
        <v>195</v>
      </c>
    </row>
    <row r="117" spans="2:13" ht="12">
      <c r="B117" s="70"/>
      <c r="C117" s="72"/>
      <c r="D117" s="72"/>
      <c r="E117" s="72"/>
      <c r="F117" s="72"/>
      <c r="G117" s="72"/>
      <c r="H117" s="72"/>
      <c r="I117" s="72"/>
      <c r="J117" s="72"/>
      <c r="K117" s="72"/>
      <c r="L117" s="72"/>
      <c r="M117" s="73"/>
    </row>
    <row r="118" spans="2:13" s="64" customFormat="1" ht="11.25">
      <c r="B118" s="65" t="s">
        <v>1986</v>
      </c>
      <c r="C118" s="67">
        <f aca="true" t="shared" si="10" ref="C118:H118">SUM(C119:C138)</f>
        <v>2207</v>
      </c>
      <c r="D118" s="67">
        <f t="shared" si="10"/>
        <v>1862</v>
      </c>
      <c r="E118" s="67">
        <f t="shared" si="10"/>
        <v>217</v>
      </c>
      <c r="F118" s="67">
        <f t="shared" si="10"/>
        <v>4</v>
      </c>
      <c r="G118" s="67">
        <f t="shared" si="10"/>
        <v>124</v>
      </c>
      <c r="H118" s="67">
        <f t="shared" si="10"/>
        <v>285</v>
      </c>
      <c r="I118" s="67">
        <v>1860</v>
      </c>
      <c r="J118" s="67">
        <f>SUM(J119:J138)</f>
        <v>998</v>
      </c>
      <c r="K118" s="67">
        <f>SUM(K119:K138)</f>
        <v>4187</v>
      </c>
      <c r="L118" s="67">
        <f>SUM(L119:L138)</f>
        <v>745</v>
      </c>
      <c r="M118" s="68">
        <f aca="true" t="shared" si="11" ref="M118:M123">SUM(H118:L118)</f>
        <v>8075</v>
      </c>
    </row>
    <row r="119" spans="2:13" ht="12">
      <c r="B119" s="70" t="s">
        <v>961</v>
      </c>
      <c r="C119" s="72">
        <v>219</v>
      </c>
      <c r="D119" s="72">
        <v>182</v>
      </c>
      <c r="E119" s="72">
        <v>21</v>
      </c>
      <c r="F119" s="72">
        <v>3</v>
      </c>
      <c r="G119" s="72">
        <v>13</v>
      </c>
      <c r="H119" s="72">
        <v>31</v>
      </c>
      <c r="I119" s="72">
        <v>182</v>
      </c>
      <c r="J119" s="72">
        <v>79</v>
      </c>
      <c r="K119" s="72">
        <v>954</v>
      </c>
      <c r="L119" s="72">
        <v>124</v>
      </c>
      <c r="M119" s="73">
        <f t="shared" si="11"/>
        <v>1370</v>
      </c>
    </row>
    <row r="120" spans="2:13" ht="12">
      <c r="B120" s="70" t="s">
        <v>962</v>
      </c>
      <c r="C120" s="72">
        <v>41</v>
      </c>
      <c r="D120" s="72">
        <v>32</v>
      </c>
      <c r="E120" s="72">
        <v>5</v>
      </c>
      <c r="F120" s="72">
        <v>0</v>
      </c>
      <c r="G120" s="72">
        <v>4</v>
      </c>
      <c r="H120" s="72">
        <v>2</v>
      </c>
      <c r="I120" s="72">
        <v>32</v>
      </c>
      <c r="J120" s="72">
        <v>17</v>
      </c>
      <c r="K120" s="72">
        <v>240</v>
      </c>
      <c r="L120" s="72">
        <v>86</v>
      </c>
      <c r="M120" s="73">
        <f t="shared" si="11"/>
        <v>377</v>
      </c>
    </row>
    <row r="121" spans="2:13" ht="12">
      <c r="B121" s="70" t="s">
        <v>1990</v>
      </c>
      <c r="C121" s="72">
        <v>221</v>
      </c>
      <c r="D121" s="72">
        <v>184</v>
      </c>
      <c r="E121" s="72">
        <v>19</v>
      </c>
      <c r="F121" s="72">
        <v>1</v>
      </c>
      <c r="G121" s="72">
        <v>17</v>
      </c>
      <c r="H121" s="72">
        <v>17</v>
      </c>
      <c r="I121" s="72">
        <v>183</v>
      </c>
      <c r="J121" s="72">
        <v>126</v>
      </c>
      <c r="K121" s="72">
        <v>602</v>
      </c>
      <c r="L121" s="72">
        <v>7</v>
      </c>
      <c r="M121" s="73">
        <f t="shared" si="11"/>
        <v>935</v>
      </c>
    </row>
    <row r="122" spans="2:13" ht="12">
      <c r="B122" s="70" t="s">
        <v>963</v>
      </c>
      <c r="C122" s="72">
        <v>75</v>
      </c>
      <c r="D122" s="72">
        <v>57</v>
      </c>
      <c r="E122" s="72">
        <v>11</v>
      </c>
      <c r="F122" s="72">
        <v>0</v>
      </c>
      <c r="G122" s="72">
        <v>7</v>
      </c>
      <c r="H122" s="72">
        <v>10</v>
      </c>
      <c r="I122" s="72">
        <v>57</v>
      </c>
      <c r="J122" s="72">
        <v>35</v>
      </c>
      <c r="K122" s="72">
        <v>136</v>
      </c>
      <c r="L122" s="72">
        <v>49</v>
      </c>
      <c r="M122" s="73">
        <f t="shared" si="11"/>
        <v>287</v>
      </c>
    </row>
    <row r="123" spans="2:13" ht="12">
      <c r="B123" s="70" t="s">
        <v>964</v>
      </c>
      <c r="C123" s="72">
        <v>87</v>
      </c>
      <c r="D123" s="72">
        <v>68</v>
      </c>
      <c r="E123" s="72">
        <v>11</v>
      </c>
      <c r="F123" s="72">
        <v>0</v>
      </c>
      <c r="G123" s="72">
        <v>8</v>
      </c>
      <c r="H123" s="72">
        <v>11</v>
      </c>
      <c r="I123" s="72">
        <v>68</v>
      </c>
      <c r="J123" s="72">
        <v>42</v>
      </c>
      <c r="K123" s="72">
        <v>82</v>
      </c>
      <c r="L123" s="72">
        <v>21</v>
      </c>
      <c r="M123" s="73">
        <f t="shared" si="11"/>
        <v>224</v>
      </c>
    </row>
    <row r="124" spans="2:13" ht="12">
      <c r="B124" s="70"/>
      <c r="C124" s="72"/>
      <c r="D124" s="72"/>
      <c r="E124" s="72"/>
      <c r="F124" s="72"/>
      <c r="G124" s="72"/>
      <c r="H124" s="72"/>
      <c r="I124" s="72"/>
      <c r="J124" s="72"/>
      <c r="K124" s="72"/>
      <c r="L124" s="72"/>
      <c r="M124" s="73"/>
    </row>
    <row r="125" spans="2:13" ht="12">
      <c r="B125" s="70" t="s">
        <v>965</v>
      </c>
      <c r="C125" s="72">
        <v>35</v>
      </c>
      <c r="D125" s="72">
        <v>27</v>
      </c>
      <c r="E125" s="72">
        <v>5</v>
      </c>
      <c r="F125" s="72">
        <v>0</v>
      </c>
      <c r="G125" s="72">
        <v>3</v>
      </c>
      <c r="H125" s="72">
        <v>1</v>
      </c>
      <c r="I125" s="72">
        <v>27</v>
      </c>
      <c r="J125" s="72">
        <v>2</v>
      </c>
      <c r="K125" s="72">
        <v>51</v>
      </c>
      <c r="L125" s="72">
        <v>1</v>
      </c>
      <c r="M125" s="73">
        <f>SUM(H125:L125)</f>
        <v>82</v>
      </c>
    </row>
    <row r="126" spans="2:13" ht="12">
      <c r="B126" s="70" t="s">
        <v>952</v>
      </c>
      <c r="C126" s="72">
        <v>138</v>
      </c>
      <c r="D126" s="72">
        <v>127</v>
      </c>
      <c r="E126" s="72">
        <v>8</v>
      </c>
      <c r="F126" s="72">
        <v>0</v>
      </c>
      <c r="G126" s="72">
        <v>3</v>
      </c>
      <c r="H126" s="72">
        <v>5</v>
      </c>
      <c r="I126" s="72">
        <v>127</v>
      </c>
      <c r="J126" s="72">
        <v>31</v>
      </c>
      <c r="K126" s="72">
        <v>62</v>
      </c>
      <c r="L126" s="72">
        <v>0</v>
      </c>
      <c r="M126" s="73">
        <f>SUM(H126:L126)</f>
        <v>225</v>
      </c>
    </row>
    <row r="127" spans="2:13" ht="12">
      <c r="B127" s="70" t="s">
        <v>966</v>
      </c>
      <c r="C127" s="72">
        <v>70</v>
      </c>
      <c r="D127" s="72">
        <v>58</v>
      </c>
      <c r="E127" s="72">
        <v>6</v>
      </c>
      <c r="F127" s="72">
        <v>0</v>
      </c>
      <c r="G127" s="72">
        <v>6</v>
      </c>
      <c r="H127" s="72">
        <v>9</v>
      </c>
      <c r="I127" s="72">
        <v>58</v>
      </c>
      <c r="J127" s="72">
        <v>29</v>
      </c>
      <c r="K127" s="72">
        <v>74</v>
      </c>
      <c r="L127" s="72">
        <v>31</v>
      </c>
      <c r="M127" s="73">
        <f>SUM(H127:L127)</f>
        <v>201</v>
      </c>
    </row>
    <row r="128" spans="2:13" ht="12">
      <c r="B128" s="70" t="s">
        <v>967</v>
      </c>
      <c r="C128" s="72">
        <v>58</v>
      </c>
      <c r="D128" s="72">
        <v>50</v>
      </c>
      <c r="E128" s="72">
        <v>6</v>
      </c>
      <c r="F128" s="72">
        <v>0</v>
      </c>
      <c r="G128" s="72">
        <v>2</v>
      </c>
      <c r="H128" s="72">
        <v>23</v>
      </c>
      <c r="I128" s="72">
        <v>50</v>
      </c>
      <c r="J128" s="72">
        <v>38</v>
      </c>
      <c r="K128" s="72">
        <v>47</v>
      </c>
      <c r="L128" s="72">
        <v>0</v>
      </c>
      <c r="M128" s="73">
        <f>SUM(H128:L128)</f>
        <v>158</v>
      </c>
    </row>
    <row r="129" spans="2:13" ht="12">
      <c r="B129" s="70" t="s">
        <v>911</v>
      </c>
      <c r="C129" s="72">
        <v>36</v>
      </c>
      <c r="D129" s="72">
        <v>25</v>
      </c>
      <c r="E129" s="72">
        <v>6</v>
      </c>
      <c r="F129" s="72">
        <v>0</v>
      </c>
      <c r="G129" s="72">
        <v>5</v>
      </c>
      <c r="H129" s="72">
        <v>4</v>
      </c>
      <c r="I129" s="72">
        <v>25</v>
      </c>
      <c r="J129" s="72">
        <v>6</v>
      </c>
      <c r="K129" s="72">
        <v>61</v>
      </c>
      <c r="L129" s="72">
        <v>0</v>
      </c>
      <c r="M129" s="73">
        <f>SUM(H129:L129)</f>
        <v>96</v>
      </c>
    </row>
    <row r="130" spans="2:13" ht="12">
      <c r="B130" s="70"/>
      <c r="C130" s="72"/>
      <c r="D130" s="72"/>
      <c r="E130" s="72"/>
      <c r="F130" s="72"/>
      <c r="G130" s="72"/>
      <c r="H130" s="72"/>
      <c r="I130" s="72"/>
      <c r="J130" s="72"/>
      <c r="K130" s="72"/>
      <c r="L130" s="72"/>
      <c r="M130" s="73"/>
    </row>
    <row r="131" spans="2:13" ht="12">
      <c r="B131" s="70" t="s">
        <v>968</v>
      </c>
      <c r="C131" s="72">
        <v>182</v>
      </c>
      <c r="D131" s="72">
        <v>139</v>
      </c>
      <c r="E131" s="72">
        <v>36</v>
      </c>
      <c r="F131" s="72">
        <v>0</v>
      </c>
      <c r="G131" s="72">
        <v>7</v>
      </c>
      <c r="H131" s="72">
        <v>37</v>
      </c>
      <c r="I131" s="72">
        <v>139</v>
      </c>
      <c r="J131" s="72">
        <v>82</v>
      </c>
      <c r="K131" s="72">
        <v>358</v>
      </c>
      <c r="L131" s="72">
        <v>54</v>
      </c>
      <c r="M131" s="73">
        <f aca="true" t="shared" si="12" ref="M131:M138">SUM(H131:L131)</f>
        <v>670</v>
      </c>
    </row>
    <row r="132" spans="2:13" ht="12">
      <c r="B132" s="70" t="s">
        <v>969</v>
      </c>
      <c r="C132" s="72">
        <v>128</v>
      </c>
      <c r="D132" s="72">
        <v>112</v>
      </c>
      <c r="E132" s="72">
        <v>9</v>
      </c>
      <c r="F132" s="72">
        <v>0</v>
      </c>
      <c r="G132" s="72">
        <v>7</v>
      </c>
      <c r="H132" s="72">
        <v>28</v>
      </c>
      <c r="I132" s="72">
        <v>112</v>
      </c>
      <c r="J132" s="72">
        <v>51</v>
      </c>
      <c r="K132" s="72">
        <v>140</v>
      </c>
      <c r="L132" s="72">
        <v>80</v>
      </c>
      <c r="M132" s="73">
        <f t="shared" si="12"/>
        <v>411</v>
      </c>
    </row>
    <row r="133" spans="2:13" ht="12">
      <c r="B133" s="70" t="s">
        <v>2000</v>
      </c>
      <c r="C133" s="72">
        <v>79</v>
      </c>
      <c r="D133" s="72">
        <v>64</v>
      </c>
      <c r="E133" s="72">
        <v>10</v>
      </c>
      <c r="F133" s="72">
        <v>0</v>
      </c>
      <c r="G133" s="72">
        <v>5</v>
      </c>
      <c r="H133" s="72">
        <v>21</v>
      </c>
      <c r="I133" s="72">
        <v>64</v>
      </c>
      <c r="J133" s="72">
        <v>46</v>
      </c>
      <c r="K133" s="72">
        <v>280</v>
      </c>
      <c r="L133" s="72">
        <v>86</v>
      </c>
      <c r="M133" s="73">
        <f t="shared" si="12"/>
        <v>497</v>
      </c>
    </row>
    <row r="134" spans="2:13" ht="12">
      <c r="B134" s="70" t="s">
        <v>970</v>
      </c>
      <c r="C134" s="72">
        <v>321</v>
      </c>
      <c r="D134" s="72">
        <v>288</v>
      </c>
      <c r="E134" s="72">
        <v>20</v>
      </c>
      <c r="F134" s="72">
        <v>0</v>
      </c>
      <c r="G134" s="72">
        <v>13</v>
      </c>
      <c r="H134" s="72">
        <v>22</v>
      </c>
      <c r="I134" s="72">
        <v>287</v>
      </c>
      <c r="J134" s="72">
        <v>92</v>
      </c>
      <c r="K134" s="72">
        <v>280</v>
      </c>
      <c r="L134" s="72">
        <v>129</v>
      </c>
      <c r="M134" s="73">
        <f t="shared" si="12"/>
        <v>810</v>
      </c>
    </row>
    <row r="135" spans="2:13" ht="12">
      <c r="B135" s="70" t="s">
        <v>971</v>
      </c>
      <c r="C135" s="72">
        <v>54</v>
      </c>
      <c r="D135" s="72">
        <v>43</v>
      </c>
      <c r="E135" s="72">
        <v>6</v>
      </c>
      <c r="F135" s="72">
        <v>0</v>
      </c>
      <c r="G135" s="72">
        <v>5</v>
      </c>
      <c r="H135" s="72">
        <v>8</v>
      </c>
      <c r="I135" s="72">
        <v>43</v>
      </c>
      <c r="J135" s="72">
        <v>16</v>
      </c>
      <c r="K135" s="72">
        <v>84</v>
      </c>
      <c r="L135" s="72">
        <v>3</v>
      </c>
      <c r="M135" s="73">
        <f t="shared" si="12"/>
        <v>154</v>
      </c>
    </row>
    <row r="136" spans="2:13" ht="12">
      <c r="B136" s="70"/>
      <c r="C136" s="72"/>
      <c r="D136" s="72"/>
      <c r="E136" s="72"/>
      <c r="F136" s="72"/>
      <c r="G136" s="72"/>
      <c r="H136" s="72"/>
      <c r="I136" s="72"/>
      <c r="J136" s="72"/>
      <c r="K136" s="72"/>
      <c r="L136" s="72"/>
      <c r="M136" s="73">
        <f t="shared" si="12"/>
        <v>0</v>
      </c>
    </row>
    <row r="137" spans="2:13" ht="12">
      <c r="B137" s="70" t="s">
        <v>2003</v>
      </c>
      <c r="C137" s="72">
        <v>179</v>
      </c>
      <c r="D137" s="72">
        <v>163</v>
      </c>
      <c r="E137" s="72">
        <v>9</v>
      </c>
      <c r="F137" s="72">
        <v>0</v>
      </c>
      <c r="G137" s="72">
        <v>7</v>
      </c>
      <c r="H137" s="72">
        <v>6</v>
      </c>
      <c r="I137" s="72">
        <v>163</v>
      </c>
      <c r="J137" s="72">
        <v>114</v>
      </c>
      <c r="K137" s="72">
        <v>206</v>
      </c>
      <c r="L137" s="72">
        <v>14</v>
      </c>
      <c r="M137" s="73">
        <f t="shared" si="12"/>
        <v>503</v>
      </c>
    </row>
    <row r="138" spans="2:13" ht="12">
      <c r="B138" s="70" t="s">
        <v>2004</v>
      </c>
      <c r="C138" s="72">
        <v>284</v>
      </c>
      <c r="D138" s="72">
        <v>243</v>
      </c>
      <c r="E138" s="72">
        <v>29</v>
      </c>
      <c r="F138" s="72">
        <v>0</v>
      </c>
      <c r="G138" s="72">
        <v>12</v>
      </c>
      <c r="H138" s="72">
        <v>50</v>
      </c>
      <c r="I138" s="72">
        <v>243</v>
      </c>
      <c r="J138" s="72">
        <v>192</v>
      </c>
      <c r="K138" s="72">
        <v>530</v>
      </c>
      <c r="L138" s="72">
        <v>60</v>
      </c>
      <c r="M138" s="73">
        <f t="shared" si="12"/>
        <v>1075</v>
      </c>
    </row>
    <row r="139" spans="2:13" ht="12">
      <c r="B139" s="70"/>
      <c r="C139" s="72"/>
      <c r="D139" s="72"/>
      <c r="E139" s="72"/>
      <c r="F139" s="72"/>
      <c r="G139" s="72"/>
      <c r="H139" s="72"/>
      <c r="I139" s="72"/>
      <c r="J139" s="72"/>
      <c r="K139" s="72"/>
      <c r="L139" s="72"/>
      <c r="M139" s="73"/>
    </row>
    <row r="140" spans="2:13" s="64" customFormat="1" ht="11.25">
      <c r="B140" s="65" t="s">
        <v>972</v>
      </c>
      <c r="C140" s="67">
        <v>768</v>
      </c>
      <c r="D140" s="67">
        <f aca="true" t="shared" si="13" ref="D140:L140">SUM(D141:D151)</f>
        <v>601</v>
      </c>
      <c r="E140" s="67">
        <f t="shared" si="13"/>
        <v>104</v>
      </c>
      <c r="F140" s="67">
        <f t="shared" si="13"/>
        <v>0</v>
      </c>
      <c r="G140" s="67">
        <f t="shared" si="13"/>
        <v>63</v>
      </c>
      <c r="H140" s="67">
        <f t="shared" si="13"/>
        <v>134</v>
      </c>
      <c r="I140" s="67">
        <f t="shared" si="13"/>
        <v>601</v>
      </c>
      <c r="J140" s="67">
        <f t="shared" si="13"/>
        <v>282</v>
      </c>
      <c r="K140" s="67">
        <f t="shared" si="13"/>
        <v>1510</v>
      </c>
      <c r="L140" s="67">
        <f t="shared" si="13"/>
        <v>96</v>
      </c>
      <c r="M140" s="68">
        <f aca="true" t="shared" si="14" ref="M140:M145">SUM(H140:L140)</f>
        <v>2623</v>
      </c>
    </row>
    <row r="141" spans="2:13" ht="12">
      <c r="B141" s="70" t="s">
        <v>973</v>
      </c>
      <c r="C141" s="72">
        <v>27</v>
      </c>
      <c r="D141" s="72">
        <v>17</v>
      </c>
      <c r="E141" s="72">
        <v>6</v>
      </c>
      <c r="F141" s="72">
        <v>0</v>
      </c>
      <c r="G141" s="72">
        <v>4</v>
      </c>
      <c r="H141" s="72">
        <v>5</v>
      </c>
      <c r="I141" s="72">
        <v>17</v>
      </c>
      <c r="J141" s="72">
        <v>15</v>
      </c>
      <c r="K141" s="72">
        <v>37</v>
      </c>
      <c r="L141" s="72">
        <v>3</v>
      </c>
      <c r="M141" s="73">
        <f t="shared" si="14"/>
        <v>77</v>
      </c>
    </row>
    <row r="142" spans="2:13" ht="12">
      <c r="B142" s="70" t="s">
        <v>974</v>
      </c>
      <c r="C142" s="72">
        <v>102</v>
      </c>
      <c r="D142" s="72">
        <v>80</v>
      </c>
      <c r="E142" s="72">
        <v>15</v>
      </c>
      <c r="F142" s="72">
        <v>0</v>
      </c>
      <c r="G142" s="72">
        <v>7</v>
      </c>
      <c r="H142" s="72">
        <v>17</v>
      </c>
      <c r="I142" s="72">
        <v>80</v>
      </c>
      <c r="J142" s="72">
        <v>43</v>
      </c>
      <c r="K142" s="72">
        <v>713</v>
      </c>
      <c r="L142" s="72">
        <v>34</v>
      </c>
      <c r="M142" s="73">
        <f t="shared" si="14"/>
        <v>887</v>
      </c>
    </row>
    <row r="143" spans="2:13" ht="12">
      <c r="B143" s="70" t="s">
        <v>975</v>
      </c>
      <c r="C143" s="72">
        <v>129</v>
      </c>
      <c r="D143" s="72">
        <v>101</v>
      </c>
      <c r="E143" s="72">
        <v>16</v>
      </c>
      <c r="F143" s="72">
        <v>0</v>
      </c>
      <c r="G143" s="72">
        <v>12</v>
      </c>
      <c r="H143" s="72">
        <v>13</v>
      </c>
      <c r="I143" s="72">
        <v>101</v>
      </c>
      <c r="J143" s="72">
        <v>45</v>
      </c>
      <c r="K143" s="72">
        <v>154</v>
      </c>
      <c r="L143" s="72">
        <v>14</v>
      </c>
      <c r="M143" s="73">
        <f t="shared" si="14"/>
        <v>327</v>
      </c>
    </row>
    <row r="144" spans="2:13" ht="12">
      <c r="B144" s="70" t="s">
        <v>976</v>
      </c>
      <c r="C144" s="72">
        <v>135</v>
      </c>
      <c r="D144" s="72">
        <v>103</v>
      </c>
      <c r="E144" s="72">
        <v>19</v>
      </c>
      <c r="F144" s="72">
        <v>0</v>
      </c>
      <c r="G144" s="72">
        <v>13</v>
      </c>
      <c r="H144" s="72">
        <v>52</v>
      </c>
      <c r="I144" s="72">
        <v>103</v>
      </c>
      <c r="J144" s="72">
        <v>56</v>
      </c>
      <c r="K144" s="72">
        <v>146</v>
      </c>
      <c r="L144" s="72">
        <v>26</v>
      </c>
      <c r="M144" s="73">
        <f t="shared" si="14"/>
        <v>383</v>
      </c>
    </row>
    <row r="145" spans="2:13" ht="12">
      <c r="B145" s="70" t="s">
        <v>977</v>
      </c>
      <c r="C145" s="72">
        <v>74</v>
      </c>
      <c r="D145" s="72">
        <v>54</v>
      </c>
      <c r="E145" s="72">
        <v>10</v>
      </c>
      <c r="F145" s="72">
        <v>0</v>
      </c>
      <c r="G145" s="72">
        <v>10</v>
      </c>
      <c r="H145" s="72">
        <v>9</v>
      </c>
      <c r="I145" s="72">
        <v>54</v>
      </c>
      <c r="J145" s="72">
        <v>33</v>
      </c>
      <c r="K145" s="72">
        <v>90</v>
      </c>
      <c r="L145" s="72">
        <v>1</v>
      </c>
      <c r="M145" s="73">
        <f t="shared" si="14"/>
        <v>187</v>
      </c>
    </row>
    <row r="146" spans="2:13" ht="12">
      <c r="B146" s="70"/>
      <c r="C146" s="72"/>
      <c r="D146" s="72"/>
      <c r="E146" s="72"/>
      <c r="F146" s="72"/>
      <c r="G146" s="72"/>
      <c r="H146" s="72"/>
      <c r="I146" s="72"/>
      <c r="J146" s="72"/>
      <c r="K146" s="72"/>
      <c r="L146" s="72"/>
      <c r="M146" s="73"/>
    </row>
    <row r="147" spans="2:13" ht="12">
      <c r="B147" s="70" t="s">
        <v>978</v>
      </c>
      <c r="C147" s="72">
        <v>87</v>
      </c>
      <c r="D147" s="72">
        <v>72</v>
      </c>
      <c r="E147" s="72">
        <v>6</v>
      </c>
      <c r="F147" s="72">
        <v>0</v>
      </c>
      <c r="G147" s="72">
        <v>9</v>
      </c>
      <c r="H147" s="72">
        <v>6</v>
      </c>
      <c r="I147" s="72">
        <v>72</v>
      </c>
      <c r="J147" s="72">
        <v>32</v>
      </c>
      <c r="K147" s="72">
        <v>61</v>
      </c>
      <c r="L147" s="72">
        <v>11</v>
      </c>
      <c r="M147" s="73">
        <f aca="true" t="shared" si="15" ref="M147:M158">SUM(H147:L147)</f>
        <v>182</v>
      </c>
    </row>
    <row r="148" spans="2:13" ht="12">
      <c r="B148" s="70" t="s">
        <v>979</v>
      </c>
      <c r="C148" s="72">
        <v>65</v>
      </c>
      <c r="D148" s="72">
        <v>49</v>
      </c>
      <c r="E148" s="72">
        <v>14</v>
      </c>
      <c r="F148" s="72">
        <v>0</v>
      </c>
      <c r="G148" s="72">
        <v>2</v>
      </c>
      <c r="H148" s="72">
        <v>14</v>
      </c>
      <c r="I148" s="72">
        <v>49</v>
      </c>
      <c r="J148" s="72">
        <v>0</v>
      </c>
      <c r="K148" s="72">
        <v>58</v>
      </c>
      <c r="L148" s="72">
        <v>1</v>
      </c>
      <c r="M148" s="73">
        <f t="shared" si="15"/>
        <v>122</v>
      </c>
    </row>
    <row r="149" spans="2:13" ht="12">
      <c r="B149" s="70" t="s">
        <v>980</v>
      </c>
      <c r="C149" s="72">
        <v>18</v>
      </c>
      <c r="D149" s="72">
        <v>11</v>
      </c>
      <c r="E149" s="72">
        <v>6</v>
      </c>
      <c r="F149" s="72">
        <v>0</v>
      </c>
      <c r="G149" s="72">
        <v>1</v>
      </c>
      <c r="H149" s="72">
        <v>7</v>
      </c>
      <c r="I149" s="72">
        <v>11</v>
      </c>
      <c r="J149" s="72">
        <v>6</v>
      </c>
      <c r="K149" s="72">
        <v>24</v>
      </c>
      <c r="L149" s="72">
        <v>0</v>
      </c>
      <c r="M149" s="73">
        <f t="shared" si="15"/>
        <v>48</v>
      </c>
    </row>
    <row r="150" spans="2:13" ht="12">
      <c r="B150" s="70" t="s">
        <v>981</v>
      </c>
      <c r="C150" s="72">
        <v>24</v>
      </c>
      <c r="D150" s="72">
        <v>20</v>
      </c>
      <c r="E150" s="72">
        <v>3</v>
      </c>
      <c r="F150" s="72">
        <v>0</v>
      </c>
      <c r="G150" s="72">
        <v>1</v>
      </c>
      <c r="H150" s="72">
        <v>3</v>
      </c>
      <c r="I150" s="72">
        <v>20</v>
      </c>
      <c r="J150" s="72">
        <v>11</v>
      </c>
      <c r="K150" s="72">
        <v>152</v>
      </c>
      <c r="L150" s="72">
        <v>1</v>
      </c>
      <c r="M150" s="73">
        <f t="shared" si="15"/>
        <v>187</v>
      </c>
    </row>
    <row r="151" spans="2:13" ht="12">
      <c r="B151" s="70" t="s">
        <v>982</v>
      </c>
      <c r="C151" s="72">
        <v>107</v>
      </c>
      <c r="D151" s="72">
        <v>94</v>
      </c>
      <c r="E151" s="72">
        <v>9</v>
      </c>
      <c r="F151" s="72">
        <v>0</v>
      </c>
      <c r="G151" s="72">
        <v>4</v>
      </c>
      <c r="H151" s="72">
        <v>8</v>
      </c>
      <c r="I151" s="72">
        <v>94</v>
      </c>
      <c r="J151" s="72">
        <v>41</v>
      </c>
      <c r="K151" s="72">
        <v>75</v>
      </c>
      <c r="L151" s="72">
        <v>5</v>
      </c>
      <c r="M151" s="73">
        <f t="shared" si="15"/>
        <v>223</v>
      </c>
    </row>
    <row r="152" spans="2:13" ht="12">
      <c r="B152" s="70"/>
      <c r="C152" s="72"/>
      <c r="D152" s="72"/>
      <c r="E152" s="72"/>
      <c r="F152" s="72"/>
      <c r="G152" s="72"/>
      <c r="H152" s="72"/>
      <c r="I152" s="72"/>
      <c r="J152" s="72"/>
      <c r="K152" s="72"/>
      <c r="L152" s="72"/>
      <c r="M152" s="73">
        <f t="shared" si="15"/>
        <v>0</v>
      </c>
    </row>
    <row r="153" spans="2:13" s="64" customFormat="1" ht="11.25">
      <c r="B153" s="65" t="s">
        <v>983</v>
      </c>
      <c r="C153" s="67">
        <f aca="true" t="shared" si="16" ref="C153:L153">SUM(C154:C176)</f>
        <v>3310</v>
      </c>
      <c r="D153" s="67">
        <f t="shared" si="16"/>
        <v>2913</v>
      </c>
      <c r="E153" s="67">
        <f t="shared" si="16"/>
        <v>315</v>
      </c>
      <c r="F153" s="67">
        <f t="shared" si="16"/>
        <v>6</v>
      </c>
      <c r="G153" s="67">
        <f t="shared" si="16"/>
        <v>76</v>
      </c>
      <c r="H153" s="67">
        <f t="shared" si="16"/>
        <v>477</v>
      </c>
      <c r="I153" s="67">
        <f t="shared" si="16"/>
        <v>2908</v>
      </c>
      <c r="J153" s="67">
        <f t="shared" si="16"/>
        <v>1664</v>
      </c>
      <c r="K153" s="67">
        <f t="shared" si="16"/>
        <v>5998</v>
      </c>
      <c r="L153" s="67">
        <f t="shared" si="16"/>
        <v>817</v>
      </c>
      <c r="M153" s="68">
        <f t="shared" si="15"/>
        <v>11864</v>
      </c>
    </row>
    <row r="154" spans="2:13" ht="12">
      <c r="B154" s="70" t="s">
        <v>984</v>
      </c>
      <c r="C154" s="72">
        <v>354</v>
      </c>
      <c r="D154" s="72">
        <v>321</v>
      </c>
      <c r="E154" s="72">
        <v>27</v>
      </c>
      <c r="F154" s="72">
        <v>1</v>
      </c>
      <c r="G154" s="72">
        <v>5</v>
      </c>
      <c r="H154" s="72">
        <v>43</v>
      </c>
      <c r="I154" s="72">
        <v>321</v>
      </c>
      <c r="J154" s="72">
        <v>204</v>
      </c>
      <c r="K154" s="72">
        <v>902</v>
      </c>
      <c r="L154" s="72">
        <v>121</v>
      </c>
      <c r="M154" s="73">
        <f t="shared" si="15"/>
        <v>1591</v>
      </c>
    </row>
    <row r="155" spans="2:13" ht="12">
      <c r="B155" s="70" t="s">
        <v>985</v>
      </c>
      <c r="C155" s="72">
        <v>94</v>
      </c>
      <c r="D155" s="72">
        <v>83</v>
      </c>
      <c r="E155" s="72">
        <v>8</v>
      </c>
      <c r="F155" s="72">
        <v>0</v>
      </c>
      <c r="G155" s="72">
        <v>3</v>
      </c>
      <c r="H155" s="72">
        <v>12</v>
      </c>
      <c r="I155" s="72">
        <v>83</v>
      </c>
      <c r="J155" s="72">
        <v>31</v>
      </c>
      <c r="K155" s="72">
        <v>102</v>
      </c>
      <c r="L155" s="72">
        <v>39</v>
      </c>
      <c r="M155" s="73">
        <f t="shared" si="15"/>
        <v>267</v>
      </c>
    </row>
    <row r="156" spans="2:13" ht="12">
      <c r="B156" s="70" t="s">
        <v>986</v>
      </c>
      <c r="C156" s="72">
        <v>107</v>
      </c>
      <c r="D156" s="72">
        <v>94</v>
      </c>
      <c r="E156" s="72">
        <v>9</v>
      </c>
      <c r="F156" s="72">
        <v>1</v>
      </c>
      <c r="G156" s="72">
        <v>3</v>
      </c>
      <c r="H156" s="72">
        <v>13</v>
      </c>
      <c r="I156" s="72">
        <v>94</v>
      </c>
      <c r="J156" s="72">
        <v>68</v>
      </c>
      <c r="K156" s="72">
        <v>533</v>
      </c>
      <c r="L156" s="72">
        <v>65</v>
      </c>
      <c r="M156" s="73">
        <f t="shared" si="15"/>
        <v>773</v>
      </c>
    </row>
    <row r="157" spans="2:13" ht="12">
      <c r="B157" s="70" t="s">
        <v>987</v>
      </c>
      <c r="C157" s="72">
        <v>78</v>
      </c>
      <c r="D157" s="72">
        <v>65</v>
      </c>
      <c r="E157" s="72">
        <v>11</v>
      </c>
      <c r="F157" s="72">
        <v>0</v>
      </c>
      <c r="G157" s="72">
        <v>2</v>
      </c>
      <c r="H157" s="72">
        <v>11</v>
      </c>
      <c r="I157" s="72">
        <v>65</v>
      </c>
      <c r="J157" s="72">
        <v>30</v>
      </c>
      <c r="K157" s="72">
        <v>64</v>
      </c>
      <c r="L157" s="72">
        <v>0</v>
      </c>
      <c r="M157" s="73">
        <f t="shared" si="15"/>
        <v>170</v>
      </c>
    </row>
    <row r="158" spans="2:13" ht="12">
      <c r="B158" s="70" t="s">
        <v>988</v>
      </c>
      <c r="C158" s="72">
        <v>106</v>
      </c>
      <c r="D158" s="72">
        <v>86</v>
      </c>
      <c r="E158" s="72">
        <v>17</v>
      </c>
      <c r="F158" s="72">
        <v>0</v>
      </c>
      <c r="G158" s="72">
        <v>3</v>
      </c>
      <c r="H158" s="72">
        <v>21</v>
      </c>
      <c r="I158" s="72">
        <v>86</v>
      </c>
      <c r="J158" s="72">
        <v>68</v>
      </c>
      <c r="K158" s="72">
        <v>77</v>
      </c>
      <c r="L158" s="72">
        <v>9</v>
      </c>
      <c r="M158" s="73">
        <f t="shared" si="15"/>
        <v>261</v>
      </c>
    </row>
    <row r="159" spans="2:13" ht="12">
      <c r="B159" s="70"/>
      <c r="C159" s="72"/>
      <c r="D159" s="72"/>
      <c r="E159" s="72"/>
      <c r="F159" s="72"/>
      <c r="G159" s="72"/>
      <c r="H159" s="72"/>
      <c r="I159" s="72"/>
      <c r="J159" s="72"/>
      <c r="K159" s="72"/>
      <c r="L159" s="72"/>
      <c r="M159" s="73"/>
    </row>
    <row r="160" spans="2:13" ht="12">
      <c r="B160" s="70" t="s">
        <v>989</v>
      </c>
      <c r="C160" s="72">
        <v>76</v>
      </c>
      <c r="D160" s="72">
        <v>58</v>
      </c>
      <c r="E160" s="72">
        <v>15</v>
      </c>
      <c r="F160" s="72">
        <v>0</v>
      </c>
      <c r="G160" s="72">
        <v>3</v>
      </c>
      <c r="H160" s="72">
        <v>24</v>
      </c>
      <c r="I160" s="72">
        <v>58</v>
      </c>
      <c r="J160" s="72">
        <v>39</v>
      </c>
      <c r="K160" s="72">
        <v>131</v>
      </c>
      <c r="L160" s="72">
        <v>6</v>
      </c>
      <c r="M160" s="73">
        <f>SUM(H160:L160)</f>
        <v>258</v>
      </c>
    </row>
    <row r="161" spans="2:13" ht="12">
      <c r="B161" s="70" t="s">
        <v>990</v>
      </c>
      <c r="C161" s="72">
        <v>161</v>
      </c>
      <c r="D161" s="72">
        <v>142</v>
      </c>
      <c r="E161" s="72">
        <v>14</v>
      </c>
      <c r="F161" s="72">
        <v>0</v>
      </c>
      <c r="G161" s="72">
        <v>5</v>
      </c>
      <c r="H161" s="72">
        <v>15</v>
      </c>
      <c r="I161" s="72">
        <v>142</v>
      </c>
      <c r="J161" s="72">
        <v>33</v>
      </c>
      <c r="K161" s="72">
        <v>165</v>
      </c>
      <c r="L161" s="72">
        <v>155</v>
      </c>
      <c r="M161" s="73">
        <f>SUM(H161:L161)</f>
        <v>510</v>
      </c>
    </row>
    <row r="162" spans="2:13" ht="12">
      <c r="B162" s="70" t="s">
        <v>991</v>
      </c>
      <c r="C162" s="72">
        <v>150</v>
      </c>
      <c r="D162" s="72">
        <v>136</v>
      </c>
      <c r="E162" s="72">
        <v>12</v>
      </c>
      <c r="F162" s="72">
        <v>0</v>
      </c>
      <c r="G162" s="72">
        <v>2</v>
      </c>
      <c r="H162" s="72">
        <v>13</v>
      </c>
      <c r="I162" s="72">
        <v>136</v>
      </c>
      <c r="J162" s="72">
        <v>66</v>
      </c>
      <c r="K162" s="72">
        <v>129</v>
      </c>
      <c r="L162" s="72">
        <v>21</v>
      </c>
      <c r="M162" s="73">
        <f>SUM(H162:L162)</f>
        <v>365</v>
      </c>
    </row>
    <row r="163" spans="2:13" ht="12">
      <c r="B163" s="70" t="s">
        <v>992</v>
      </c>
      <c r="C163" s="72">
        <v>369</v>
      </c>
      <c r="D163" s="72">
        <v>321</v>
      </c>
      <c r="E163" s="72">
        <v>39</v>
      </c>
      <c r="F163" s="72">
        <v>1</v>
      </c>
      <c r="G163" s="72">
        <v>8</v>
      </c>
      <c r="H163" s="72">
        <v>45</v>
      </c>
      <c r="I163" s="72">
        <v>321</v>
      </c>
      <c r="J163" s="72">
        <v>301</v>
      </c>
      <c r="K163" s="72">
        <v>533</v>
      </c>
      <c r="L163" s="72">
        <v>42</v>
      </c>
      <c r="M163" s="73">
        <f>SUM(H163:L163)</f>
        <v>1242</v>
      </c>
    </row>
    <row r="164" spans="2:13" ht="12">
      <c r="B164" s="70" t="s">
        <v>993</v>
      </c>
      <c r="C164" s="72">
        <v>91</v>
      </c>
      <c r="D164" s="72">
        <v>76</v>
      </c>
      <c r="E164" s="72">
        <v>10</v>
      </c>
      <c r="F164" s="72">
        <v>1</v>
      </c>
      <c r="G164" s="72">
        <v>4</v>
      </c>
      <c r="H164" s="72">
        <v>22</v>
      </c>
      <c r="I164" s="72">
        <v>76</v>
      </c>
      <c r="J164" s="72">
        <v>23</v>
      </c>
      <c r="K164" s="72">
        <v>329</v>
      </c>
      <c r="L164" s="72">
        <v>131</v>
      </c>
      <c r="M164" s="73">
        <f>SUM(H164:L164)</f>
        <v>581</v>
      </c>
    </row>
    <row r="165" spans="2:13" ht="12">
      <c r="B165" s="70"/>
      <c r="C165" s="72"/>
      <c r="D165" s="72"/>
      <c r="E165" s="72"/>
      <c r="F165" s="72"/>
      <c r="G165" s="72"/>
      <c r="H165" s="72"/>
      <c r="I165" s="72"/>
      <c r="J165" s="72"/>
      <c r="K165" s="72"/>
      <c r="L165" s="72"/>
      <c r="M165" s="73"/>
    </row>
    <row r="166" spans="2:13" ht="12">
      <c r="B166" s="70" t="s">
        <v>994</v>
      </c>
      <c r="C166" s="72">
        <v>79</v>
      </c>
      <c r="D166" s="72">
        <v>64</v>
      </c>
      <c r="E166" s="72">
        <v>9</v>
      </c>
      <c r="F166" s="72">
        <v>0</v>
      </c>
      <c r="G166" s="72">
        <v>6</v>
      </c>
      <c r="H166" s="72">
        <v>10</v>
      </c>
      <c r="I166" s="72">
        <v>64</v>
      </c>
      <c r="J166" s="72">
        <v>27</v>
      </c>
      <c r="K166" s="72">
        <v>144</v>
      </c>
      <c r="L166" s="72">
        <v>11</v>
      </c>
      <c r="M166" s="73">
        <f>SUM(H166:L166)</f>
        <v>256</v>
      </c>
    </row>
    <row r="167" spans="2:13" ht="12">
      <c r="B167" s="70" t="s">
        <v>995</v>
      </c>
      <c r="C167" s="72">
        <v>25</v>
      </c>
      <c r="D167" s="72">
        <v>18</v>
      </c>
      <c r="E167" s="72">
        <v>3</v>
      </c>
      <c r="F167" s="72">
        <v>0</v>
      </c>
      <c r="G167" s="72">
        <v>4</v>
      </c>
      <c r="H167" s="72">
        <v>2</v>
      </c>
      <c r="I167" s="72">
        <v>18</v>
      </c>
      <c r="J167" s="72">
        <v>10</v>
      </c>
      <c r="K167" s="72">
        <v>31</v>
      </c>
      <c r="L167" s="72">
        <v>1</v>
      </c>
      <c r="M167" s="73">
        <f>SUM(H167:L167)</f>
        <v>62</v>
      </c>
    </row>
    <row r="168" spans="2:13" ht="12">
      <c r="B168" s="70" t="s">
        <v>996</v>
      </c>
      <c r="C168" s="72">
        <v>656</v>
      </c>
      <c r="D168" s="72">
        <v>606</v>
      </c>
      <c r="E168" s="72">
        <v>45</v>
      </c>
      <c r="F168" s="72">
        <v>1</v>
      </c>
      <c r="G168" s="72">
        <v>4</v>
      </c>
      <c r="H168" s="72">
        <v>72</v>
      </c>
      <c r="I168" s="72">
        <v>606</v>
      </c>
      <c r="J168" s="72">
        <v>301</v>
      </c>
      <c r="K168" s="72">
        <v>1263</v>
      </c>
      <c r="L168" s="72">
        <v>95</v>
      </c>
      <c r="M168" s="73">
        <f>SUM(H168:L168)</f>
        <v>2337</v>
      </c>
    </row>
    <row r="169" spans="2:13" ht="12">
      <c r="B169" s="70" t="s">
        <v>997</v>
      </c>
      <c r="C169" s="72">
        <v>194</v>
      </c>
      <c r="D169" s="72">
        <v>179</v>
      </c>
      <c r="E169" s="72">
        <v>10</v>
      </c>
      <c r="F169" s="72">
        <v>1</v>
      </c>
      <c r="G169" s="72">
        <v>4</v>
      </c>
      <c r="H169" s="72">
        <v>39</v>
      </c>
      <c r="I169" s="72">
        <v>176</v>
      </c>
      <c r="J169" s="72">
        <v>83</v>
      </c>
      <c r="K169" s="72">
        <v>483</v>
      </c>
      <c r="L169" s="72">
        <v>33</v>
      </c>
      <c r="M169" s="73">
        <f>SUM(H169:L169)</f>
        <v>814</v>
      </c>
    </row>
    <row r="170" spans="2:13" ht="12">
      <c r="B170" s="70" t="s">
        <v>998</v>
      </c>
      <c r="C170" s="72">
        <v>49</v>
      </c>
      <c r="D170" s="72">
        <v>37</v>
      </c>
      <c r="E170" s="72">
        <v>9</v>
      </c>
      <c r="F170" s="72">
        <v>0</v>
      </c>
      <c r="G170" s="72">
        <v>3</v>
      </c>
      <c r="H170" s="72">
        <v>21</v>
      </c>
      <c r="I170" s="72">
        <v>37</v>
      </c>
      <c r="J170" s="72">
        <v>21</v>
      </c>
      <c r="K170" s="72">
        <v>59</v>
      </c>
      <c r="L170" s="72">
        <v>11</v>
      </c>
      <c r="M170" s="73">
        <f>SUM(H170:L170)</f>
        <v>149</v>
      </c>
    </row>
    <row r="171" spans="2:13" ht="12">
      <c r="B171" s="70"/>
      <c r="C171" s="77"/>
      <c r="D171" s="77"/>
      <c r="E171" s="77"/>
      <c r="F171" s="77"/>
      <c r="G171" s="77"/>
      <c r="H171" s="77"/>
      <c r="I171" s="77"/>
      <c r="J171" s="77"/>
      <c r="K171" s="77"/>
      <c r="L171" s="72"/>
      <c r="M171" s="73"/>
    </row>
    <row r="172" spans="2:13" ht="12">
      <c r="B172" s="70" t="s">
        <v>999</v>
      </c>
      <c r="C172" s="72">
        <v>110</v>
      </c>
      <c r="D172" s="72">
        <v>96</v>
      </c>
      <c r="E172" s="72">
        <v>10</v>
      </c>
      <c r="F172" s="72">
        <v>0</v>
      </c>
      <c r="G172" s="72">
        <v>4</v>
      </c>
      <c r="H172" s="72">
        <v>11</v>
      </c>
      <c r="I172" s="72">
        <v>95</v>
      </c>
      <c r="J172" s="72">
        <v>70</v>
      </c>
      <c r="K172" s="72">
        <v>90</v>
      </c>
      <c r="L172" s="72">
        <v>7</v>
      </c>
      <c r="M172" s="73">
        <f>SUM(H172:L172)</f>
        <v>273</v>
      </c>
    </row>
    <row r="173" spans="2:13" ht="12">
      <c r="B173" s="70" t="s">
        <v>1000</v>
      </c>
      <c r="C173" s="72">
        <v>41</v>
      </c>
      <c r="D173" s="72">
        <v>34</v>
      </c>
      <c r="E173" s="72">
        <v>6</v>
      </c>
      <c r="F173" s="72">
        <v>0</v>
      </c>
      <c r="G173" s="72">
        <v>1</v>
      </c>
      <c r="H173" s="72">
        <v>7</v>
      </c>
      <c r="I173" s="72">
        <v>34</v>
      </c>
      <c r="J173" s="72">
        <v>16</v>
      </c>
      <c r="K173" s="72">
        <v>44</v>
      </c>
      <c r="L173" s="72">
        <v>3</v>
      </c>
      <c r="M173" s="73">
        <f>SUM(H173:L173)</f>
        <v>104</v>
      </c>
    </row>
    <row r="174" spans="2:13" ht="12">
      <c r="B174" s="70" t="s">
        <v>1001</v>
      </c>
      <c r="C174" s="72">
        <v>431</v>
      </c>
      <c r="D174" s="72">
        <v>386</v>
      </c>
      <c r="E174" s="72">
        <v>40</v>
      </c>
      <c r="F174" s="72">
        <v>0</v>
      </c>
      <c r="G174" s="72">
        <v>5</v>
      </c>
      <c r="H174" s="72">
        <v>77</v>
      </c>
      <c r="I174" s="72">
        <v>385</v>
      </c>
      <c r="J174" s="72">
        <v>206</v>
      </c>
      <c r="K174" s="72">
        <v>743</v>
      </c>
      <c r="L174" s="72">
        <v>53</v>
      </c>
      <c r="M174" s="73">
        <f>SUM(H174:L174)</f>
        <v>1464</v>
      </c>
    </row>
    <row r="175" spans="2:13" ht="12">
      <c r="B175" s="70" t="s">
        <v>1002</v>
      </c>
      <c r="C175" s="72">
        <v>81</v>
      </c>
      <c r="D175" s="72">
        <v>65</v>
      </c>
      <c r="E175" s="72">
        <v>12</v>
      </c>
      <c r="F175" s="72">
        <v>0</v>
      </c>
      <c r="G175" s="72">
        <v>4</v>
      </c>
      <c r="H175" s="72">
        <v>9</v>
      </c>
      <c r="I175" s="72">
        <v>65</v>
      </c>
      <c r="J175" s="72">
        <v>45</v>
      </c>
      <c r="K175" s="72">
        <v>101</v>
      </c>
      <c r="L175" s="72">
        <v>14</v>
      </c>
      <c r="M175" s="73">
        <f>SUM(H175:L175)</f>
        <v>234</v>
      </c>
    </row>
    <row r="176" spans="2:13" ht="12">
      <c r="B176" s="70" t="s">
        <v>1003</v>
      </c>
      <c r="C176" s="72">
        <v>58</v>
      </c>
      <c r="D176" s="72">
        <v>46</v>
      </c>
      <c r="E176" s="72">
        <v>9</v>
      </c>
      <c r="F176" s="72">
        <v>0</v>
      </c>
      <c r="G176" s="72">
        <v>3</v>
      </c>
      <c r="H176" s="72">
        <v>10</v>
      </c>
      <c r="I176" s="72">
        <v>46</v>
      </c>
      <c r="J176" s="72">
        <v>22</v>
      </c>
      <c r="K176" s="72">
        <v>75</v>
      </c>
      <c r="L176" s="72">
        <v>0</v>
      </c>
      <c r="M176" s="73">
        <f>SUM(H176:L176)</f>
        <v>153</v>
      </c>
    </row>
    <row r="177" spans="2:13" ht="12">
      <c r="B177" s="70"/>
      <c r="C177" s="77"/>
      <c r="D177" s="77"/>
      <c r="E177" s="77"/>
      <c r="F177" s="77"/>
      <c r="G177" s="77"/>
      <c r="H177" s="77"/>
      <c r="I177" s="77"/>
      <c r="J177" s="77"/>
      <c r="K177" s="77"/>
      <c r="L177" s="77"/>
      <c r="M177" s="73"/>
    </row>
    <row r="178" spans="2:13" s="64" customFormat="1" ht="11.25">
      <c r="B178" s="65" t="s">
        <v>1004</v>
      </c>
      <c r="C178" s="67">
        <f aca="true" t="shared" si="17" ref="C178:L178">SUM(C179:C198)</f>
        <v>3012</v>
      </c>
      <c r="D178" s="67">
        <f t="shared" si="17"/>
        <v>2618</v>
      </c>
      <c r="E178" s="67">
        <f t="shared" si="17"/>
        <v>282</v>
      </c>
      <c r="F178" s="67">
        <f t="shared" si="17"/>
        <v>3</v>
      </c>
      <c r="G178" s="67">
        <f t="shared" si="17"/>
        <v>109</v>
      </c>
      <c r="H178" s="67">
        <f t="shared" si="17"/>
        <v>325</v>
      </c>
      <c r="I178" s="67">
        <f t="shared" si="17"/>
        <v>2616</v>
      </c>
      <c r="J178" s="67">
        <f t="shared" si="17"/>
        <v>1559</v>
      </c>
      <c r="K178" s="67">
        <f t="shared" si="17"/>
        <v>5496</v>
      </c>
      <c r="L178" s="67">
        <f t="shared" si="17"/>
        <v>337</v>
      </c>
      <c r="M178" s="68">
        <f aca="true" t="shared" si="18" ref="M178:M183">SUM(H178:L178)</f>
        <v>10333</v>
      </c>
    </row>
    <row r="179" spans="2:13" ht="12">
      <c r="B179" s="70" t="s">
        <v>1916</v>
      </c>
      <c r="C179" s="72">
        <v>1025</v>
      </c>
      <c r="D179" s="72">
        <v>922</v>
      </c>
      <c r="E179" s="72">
        <v>89</v>
      </c>
      <c r="F179" s="72">
        <v>1</v>
      </c>
      <c r="G179" s="72">
        <v>13</v>
      </c>
      <c r="H179" s="72">
        <v>110</v>
      </c>
      <c r="I179" s="72">
        <v>922</v>
      </c>
      <c r="J179" s="72">
        <v>533</v>
      </c>
      <c r="K179" s="72">
        <v>2309</v>
      </c>
      <c r="L179" s="72">
        <v>101</v>
      </c>
      <c r="M179" s="73">
        <f t="shared" si="18"/>
        <v>3975</v>
      </c>
    </row>
    <row r="180" spans="2:13" ht="12">
      <c r="B180" s="70" t="s">
        <v>1917</v>
      </c>
      <c r="C180" s="72">
        <v>121</v>
      </c>
      <c r="D180" s="72">
        <v>112</v>
      </c>
      <c r="E180" s="72">
        <v>6</v>
      </c>
      <c r="F180" s="72">
        <v>0</v>
      </c>
      <c r="G180" s="72">
        <v>3</v>
      </c>
      <c r="H180" s="72">
        <v>6</v>
      </c>
      <c r="I180" s="72">
        <v>112</v>
      </c>
      <c r="J180" s="72">
        <v>52</v>
      </c>
      <c r="K180" s="72">
        <v>82</v>
      </c>
      <c r="L180" s="72">
        <v>7</v>
      </c>
      <c r="M180" s="73">
        <f t="shared" si="18"/>
        <v>259</v>
      </c>
    </row>
    <row r="181" spans="2:13" ht="12">
      <c r="B181" s="70" t="s">
        <v>919</v>
      </c>
      <c r="C181" s="72">
        <v>89</v>
      </c>
      <c r="D181" s="72">
        <v>72</v>
      </c>
      <c r="E181" s="72">
        <v>12</v>
      </c>
      <c r="F181" s="72">
        <v>0</v>
      </c>
      <c r="G181" s="72">
        <v>5</v>
      </c>
      <c r="H181" s="72">
        <v>17</v>
      </c>
      <c r="I181" s="72">
        <v>72</v>
      </c>
      <c r="J181" s="72">
        <v>37</v>
      </c>
      <c r="K181" s="72">
        <v>75</v>
      </c>
      <c r="L181" s="72">
        <v>3</v>
      </c>
      <c r="M181" s="73">
        <f t="shared" si="18"/>
        <v>204</v>
      </c>
    </row>
    <row r="182" spans="2:13" ht="12">
      <c r="B182" s="70" t="s">
        <v>1005</v>
      </c>
      <c r="C182" s="72">
        <v>130</v>
      </c>
      <c r="D182" s="72">
        <v>116</v>
      </c>
      <c r="E182" s="72">
        <v>12</v>
      </c>
      <c r="F182" s="72">
        <v>0</v>
      </c>
      <c r="G182" s="72">
        <v>2</v>
      </c>
      <c r="H182" s="72">
        <v>10</v>
      </c>
      <c r="I182" s="72">
        <v>116</v>
      </c>
      <c r="J182" s="72">
        <v>68</v>
      </c>
      <c r="K182" s="72">
        <v>77</v>
      </c>
      <c r="L182" s="72">
        <v>24</v>
      </c>
      <c r="M182" s="73">
        <f t="shared" si="18"/>
        <v>295</v>
      </c>
    </row>
    <row r="183" spans="2:13" ht="12">
      <c r="B183" s="70" t="s">
        <v>1006</v>
      </c>
      <c r="C183" s="72">
        <v>181</v>
      </c>
      <c r="D183" s="72">
        <v>155</v>
      </c>
      <c r="E183" s="72">
        <v>20</v>
      </c>
      <c r="F183" s="72">
        <v>0</v>
      </c>
      <c r="G183" s="72">
        <v>6</v>
      </c>
      <c r="H183" s="72">
        <v>25</v>
      </c>
      <c r="I183" s="72">
        <v>154</v>
      </c>
      <c r="J183" s="72">
        <v>109</v>
      </c>
      <c r="K183" s="72">
        <v>190</v>
      </c>
      <c r="L183" s="72">
        <v>17</v>
      </c>
      <c r="M183" s="73">
        <f t="shared" si="18"/>
        <v>495</v>
      </c>
    </row>
    <row r="184" spans="2:13" ht="12">
      <c r="B184" s="70"/>
      <c r="C184" s="72"/>
      <c r="D184" s="72"/>
      <c r="E184" s="72"/>
      <c r="F184" s="72"/>
      <c r="G184" s="72"/>
      <c r="H184" s="72"/>
      <c r="I184" s="72"/>
      <c r="J184" s="72"/>
      <c r="K184" s="72"/>
      <c r="L184" s="72"/>
      <c r="M184" s="73"/>
    </row>
    <row r="185" spans="2:13" ht="12">
      <c r="B185" s="70" t="s">
        <v>1007</v>
      </c>
      <c r="C185" s="72">
        <v>254</v>
      </c>
      <c r="D185" s="72">
        <v>237</v>
      </c>
      <c r="E185" s="72">
        <v>11</v>
      </c>
      <c r="F185" s="72">
        <v>1</v>
      </c>
      <c r="G185" s="72">
        <v>5</v>
      </c>
      <c r="H185" s="72">
        <v>10</v>
      </c>
      <c r="I185" s="72">
        <v>237</v>
      </c>
      <c r="J185" s="72">
        <v>135</v>
      </c>
      <c r="K185" s="72">
        <v>254</v>
      </c>
      <c r="L185" s="72">
        <v>47</v>
      </c>
      <c r="M185" s="73">
        <f>SUM(H185:L185)</f>
        <v>683</v>
      </c>
    </row>
    <row r="186" spans="2:13" ht="12">
      <c r="B186" s="70" t="s">
        <v>1008</v>
      </c>
      <c r="C186" s="72">
        <v>41</v>
      </c>
      <c r="D186" s="72">
        <v>35</v>
      </c>
      <c r="E186" s="72">
        <v>5</v>
      </c>
      <c r="F186" s="72">
        <v>0</v>
      </c>
      <c r="G186" s="72">
        <v>1</v>
      </c>
      <c r="H186" s="72">
        <v>4</v>
      </c>
      <c r="I186" s="72">
        <v>35</v>
      </c>
      <c r="J186" s="72">
        <v>26</v>
      </c>
      <c r="K186" s="72">
        <v>32</v>
      </c>
      <c r="L186" s="72">
        <v>3</v>
      </c>
      <c r="M186" s="73">
        <f>SUM(H186:L186)</f>
        <v>100</v>
      </c>
    </row>
    <row r="187" spans="2:13" ht="12">
      <c r="B187" s="70" t="s">
        <v>1009</v>
      </c>
      <c r="C187" s="72">
        <v>43</v>
      </c>
      <c r="D187" s="72">
        <v>30</v>
      </c>
      <c r="E187" s="72">
        <v>8</v>
      </c>
      <c r="F187" s="72">
        <v>0</v>
      </c>
      <c r="G187" s="72">
        <v>5</v>
      </c>
      <c r="H187" s="72">
        <v>7</v>
      </c>
      <c r="I187" s="72">
        <v>30</v>
      </c>
      <c r="J187" s="72">
        <v>18</v>
      </c>
      <c r="K187" s="72">
        <v>47</v>
      </c>
      <c r="L187" s="72">
        <v>0</v>
      </c>
      <c r="M187" s="73">
        <f>SUM(H187:L187)</f>
        <v>102</v>
      </c>
    </row>
    <row r="188" spans="2:13" ht="12">
      <c r="B188" s="70" t="s">
        <v>1010</v>
      </c>
      <c r="C188" s="72">
        <v>111</v>
      </c>
      <c r="D188" s="72">
        <v>99</v>
      </c>
      <c r="E188" s="72">
        <v>7</v>
      </c>
      <c r="F188" s="72">
        <v>1</v>
      </c>
      <c r="G188" s="72">
        <v>4</v>
      </c>
      <c r="H188" s="72">
        <v>6</v>
      </c>
      <c r="I188" s="72">
        <v>99</v>
      </c>
      <c r="J188" s="72">
        <v>44</v>
      </c>
      <c r="K188" s="72">
        <v>88</v>
      </c>
      <c r="L188" s="72">
        <v>4</v>
      </c>
      <c r="M188" s="73">
        <f>SUM(H188:L188)</f>
        <v>241</v>
      </c>
    </row>
    <row r="189" spans="2:13" ht="12">
      <c r="B189" s="70" t="s">
        <v>1011</v>
      </c>
      <c r="C189" s="72">
        <v>37</v>
      </c>
      <c r="D189" s="72">
        <v>28</v>
      </c>
      <c r="E189" s="72">
        <v>6</v>
      </c>
      <c r="F189" s="72">
        <v>0</v>
      </c>
      <c r="G189" s="72">
        <v>3</v>
      </c>
      <c r="H189" s="72">
        <v>6</v>
      </c>
      <c r="I189" s="72">
        <v>28</v>
      </c>
      <c r="J189" s="72">
        <v>27</v>
      </c>
      <c r="K189" s="72">
        <v>50</v>
      </c>
      <c r="L189" s="72">
        <v>5</v>
      </c>
      <c r="M189" s="73">
        <f>SUM(H189:L189)</f>
        <v>116</v>
      </c>
    </row>
    <row r="190" spans="2:13" ht="12">
      <c r="B190" s="70"/>
      <c r="C190" s="72"/>
      <c r="D190" s="72"/>
      <c r="E190" s="72"/>
      <c r="F190" s="72"/>
      <c r="G190" s="72"/>
      <c r="H190" s="72"/>
      <c r="I190" s="72"/>
      <c r="J190" s="72"/>
      <c r="K190" s="72"/>
      <c r="L190" s="72"/>
      <c r="M190" s="73"/>
    </row>
    <row r="191" spans="2:13" ht="12">
      <c r="B191" s="70" t="s">
        <v>1012</v>
      </c>
      <c r="C191" s="72">
        <v>49</v>
      </c>
      <c r="D191" s="72">
        <v>40</v>
      </c>
      <c r="E191" s="72">
        <v>6</v>
      </c>
      <c r="F191" s="72">
        <v>0</v>
      </c>
      <c r="G191" s="72">
        <v>3</v>
      </c>
      <c r="H191" s="72">
        <v>5</v>
      </c>
      <c r="I191" s="72">
        <v>40</v>
      </c>
      <c r="J191" s="72">
        <v>23</v>
      </c>
      <c r="K191" s="72">
        <v>42</v>
      </c>
      <c r="L191" s="72">
        <v>4</v>
      </c>
      <c r="M191" s="73">
        <f>SUM(H191:L191)</f>
        <v>114</v>
      </c>
    </row>
    <row r="192" spans="2:13" ht="12">
      <c r="B192" s="70" t="s">
        <v>911</v>
      </c>
      <c r="C192" s="72">
        <v>136</v>
      </c>
      <c r="D192" s="72">
        <v>118</v>
      </c>
      <c r="E192" s="72">
        <v>15</v>
      </c>
      <c r="F192" s="72">
        <v>0</v>
      </c>
      <c r="G192" s="72">
        <v>3</v>
      </c>
      <c r="H192" s="72">
        <v>32</v>
      </c>
      <c r="I192" s="72">
        <v>118</v>
      </c>
      <c r="J192" s="72">
        <v>88</v>
      </c>
      <c r="K192" s="72">
        <v>93</v>
      </c>
      <c r="L192" s="72">
        <v>5</v>
      </c>
      <c r="M192" s="73">
        <f>SUM(H192:L192)</f>
        <v>336</v>
      </c>
    </row>
    <row r="193" spans="2:13" ht="12">
      <c r="B193" s="70" t="s">
        <v>1013</v>
      </c>
      <c r="C193" s="72">
        <v>189</v>
      </c>
      <c r="D193" s="72">
        <v>168</v>
      </c>
      <c r="E193" s="72">
        <v>13</v>
      </c>
      <c r="F193" s="72">
        <v>0</v>
      </c>
      <c r="G193" s="72">
        <v>8</v>
      </c>
      <c r="H193" s="72">
        <v>10</v>
      </c>
      <c r="I193" s="72">
        <v>168</v>
      </c>
      <c r="J193" s="72">
        <v>112</v>
      </c>
      <c r="K193" s="72">
        <v>111</v>
      </c>
      <c r="L193" s="72">
        <v>10</v>
      </c>
      <c r="M193" s="73">
        <f>SUM(H193:L193)</f>
        <v>411</v>
      </c>
    </row>
    <row r="194" spans="2:13" ht="12">
      <c r="B194" s="70" t="s">
        <v>1014</v>
      </c>
      <c r="C194" s="72">
        <v>63</v>
      </c>
      <c r="D194" s="72">
        <v>55</v>
      </c>
      <c r="E194" s="72">
        <v>6</v>
      </c>
      <c r="F194" s="72">
        <v>0</v>
      </c>
      <c r="G194" s="72">
        <v>2</v>
      </c>
      <c r="H194" s="72">
        <v>5</v>
      </c>
      <c r="I194" s="72">
        <v>55</v>
      </c>
      <c r="J194" s="72">
        <v>32</v>
      </c>
      <c r="K194" s="72">
        <v>40</v>
      </c>
      <c r="L194" s="72">
        <v>3</v>
      </c>
      <c r="M194" s="73">
        <f>SUM(H194:L194)</f>
        <v>135</v>
      </c>
    </row>
    <row r="195" spans="2:13" ht="12">
      <c r="B195" s="70" t="s">
        <v>1015</v>
      </c>
      <c r="C195" s="72">
        <v>73</v>
      </c>
      <c r="D195" s="72">
        <v>58</v>
      </c>
      <c r="E195" s="72">
        <v>9</v>
      </c>
      <c r="F195" s="72">
        <v>0</v>
      </c>
      <c r="G195" s="72">
        <v>6</v>
      </c>
      <c r="H195" s="72">
        <v>9</v>
      </c>
      <c r="I195" s="72">
        <v>58</v>
      </c>
      <c r="J195" s="72">
        <v>45</v>
      </c>
      <c r="K195" s="72">
        <v>103</v>
      </c>
      <c r="L195" s="72">
        <v>5</v>
      </c>
      <c r="M195" s="73">
        <f>SUM(H195:L195)</f>
        <v>220</v>
      </c>
    </row>
    <row r="196" spans="2:13" ht="12">
      <c r="B196" s="70"/>
      <c r="C196" s="72"/>
      <c r="D196" s="72"/>
      <c r="E196" s="72"/>
      <c r="F196" s="72"/>
      <c r="G196" s="72"/>
      <c r="H196" s="72"/>
      <c r="I196" s="72"/>
      <c r="J196" s="72"/>
      <c r="K196" s="72"/>
      <c r="L196" s="72"/>
      <c r="M196" s="73"/>
    </row>
    <row r="197" spans="2:13" ht="12">
      <c r="B197" s="70" t="s">
        <v>1016</v>
      </c>
      <c r="C197" s="72">
        <v>65</v>
      </c>
      <c r="D197" s="72">
        <v>45</v>
      </c>
      <c r="E197" s="72">
        <v>8</v>
      </c>
      <c r="F197" s="72">
        <v>0</v>
      </c>
      <c r="G197" s="72">
        <v>12</v>
      </c>
      <c r="H197" s="72">
        <v>6</v>
      </c>
      <c r="I197" s="72">
        <v>45</v>
      </c>
      <c r="J197" s="72">
        <v>32</v>
      </c>
      <c r="K197" s="72">
        <v>74</v>
      </c>
      <c r="L197" s="72">
        <v>0</v>
      </c>
      <c r="M197" s="73">
        <f>SUM(H197:L197)</f>
        <v>157</v>
      </c>
    </row>
    <row r="198" spans="2:13" ht="12">
      <c r="B198" s="70" t="s">
        <v>1017</v>
      </c>
      <c r="C198" s="72">
        <v>405</v>
      </c>
      <c r="D198" s="72">
        <v>328</v>
      </c>
      <c r="E198" s="72">
        <v>49</v>
      </c>
      <c r="F198" s="72">
        <v>0</v>
      </c>
      <c r="G198" s="72">
        <v>28</v>
      </c>
      <c r="H198" s="72">
        <v>57</v>
      </c>
      <c r="I198" s="72">
        <v>327</v>
      </c>
      <c r="J198" s="72">
        <v>178</v>
      </c>
      <c r="K198" s="72">
        <v>1829</v>
      </c>
      <c r="L198" s="72">
        <v>99</v>
      </c>
      <c r="M198" s="73">
        <f>SUM(H198:L198)</f>
        <v>2490</v>
      </c>
    </row>
    <row r="199" spans="2:13" ht="12">
      <c r="B199" s="70"/>
      <c r="C199" s="72"/>
      <c r="D199" s="72"/>
      <c r="E199" s="72"/>
      <c r="F199" s="72"/>
      <c r="G199" s="72"/>
      <c r="H199" s="72"/>
      <c r="I199" s="72"/>
      <c r="J199" s="72"/>
      <c r="K199" s="72"/>
      <c r="L199" s="72"/>
      <c r="M199" s="73"/>
    </row>
    <row r="200" spans="2:13" s="64" customFormat="1" ht="11.25">
      <c r="B200" s="65" t="s">
        <v>1018</v>
      </c>
      <c r="C200" s="67">
        <f aca="true" t="shared" si="19" ref="C200:L200">SUM(C201:C232)</f>
        <v>2750</v>
      </c>
      <c r="D200" s="67">
        <f t="shared" si="19"/>
        <v>2363</v>
      </c>
      <c r="E200" s="67">
        <f t="shared" si="19"/>
        <v>281</v>
      </c>
      <c r="F200" s="67">
        <f t="shared" si="19"/>
        <v>3</v>
      </c>
      <c r="G200" s="67">
        <f t="shared" si="19"/>
        <v>103</v>
      </c>
      <c r="H200" s="67">
        <f t="shared" si="19"/>
        <v>333</v>
      </c>
      <c r="I200" s="67">
        <f t="shared" si="19"/>
        <v>2363</v>
      </c>
      <c r="J200" s="67">
        <f t="shared" si="19"/>
        <v>1336</v>
      </c>
      <c r="K200" s="67">
        <f t="shared" si="19"/>
        <v>6664</v>
      </c>
      <c r="L200" s="67">
        <f t="shared" si="19"/>
        <v>361</v>
      </c>
      <c r="M200" s="68">
        <f aca="true" t="shared" si="20" ref="M200:M205">SUM(H200:L200)</f>
        <v>11057</v>
      </c>
    </row>
    <row r="201" spans="2:13" ht="12">
      <c r="B201" s="70" t="s">
        <v>1019</v>
      </c>
      <c r="C201" s="72">
        <v>78</v>
      </c>
      <c r="D201" s="72">
        <v>56</v>
      </c>
      <c r="E201" s="72">
        <v>11</v>
      </c>
      <c r="F201" s="72">
        <v>1</v>
      </c>
      <c r="G201" s="72">
        <v>10</v>
      </c>
      <c r="H201" s="72">
        <v>8</v>
      </c>
      <c r="I201" s="72">
        <v>56</v>
      </c>
      <c r="J201" s="72">
        <v>37</v>
      </c>
      <c r="K201" s="72">
        <v>3157</v>
      </c>
      <c r="L201" s="72">
        <v>7</v>
      </c>
      <c r="M201" s="73">
        <f t="shared" si="20"/>
        <v>3265</v>
      </c>
    </row>
    <row r="202" spans="2:13" ht="12">
      <c r="B202" s="70" t="s">
        <v>926</v>
      </c>
      <c r="C202" s="72">
        <v>99</v>
      </c>
      <c r="D202" s="72">
        <v>85</v>
      </c>
      <c r="E202" s="72">
        <v>8</v>
      </c>
      <c r="F202" s="72">
        <v>0</v>
      </c>
      <c r="G202" s="72">
        <v>6</v>
      </c>
      <c r="H202" s="72">
        <v>9</v>
      </c>
      <c r="I202" s="72">
        <v>85</v>
      </c>
      <c r="J202" s="72">
        <v>62</v>
      </c>
      <c r="K202" s="72">
        <v>855</v>
      </c>
      <c r="L202" s="72">
        <v>22</v>
      </c>
      <c r="M202" s="73">
        <f t="shared" si="20"/>
        <v>1033</v>
      </c>
    </row>
    <row r="203" spans="2:13" ht="12">
      <c r="B203" s="70" t="s">
        <v>1020</v>
      </c>
      <c r="C203" s="72">
        <v>76</v>
      </c>
      <c r="D203" s="72">
        <v>63</v>
      </c>
      <c r="E203" s="72">
        <v>10</v>
      </c>
      <c r="F203" s="72">
        <v>0</v>
      </c>
      <c r="G203" s="72">
        <v>3</v>
      </c>
      <c r="H203" s="72">
        <v>16</v>
      </c>
      <c r="I203" s="72">
        <v>63</v>
      </c>
      <c r="J203" s="72">
        <v>38</v>
      </c>
      <c r="K203" s="72">
        <v>123</v>
      </c>
      <c r="L203" s="72">
        <v>7</v>
      </c>
      <c r="M203" s="73">
        <f t="shared" si="20"/>
        <v>247</v>
      </c>
    </row>
    <row r="204" spans="2:13" ht="12">
      <c r="B204" s="70" t="s">
        <v>1021</v>
      </c>
      <c r="C204" s="72">
        <v>52</v>
      </c>
      <c r="D204" s="72">
        <v>34</v>
      </c>
      <c r="E204" s="72">
        <v>14</v>
      </c>
      <c r="F204" s="72">
        <v>0</v>
      </c>
      <c r="G204" s="72">
        <v>4</v>
      </c>
      <c r="H204" s="72">
        <v>14</v>
      </c>
      <c r="I204" s="72">
        <v>34</v>
      </c>
      <c r="J204" s="72">
        <v>32</v>
      </c>
      <c r="K204" s="72">
        <v>105</v>
      </c>
      <c r="L204" s="72">
        <v>0</v>
      </c>
      <c r="M204" s="73">
        <f t="shared" si="20"/>
        <v>185</v>
      </c>
    </row>
    <row r="205" spans="2:13" ht="12">
      <c r="B205" s="70" t="s">
        <v>1022</v>
      </c>
      <c r="C205" s="72">
        <v>151</v>
      </c>
      <c r="D205" s="72">
        <v>133</v>
      </c>
      <c r="E205" s="72">
        <v>14</v>
      </c>
      <c r="F205" s="72">
        <v>0</v>
      </c>
      <c r="G205" s="72">
        <v>4</v>
      </c>
      <c r="H205" s="72">
        <v>24</v>
      </c>
      <c r="I205" s="72">
        <v>133</v>
      </c>
      <c r="J205" s="72">
        <v>36</v>
      </c>
      <c r="K205" s="72">
        <v>148</v>
      </c>
      <c r="L205" s="72">
        <v>18</v>
      </c>
      <c r="M205" s="73">
        <f t="shared" si="20"/>
        <v>359</v>
      </c>
    </row>
    <row r="206" spans="2:13" ht="12">
      <c r="B206" s="70"/>
      <c r="C206" s="72"/>
      <c r="D206" s="72"/>
      <c r="E206" s="72"/>
      <c r="F206" s="72"/>
      <c r="G206" s="72"/>
      <c r="H206" s="72"/>
      <c r="I206" s="72"/>
      <c r="J206" s="72"/>
      <c r="K206" s="72"/>
      <c r="L206" s="72"/>
      <c r="M206" s="73"/>
    </row>
    <row r="207" spans="2:13" ht="12">
      <c r="B207" s="70" t="s">
        <v>2050</v>
      </c>
      <c r="C207" s="72">
        <v>41</v>
      </c>
      <c r="D207" s="72">
        <v>26</v>
      </c>
      <c r="E207" s="72">
        <v>10</v>
      </c>
      <c r="F207" s="72">
        <v>0</v>
      </c>
      <c r="G207" s="72">
        <v>5</v>
      </c>
      <c r="H207" s="72">
        <v>9</v>
      </c>
      <c r="I207" s="72">
        <v>26</v>
      </c>
      <c r="J207" s="72">
        <v>17</v>
      </c>
      <c r="K207" s="72">
        <v>82</v>
      </c>
      <c r="L207" s="72">
        <v>4</v>
      </c>
      <c r="M207" s="73">
        <f>SUM(H207:L207)</f>
        <v>138</v>
      </c>
    </row>
    <row r="208" spans="2:13" ht="12">
      <c r="B208" s="70" t="s">
        <v>1023</v>
      </c>
      <c r="C208" s="72">
        <v>80</v>
      </c>
      <c r="D208" s="72">
        <v>61</v>
      </c>
      <c r="E208" s="72">
        <v>14</v>
      </c>
      <c r="F208" s="72">
        <v>0</v>
      </c>
      <c r="G208" s="72">
        <v>5</v>
      </c>
      <c r="H208" s="72">
        <v>22</v>
      </c>
      <c r="I208" s="72">
        <v>61</v>
      </c>
      <c r="J208" s="72">
        <v>53</v>
      </c>
      <c r="K208" s="72">
        <v>154</v>
      </c>
      <c r="L208" s="72">
        <v>19</v>
      </c>
      <c r="M208" s="73">
        <f>SUM(H208:L208)</f>
        <v>309</v>
      </c>
    </row>
    <row r="209" spans="2:13" ht="12">
      <c r="B209" s="70" t="s">
        <v>1024</v>
      </c>
      <c r="C209" s="72">
        <v>101</v>
      </c>
      <c r="D209" s="72">
        <v>83</v>
      </c>
      <c r="E209" s="72">
        <v>14</v>
      </c>
      <c r="F209" s="72">
        <v>0</v>
      </c>
      <c r="G209" s="72">
        <v>4</v>
      </c>
      <c r="H209" s="72">
        <v>15</v>
      </c>
      <c r="I209" s="72">
        <v>83</v>
      </c>
      <c r="J209" s="72">
        <v>36</v>
      </c>
      <c r="K209" s="72">
        <v>95</v>
      </c>
      <c r="L209" s="72">
        <v>18</v>
      </c>
      <c r="M209" s="73">
        <f>SUM(H209:L209)</f>
        <v>247</v>
      </c>
    </row>
    <row r="210" spans="2:13" ht="12">
      <c r="B210" s="70" t="s">
        <v>1025</v>
      </c>
      <c r="C210" s="72">
        <v>104</v>
      </c>
      <c r="D210" s="72">
        <v>86</v>
      </c>
      <c r="E210" s="72">
        <v>11</v>
      </c>
      <c r="F210" s="72">
        <v>0</v>
      </c>
      <c r="G210" s="72">
        <v>7</v>
      </c>
      <c r="H210" s="72">
        <v>25</v>
      </c>
      <c r="I210" s="72">
        <v>86</v>
      </c>
      <c r="J210" s="72">
        <v>53</v>
      </c>
      <c r="K210" s="72">
        <v>85</v>
      </c>
      <c r="L210" s="72">
        <v>5</v>
      </c>
      <c r="M210" s="73">
        <f>SUM(H210:L210)</f>
        <v>254</v>
      </c>
    </row>
    <row r="211" spans="2:13" ht="12">
      <c r="B211" s="70" t="s">
        <v>1026</v>
      </c>
      <c r="C211" s="72">
        <v>105</v>
      </c>
      <c r="D211" s="72">
        <v>88</v>
      </c>
      <c r="E211" s="72">
        <v>13</v>
      </c>
      <c r="F211" s="72">
        <v>0</v>
      </c>
      <c r="G211" s="72">
        <v>4</v>
      </c>
      <c r="H211" s="72">
        <v>11</v>
      </c>
      <c r="I211" s="72">
        <v>88</v>
      </c>
      <c r="J211" s="72">
        <v>47</v>
      </c>
      <c r="K211" s="72">
        <v>101</v>
      </c>
      <c r="L211" s="72">
        <v>11</v>
      </c>
      <c r="M211" s="73">
        <f>SUM(H211:L211)</f>
        <v>258</v>
      </c>
    </row>
    <row r="212" spans="2:13" ht="12">
      <c r="B212" s="70"/>
      <c r="C212" s="72"/>
      <c r="D212" s="72"/>
      <c r="E212" s="72"/>
      <c r="F212" s="72"/>
      <c r="G212" s="72"/>
      <c r="H212" s="72"/>
      <c r="I212" s="72"/>
      <c r="J212" s="72"/>
      <c r="K212" s="72"/>
      <c r="L212" s="72"/>
      <c r="M212" s="73"/>
    </row>
    <row r="213" spans="2:13" ht="12">
      <c r="B213" s="70" t="s">
        <v>1027</v>
      </c>
      <c r="C213" s="72">
        <v>134</v>
      </c>
      <c r="D213" s="72">
        <v>115</v>
      </c>
      <c r="E213" s="72">
        <v>14</v>
      </c>
      <c r="F213" s="72">
        <v>2</v>
      </c>
      <c r="G213" s="72">
        <v>3</v>
      </c>
      <c r="H213" s="72">
        <v>15</v>
      </c>
      <c r="I213" s="72">
        <v>115</v>
      </c>
      <c r="J213" s="72">
        <v>58</v>
      </c>
      <c r="K213" s="72">
        <v>102</v>
      </c>
      <c r="L213" s="72">
        <v>59</v>
      </c>
      <c r="M213" s="73">
        <f aca="true" t="shared" si="21" ref="M213:M232">SUM(H213:L213)</f>
        <v>349</v>
      </c>
    </row>
    <row r="214" spans="2:13" ht="12">
      <c r="B214" s="70" t="s">
        <v>1028</v>
      </c>
      <c r="C214" s="72">
        <v>97</v>
      </c>
      <c r="D214" s="72">
        <v>90</v>
      </c>
      <c r="E214" s="72">
        <v>5</v>
      </c>
      <c r="F214" s="72">
        <v>0</v>
      </c>
      <c r="G214" s="72">
        <v>2</v>
      </c>
      <c r="H214" s="72">
        <v>9</v>
      </c>
      <c r="I214" s="72">
        <v>90</v>
      </c>
      <c r="J214" s="72">
        <v>50</v>
      </c>
      <c r="K214" s="72">
        <v>108</v>
      </c>
      <c r="L214" s="72">
        <v>4</v>
      </c>
      <c r="M214" s="73">
        <f t="shared" si="21"/>
        <v>261</v>
      </c>
    </row>
    <row r="215" spans="2:13" ht="12">
      <c r="B215" s="70" t="s">
        <v>1029</v>
      </c>
      <c r="C215" s="72">
        <v>113</v>
      </c>
      <c r="D215" s="72">
        <v>104</v>
      </c>
      <c r="E215" s="72">
        <v>6</v>
      </c>
      <c r="F215" s="72">
        <v>0</v>
      </c>
      <c r="G215" s="72">
        <v>3</v>
      </c>
      <c r="H215" s="72">
        <v>3</v>
      </c>
      <c r="I215" s="72">
        <v>104</v>
      </c>
      <c r="J215" s="72">
        <v>73</v>
      </c>
      <c r="K215" s="72">
        <v>87</v>
      </c>
      <c r="L215" s="72">
        <v>2</v>
      </c>
      <c r="M215" s="73">
        <f t="shared" si="21"/>
        <v>269</v>
      </c>
    </row>
    <row r="216" spans="2:13" ht="12">
      <c r="B216" s="70" t="s">
        <v>1030</v>
      </c>
      <c r="C216" s="72">
        <v>24</v>
      </c>
      <c r="D216" s="72">
        <v>19</v>
      </c>
      <c r="E216" s="72">
        <v>4</v>
      </c>
      <c r="F216" s="72">
        <v>0</v>
      </c>
      <c r="G216" s="72">
        <v>1</v>
      </c>
      <c r="H216" s="72">
        <v>3</v>
      </c>
      <c r="I216" s="72">
        <v>19</v>
      </c>
      <c r="J216" s="72">
        <v>9</v>
      </c>
      <c r="K216" s="72">
        <v>27</v>
      </c>
      <c r="L216" s="72">
        <v>0</v>
      </c>
      <c r="M216" s="73">
        <f t="shared" si="21"/>
        <v>58</v>
      </c>
    </row>
    <row r="217" spans="2:13" ht="12">
      <c r="B217" s="70" t="s">
        <v>2061</v>
      </c>
      <c r="C217" s="72">
        <v>131</v>
      </c>
      <c r="D217" s="72">
        <v>110</v>
      </c>
      <c r="E217" s="72">
        <v>17</v>
      </c>
      <c r="F217" s="72">
        <v>0</v>
      </c>
      <c r="G217" s="72">
        <v>4</v>
      </c>
      <c r="H217" s="72">
        <v>22</v>
      </c>
      <c r="I217" s="72">
        <v>110</v>
      </c>
      <c r="J217" s="72">
        <v>88</v>
      </c>
      <c r="K217" s="72">
        <v>136</v>
      </c>
      <c r="L217" s="72">
        <v>12</v>
      </c>
      <c r="M217" s="73">
        <f t="shared" si="21"/>
        <v>368</v>
      </c>
    </row>
    <row r="218" spans="2:13" ht="12">
      <c r="B218" s="70" t="s">
        <v>1031</v>
      </c>
      <c r="C218" s="72">
        <v>80</v>
      </c>
      <c r="D218" s="72">
        <v>70</v>
      </c>
      <c r="E218" s="72">
        <v>7</v>
      </c>
      <c r="F218" s="72">
        <v>0</v>
      </c>
      <c r="G218" s="72">
        <v>3</v>
      </c>
      <c r="H218" s="72">
        <v>9</v>
      </c>
      <c r="I218" s="72">
        <v>70</v>
      </c>
      <c r="J218" s="72">
        <v>14</v>
      </c>
      <c r="K218" s="72">
        <v>64</v>
      </c>
      <c r="L218" s="72">
        <v>0</v>
      </c>
      <c r="M218" s="73">
        <f t="shared" si="21"/>
        <v>157</v>
      </c>
    </row>
    <row r="219" spans="2:13" ht="12">
      <c r="B219" s="70" t="s">
        <v>1032</v>
      </c>
      <c r="C219" s="72">
        <v>130</v>
      </c>
      <c r="D219" s="72">
        <v>121</v>
      </c>
      <c r="E219" s="72">
        <v>7</v>
      </c>
      <c r="F219" s="72">
        <v>0</v>
      </c>
      <c r="G219" s="72">
        <v>2</v>
      </c>
      <c r="H219" s="72">
        <v>19</v>
      </c>
      <c r="I219" s="72">
        <v>121</v>
      </c>
      <c r="J219" s="72">
        <v>58</v>
      </c>
      <c r="K219" s="72">
        <v>69</v>
      </c>
      <c r="L219" s="72">
        <v>60</v>
      </c>
      <c r="M219" s="73">
        <f t="shared" si="21"/>
        <v>327</v>
      </c>
    </row>
    <row r="220" spans="2:13" ht="12">
      <c r="B220" s="70" t="s">
        <v>1033</v>
      </c>
      <c r="C220" s="72">
        <v>47</v>
      </c>
      <c r="D220" s="72">
        <v>36</v>
      </c>
      <c r="E220" s="72">
        <v>5</v>
      </c>
      <c r="F220" s="72">
        <v>0</v>
      </c>
      <c r="G220" s="72">
        <v>6</v>
      </c>
      <c r="H220" s="72">
        <v>6</v>
      </c>
      <c r="I220" s="72">
        <v>36</v>
      </c>
      <c r="J220" s="72">
        <v>6</v>
      </c>
      <c r="K220" s="72">
        <v>45</v>
      </c>
      <c r="L220" s="72">
        <v>2</v>
      </c>
      <c r="M220" s="73">
        <f t="shared" si="21"/>
        <v>95</v>
      </c>
    </row>
    <row r="221" spans="2:13" ht="12">
      <c r="B221" s="70" t="s">
        <v>1034</v>
      </c>
      <c r="C221" s="72">
        <v>116</v>
      </c>
      <c r="D221" s="72">
        <v>107</v>
      </c>
      <c r="E221" s="72">
        <v>7</v>
      </c>
      <c r="F221" s="72">
        <v>0</v>
      </c>
      <c r="G221" s="72">
        <v>2</v>
      </c>
      <c r="H221" s="72">
        <v>17</v>
      </c>
      <c r="I221" s="72">
        <v>107</v>
      </c>
      <c r="J221" s="72">
        <v>74</v>
      </c>
      <c r="K221" s="72">
        <v>111</v>
      </c>
      <c r="L221" s="72">
        <v>11</v>
      </c>
      <c r="M221" s="73">
        <f t="shared" si="21"/>
        <v>320</v>
      </c>
    </row>
    <row r="222" spans="2:13" ht="12">
      <c r="B222" s="70"/>
      <c r="C222" s="72"/>
      <c r="D222" s="72"/>
      <c r="E222" s="72"/>
      <c r="F222" s="72"/>
      <c r="G222" s="72"/>
      <c r="H222" s="72"/>
      <c r="I222" s="72"/>
      <c r="J222" s="72"/>
      <c r="K222" s="72"/>
      <c r="L222" s="72"/>
      <c r="M222" s="73">
        <f t="shared" si="21"/>
        <v>0</v>
      </c>
    </row>
    <row r="223" spans="2:13" ht="12">
      <c r="B223" s="70" t="s">
        <v>1035</v>
      </c>
      <c r="C223" s="72">
        <v>159</v>
      </c>
      <c r="D223" s="72">
        <v>135</v>
      </c>
      <c r="E223" s="72">
        <v>20</v>
      </c>
      <c r="F223" s="72">
        <v>0</v>
      </c>
      <c r="G223" s="72">
        <v>4</v>
      </c>
      <c r="H223" s="72">
        <v>20</v>
      </c>
      <c r="I223" s="72">
        <v>135</v>
      </c>
      <c r="J223" s="72">
        <v>77</v>
      </c>
      <c r="K223" s="72">
        <v>166</v>
      </c>
      <c r="L223" s="72">
        <v>73</v>
      </c>
      <c r="M223" s="73">
        <f t="shared" si="21"/>
        <v>471</v>
      </c>
    </row>
    <row r="224" spans="2:13" ht="12">
      <c r="B224" s="70" t="s">
        <v>1036</v>
      </c>
      <c r="C224" s="72">
        <v>130</v>
      </c>
      <c r="D224" s="72">
        <v>119</v>
      </c>
      <c r="E224" s="72">
        <v>9</v>
      </c>
      <c r="F224" s="72">
        <v>0</v>
      </c>
      <c r="G224" s="72">
        <v>2</v>
      </c>
      <c r="H224" s="72">
        <v>8</v>
      </c>
      <c r="I224" s="72">
        <v>119</v>
      </c>
      <c r="J224" s="72">
        <v>67</v>
      </c>
      <c r="K224" s="72">
        <v>68</v>
      </c>
      <c r="L224" s="72">
        <v>7</v>
      </c>
      <c r="M224" s="73">
        <f t="shared" si="21"/>
        <v>269</v>
      </c>
    </row>
    <row r="225" spans="2:13" ht="12">
      <c r="B225" s="70" t="s">
        <v>2074</v>
      </c>
      <c r="C225" s="72">
        <v>58</v>
      </c>
      <c r="D225" s="72">
        <v>50</v>
      </c>
      <c r="E225" s="72">
        <v>4</v>
      </c>
      <c r="F225" s="72">
        <v>0</v>
      </c>
      <c r="G225" s="72">
        <v>4</v>
      </c>
      <c r="H225" s="72">
        <v>4</v>
      </c>
      <c r="I225" s="72">
        <v>50</v>
      </c>
      <c r="J225" s="72">
        <v>18</v>
      </c>
      <c r="K225" s="72">
        <v>74</v>
      </c>
      <c r="L225" s="72">
        <v>12</v>
      </c>
      <c r="M225" s="73">
        <f t="shared" si="21"/>
        <v>158</v>
      </c>
    </row>
    <row r="226" spans="2:13" ht="12">
      <c r="B226" s="70" t="s">
        <v>1037</v>
      </c>
      <c r="C226" s="72">
        <v>24</v>
      </c>
      <c r="D226" s="72">
        <v>17</v>
      </c>
      <c r="E226" s="72">
        <v>5</v>
      </c>
      <c r="F226" s="72">
        <v>0</v>
      </c>
      <c r="G226" s="72">
        <v>2</v>
      </c>
      <c r="H226" s="72">
        <v>5</v>
      </c>
      <c r="I226" s="72">
        <v>17</v>
      </c>
      <c r="J226" s="72">
        <v>10</v>
      </c>
      <c r="K226" s="72">
        <v>33</v>
      </c>
      <c r="L226" s="72">
        <v>1</v>
      </c>
      <c r="M226" s="73">
        <f t="shared" si="21"/>
        <v>66</v>
      </c>
    </row>
    <row r="227" spans="2:13" ht="12">
      <c r="B227" s="70" t="s">
        <v>1038</v>
      </c>
      <c r="C227" s="72">
        <v>48</v>
      </c>
      <c r="D227" s="72">
        <v>45</v>
      </c>
      <c r="E227" s="72">
        <v>2</v>
      </c>
      <c r="F227" s="72">
        <v>0</v>
      </c>
      <c r="G227" s="72">
        <v>1</v>
      </c>
      <c r="H227" s="72">
        <v>2</v>
      </c>
      <c r="I227" s="72">
        <v>45</v>
      </c>
      <c r="J227" s="72">
        <v>23</v>
      </c>
      <c r="K227" s="72">
        <v>40</v>
      </c>
      <c r="L227" s="72">
        <v>1</v>
      </c>
      <c r="M227" s="73">
        <f t="shared" si="21"/>
        <v>111</v>
      </c>
    </row>
    <row r="228" spans="2:13" ht="12">
      <c r="B228" s="70"/>
      <c r="C228" s="72"/>
      <c r="D228" s="72"/>
      <c r="E228" s="72"/>
      <c r="F228" s="72"/>
      <c r="G228" s="72"/>
      <c r="H228" s="72"/>
      <c r="I228" s="72"/>
      <c r="J228" s="72"/>
      <c r="K228" s="72"/>
      <c r="L228" s="72"/>
      <c r="M228" s="73">
        <f t="shared" si="21"/>
        <v>0</v>
      </c>
    </row>
    <row r="229" spans="2:13" ht="12">
      <c r="B229" s="70" t="s">
        <v>2071</v>
      </c>
      <c r="C229" s="72">
        <v>416</v>
      </c>
      <c r="D229" s="72">
        <v>372</v>
      </c>
      <c r="E229" s="72">
        <v>39</v>
      </c>
      <c r="F229" s="72">
        <v>0</v>
      </c>
      <c r="G229" s="72">
        <v>5</v>
      </c>
      <c r="H229" s="72">
        <v>25</v>
      </c>
      <c r="I229" s="72">
        <v>372</v>
      </c>
      <c r="J229" s="72">
        <v>213</v>
      </c>
      <c r="K229" s="72">
        <v>445</v>
      </c>
      <c r="L229" s="72">
        <v>5</v>
      </c>
      <c r="M229" s="73">
        <f t="shared" si="21"/>
        <v>1060</v>
      </c>
    </row>
    <row r="230" spans="2:13" ht="12">
      <c r="B230" s="70" t="s">
        <v>1039</v>
      </c>
      <c r="C230" s="72">
        <v>68</v>
      </c>
      <c r="D230" s="72">
        <v>62</v>
      </c>
      <c r="E230" s="72">
        <v>3</v>
      </c>
      <c r="F230" s="72">
        <v>0</v>
      </c>
      <c r="G230" s="72">
        <v>3</v>
      </c>
      <c r="H230" s="72">
        <v>2</v>
      </c>
      <c r="I230" s="72">
        <v>62</v>
      </c>
      <c r="J230" s="72">
        <v>49</v>
      </c>
      <c r="K230" s="72">
        <v>87</v>
      </c>
      <c r="L230" s="72">
        <v>1</v>
      </c>
      <c r="M230" s="73">
        <f t="shared" si="21"/>
        <v>201</v>
      </c>
    </row>
    <row r="231" spans="2:13" ht="12">
      <c r="B231" s="70" t="s">
        <v>1040</v>
      </c>
      <c r="C231" s="72">
        <v>32</v>
      </c>
      <c r="D231" s="72">
        <v>26</v>
      </c>
      <c r="E231" s="72">
        <v>5</v>
      </c>
      <c r="F231" s="72">
        <v>0</v>
      </c>
      <c r="G231" s="72">
        <v>1</v>
      </c>
      <c r="H231" s="72">
        <v>6</v>
      </c>
      <c r="I231" s="72">
        <v>26</v>
      </c>
      <c r="J231" s="72">
        <v>17</v>
      </c>
      <c r="K231" s="72">
        <v>31</v>
      </c>
      <c r="L231" s="72">
        <v>0</v>
      </c>
      <c r="M231" s="73">
        <f t="shared" si="21"/>
        <v>80</v>
      </c>
    </row>
    <row r="232" spans="2:13" ht="12">
      <c r="B232" s="70" t="s">
        <v>1041</v>
      </c>
      <c r="C232" s="72">
        <v>56</v>
      </c>
      <c r="D232" s="72">
        <v>50</v>
      </c>
      <c r="E232" s="72">
        <v>3</v>
      </c>
      <c r="F232" s="72">
        <v>0</v>
      </c>
      <c r="G232" s="72">
        <v>3</v>
      </c>
      <c r="H232" s="72">
        <v>5</v>
      </c>
      <c r="I232" s="72">
        <v>50</v>
      </c>
      <c r="J232" s="72">
        <v>21</v>
      </c>
      <c r="K232" s="72">
        <v>66</v>
      </c>
      <c r="L232" s="72">
        <v>0</v>
      </c>
      <c r="M232" s="73">
        <f t="shared" si="21"/>
        <v>142</v>
      </c>
    </row>
    <row r="233" spans="2:13" ht="12">
      <c r="B233" s="70"/>
      <c r="C233" s="72"/>
      <c r="D233" s="72"/>
      <c r="E233" s="72"/>
      <c r="F233" s="72"/>
      <c r="G233" s="72"/>
      <c r="H233" s="72"/>
      <c r="I233" s="72"/>
      <c r="J233" s="72"/>
      <c r="K233" s="72"/>
      <c r="L233" s="72"/>
      <c r="M233" s="73"/>
    </row>
    <row r="234" spans="2:13" s="64" customFormat="1" ht="11.25">
      <c r="B234" s="65" t="s">
        <v>2077</v>
      </c>
      <c r="C234" s="67">
        <f aca="true" t="shared" si="22" ref="C234:L234">SUM(C235:C253)</f>
        <v>2766</v>
      </c>
      <c r="D234" s="67">
        <f t="shared" si="22"/>
        <v>2392</v>
      </c>
      <c r="E234" s="67">
        <f t="shared" si="22"/>
        <v>270</v>
      </c>
      <c r="F234" s="67">
        <f t="shared" si="22"/>
        <v>17</v>
      </c>
      <c r="G234" s="67">
        <f t="shared" si="22"/>
        <v>87</v>
      </c>
      <c r="H234" s="67">
        <f t="shared" si="22"/>
        <v>344</v>
      </c>
      <c r="I234" s="67">
        <f t="shared" si="22"/>
        <v>2389</v>
      </c>
      <c r="J234" s="67">
        <f t="shared" si="22"/>
        <v>1274</v>
      </c>
      <c r="K234" s="67">
        <f t="shared" si="22"/>
        <v>5497</v>
      </c>
      <c r="L234" s="67">
        <f t="shared" si="22"/>
        <v>569</v>
      </c>
      <c r="M234" s="68">
        <f aca="true" t="shared" si="23" ref="M234:M239">SUM(H234:L234)</f>
        <v>10073</v>
      </c>
    </row>
    <row r="235" spans="2:13" ht="12">
      <c r="B235" s="70" t="s">
        <v>1042</v>
      </c>
      <c r="C235" s="72">
        <v>123</v>
      </c>
      <c r="D235" s="72">
        <v>113</v>
      </c>
      <c r="E235" s="72">
        <v>6</v>
      </c>
      <c r="F235" s="72">
        <v>2</v>
      </c>
      <c r="G235" s="72">
        <v>2</v>
      </c>
      <c r="H235" s="72">
        <v>7</v>
      </c>
      <c r="I235" s="72">
        <v>113</v>
      </c>
      <c r="J235" s="72">
        <v>66</v>
      </c>
      <c r="K235" s="72">
        <v>125</v>
      </c>
      <c r="L235" s="72">
        <v>6</v>
      </c>
      <c r="M235" s="73">
        <f t="shared" si="23"/>
        <v>317</v>
      </c>
    </row>
    <row r="236" spans="2:13" ht="12">
      <c r="B236" s="70" t="s">
        <v>1043</v>
      </c>
      <c r="C236" s="72">
        <v>59</v>
      </c>
      <c r="D236" s="72">
        <v>40</v>
      </c>
      <c r="E236" s="72">
        <v>16</v>
      </c>
      <c r="F236" s="72">
        <v>0</v>
      </c>
      <c r="G236" s="72">
        <v>3</v>
      </c>
      <c r="H236" s="72">
        <v>16</v>
      </c>
      <c r="I236" s="72">
        <v>40</v>
      </c>
      <c r="J236" s="72">
        <v>21</v>
      </c>
      <c r="K236" s="72">
        <v>80</v>
      </c>
      <c r="L236" s="72">
        <v>1</v>
      </c>
      <c r="M236" s="73">
        <f t="shared" si="23"/>
        <v>158</v>
      </c>
    </row>
    <row r="237" spans="2:13" ht="12">
      <c r="B237" s="70" t="s">
        <v>1044</v>
      </c>
      <c r="C237" s="72">
        <v>229</v>
      </c>
      <c r="D237" s="72">
        <v>199</v>
      </c>
      <c r="E237" s="72">
        <v>20</v>
      </c>
      <c r="F237" s="72">
        <v>0</v>
      </c>
      <c r="G237" s="72">
        <v>10</v>
      </c>
      <c r="H237" s="72">
        <v>28</v>
      </c>
      <c r="I237" s="72">
        <v>199</v>
      </c>
      <c r="J237" s="72">
        <v>108</v>
      </c>
      <c r="K237" s="72">
        <v>430</v>
      </c>
      <c r="L237" s="72">
        <v>26</v>
      </c>
      <c r="M237" s="73">
        <f t="shared" si="23"/>
        <v>791</v>
      </c>
    </row>
    <row r="238" spans="2:13" ht="12">
      <c r="B238" s="70" t="s">
        <v>1045</v>
      </c>
      <c r="C238" s="72">
        <v>86</v>
      </c>
      <c r="D238" s="72">
        <v>63</v>
      </c>
      <c r="E238" s="72">
        <v>12</v>
      </c>
      <c r="F238" s="72">
        <v>1</v>
      </c>
      <c r="G238" s="72">
        <v>10</v>
      </c>
      <c r="H238" s="72">
        <v>10</v>
      </c>
      <c r="I238" s="72">
        <v>63</v>
      </c>
      <c r="J238" s="72">
        <v>34</v>
      </c>
      <c r="K238" s="72">
        <v>88</v>
      </c>
      <c r="L238" s="72">
        <v>3</v>
      </c>
      <c r="M238" s="73">
        <f t="shared" si="23"/>
        <v>198</v>
      </c>
    </row>
    <row r="239" spans="2:13" ht="12">
      <c r="B239" s="70" t="s">
        <v>2078</v>
      </c>
      <c r="C239" s="72">
        <v>395</v>
      </c>
      <c r="D239" s="72">
        <v>357</v>
      </c>
      <c r="E239" s="72">
        <v>25</v>
      </c>
      <c r="F239" s="72">
        <v>3</v>
      </c>
      <c r="G239" s="72">
        <v>10</v>
      </c>
      <c r="H239" s="72">
        <v>44</v>
      </c>
      <c r="I239" s="72">
        <v>354</v>
      </c>
      <c r="J239" s="72">
        <v>219</v>
      </c>
      <c r="K239" s="72">
        <v>1513</v>
      </c>
      <c r="L239" s="72">
        <v>227</v>
      </c>
      <c r="M239" s="73">
        <f t="shared" si="23"/>
        <v>2357</v>
      </c>
    </row>
    <row r="240" spans="2:13" ht="12">
      <c r="B240" s="70"/>
      <c r="C240" s="72"/>
      <c r="D240" s="72"/>
      <c r="E240" s="72"/>
      <c r="F240" s="72"/>
      <c r="G240" s="72"/>
      <c r="H240" s="72"/>
      <c r="I240" s="72"/>
      <c r="J240" s="72"/>
      <c r="K240" s="72"/>
      <c r="L240" s="72"/>
      <c r="M240" s="73"/>
    </row>
    <row r="241" spans="2:13" ht="12">
      <c r="B241" s="70" t="s">
        <v>1046</v>
      </c>
      <c r="C241" s="72">
        <v>43</v>
      </c>
      <c r="D241" s="72">
        <v>29</v>
      </c>
      <c r="E241" s="72">
        <v>10</v>
      </c>
      <c r="F241" s="72">
        <v>0</v>
      </c>
      <c r="G241" s="72">
        <v>4</v>
      </c>
      <c r="H241" s="72">
        <v>37</v>
      </c>
      <c r="I241" s="72">
        <v>29</v>
      </c>
      <c r="J241" s="72">
        <v>24</v>
      </c>
      <c r="K241" s="72">
        <v>154</v>
      </c>
      <c r="L241" s="72">
        <v>106</v>
      </c>
      <c r="M241" s="73">
        <f>SUM(H241:L241)</f>
        <v>350</v>
      </c>
    </row>
    <row r="242" spans="2:13" ht="12">
      <c r="B242" s="70" t="s">
        <v>1047</v>
      </c>
      <c r="C242" s="72">
        <v>193</v>
      </c>
      <c r="D242" s="72">
        <v>169</v>
      </c>
      <c r="E242" s="72">
        <v>18</v>
      </c>
      <c r="F242" s="72">
        <v>1</v>
      </c>
      <c r="G242" s="72">
        <v>5</v>
      </c>
      <c r="H242" s="72">
        <v>14</v>
      </c>
      <c r="I242" s="72">
        <v>169</v>
      </c>
      <c r="J242" s="72">
        <v>100</v>
      </c>
      <c r="K242" s="72">
        <v>165</v>
      </c>
      <c r="L242" s="72">
        <v>11</v>
      </c>
      <c r="M242" s="73">
        <f>SUM(H242:L242)</f>
        <v>459</v>
      </c>
    </row>
    <row r="243" spans="2:13" ht="12">
      <c r="B243" s="70" t="s">
        <v>989</v>
      </c>
      <c r="C243" s="72">
        <v>162</v>
      </c>
      <c r="D243" s="72">
        <v>129</v>
      </c>
      <c r="E243" s="72">
        <v>28</v>
      </c>
      <c r="F243" s="72">
        <v>2</v>
      </c>
      <c r="G243" s="72">
        <v>3</v>
      </c>
      <c r="H243" s="72">
        <v>31</v>
      </c>
      <c r="I243" s="72">
        <v>129</v>
      </c>
      <c r="J243" s="72">
        <v>30</v>
      </c>
      <c r="K243" s="72">
        <v>851</v>
      </c>
      <c r="L243" s="72">
        <v>42</v>
      </c>
      <c r="M243" s="73">
        <f>SUM(H243:L243)</f>
        <v>1083</v>
      </c>
    </row>
    <row r="244" spans="2:13" ht="12">
      <c r="B244" s="70" t="s">
        <v>1019</v>
      </c>
      <c r="C244" s="72">
        <v>54</v>
      </c>
      <c r="D244" s="72">
        <v>37</v>
      </c>
      <c r="E244" s="72">
        <v>14</v>
      </c>
      <c r="F244" s="72">
        <v>0</v>
      </c>
      <c r="G244" s="72">
        <v>3</v>
      </c>
      <c r="H244" s="72">
        <v>15</v>
      </c>
      <c r="I244" s="72">
        <v>37</v>
      </c>
      <c r="J244" s="72">
        <v>11</v>
      </c>
      <c r="K244" s="72">
        <v>65</v>
      </c>
      <c r="L244" s="72">
        <v>6</v>
      </c>
      <c r="M244" s="73">
        <f>SUM(H244:L244)</f>
        <v>134</v>
      </c>
    </row>
    <row r="245" spans="2:13" ht="12">
      <c r="B245" s="70" t="s">
        <v>2083</v>
      </c>
      <c r="C245" s="72">
        <v>553</v>
      </c>
      <c r="D245" s="72">
        <v>502</v>
      </c>
      <c r="E245" s="72">
        <v>38</v>
      </c>
      <c r="F245" s="72">
        <v>3</v>
      </c>
      <c r="G245" s="72">
        <v>10</v>
      </c>
      <c r="H245" s="72">
        <v>58</v>
      </c>
      <c r="I245" s="72">
        <v>502</v>
      </c>
      <c r="J245" s="72">
        <v>282</v>
      </c>
      <c r="K245" s="72">
        <v>737</v>
      </c>
      <c r="L245" s="72">
        <v>100</v>
      </c>
      <c r="M245" s="73">
        <f>SUM(H245:L245)</f>
        <v>1679</v>
      </c>
    </row>
    <row r="246" spans="2:13" ht="12">
      <c r="B246" s="70"/>
      <c r="C246" s="72"/>
      <c r="D246" s="72"/>
      <c r="E246" s="72"/>
      <c r="F246" s="72"/>
      <c r="G246" s="72"/>
      <c r="H246" s="72"/>
      <c r="I246" s="72"/>
      <c r="J246" s="72"/>
      <c r="K246" s="72"/>
      <c r="L246" s="72"/>
      <c r="M246" s="73"/>
    </row>
    <row r="247" spans="2:13" ht="12">
      <c r="B247" s="70" t="s">
        <v>1048</v>
      </c>
      <c r="C247" s="72">
        <v>394</v>
      </c>
      <c r="D247" s="72">
        <v>343</v>
      </c>
      <c r="E247" s="72">
        <v>37</v>
      </c>
      <c r="F247" s="72">
        <v>4</v>
      </c>
      <c r="G247" s="72">
        <v>10</v>
      </c>
      <c r="H247" s="72">
        <v>41</v>
      </c>
      <c r="I247" s="72">
        <v>343</v>
      </c>
      <c r="J247" s="72">
        <v>238</v>
      </c>
      <c r="K247" s="72">
        <v>893</v>
      </c>
      <c r="L247" s="72">
        <v>16</v>
      </c>
      <c r="M247" s="73">
        <f>SUM(H247:L247)</f>
        <v>1531</v>
      </c>
    </row>
    <row r="248" spans="2:13" ht="12">
      <c r="B248" s="70" t="s">
        <v>941</v>
      </c>
      <c r="C248" s="72">
        <v>150</v>
      </c>
      <c r="D248" s="72">
        <v>135</v>
      </c>
      <c r="E248" s="72">
        <v>13</v>
      </c>
      <c r="F248" s="72">
        <v>0</v>
      </c>
      <c r="G248" s="72">
        <v>2</v>
      </c>
      <c r="H248" s="72">
        <v>10</v>
      </c>
      <c r="I248" s="72">
        <v>135</v>
      </c>
      <c r="J248" s="72">
        <v>18</v>
      </c>
      <c r="K248" s="72">
        <v>120</v>
      </c>
      <c r="L248" s="72">
        <v>3</v>
      </c>
      <c r="M248" s="73">
        <f>SUM(H248:L248)</f>
        <v>286</v>
      </c>
    </row>
    <row r="249" spans="2:13" ht="12">
      <c r="B249" s="70" t="s">
        <v>1049</v>
      </c>
      <c r="C249" s="72">
        <v>156</v>
      </c>
      <c r="D249" s="72">
        <v>143</v>
      </c>
      <c r="E249" s="72">
        <v>5</v>
      </c>
      <c r="F249" s="72">
        <v>1</v>
      </c>
      <c r="G249" s="72">
        <v>7</v>
      </c>
      <c r="H249" s="72">
        <v>5</v>
      </c>
      <c r="I249" s="72">
        <v>143</v>
      </c>
      <c r="J249" s="72">
        <v>55</v>
      </c>
      <c r="K249" s="72">
        <v>134</v>
      </c>
      <c r="L249" s="72">
        <v>14</v>
      </c>
      <c r="M249" s="73">
        <f>SUM(H249:L249)</f>
        <v>351</v>
      </c>
    </row>
    <row r="250" spans="2:13" ht="12">
      <c r="B250" s="70" t="s">
        <v>943</v>
      </c>
      <c r="C250" s="72">
        <v>120</v>
      </c>
      <c r="D250" s="72">
        <v>105</v>
      </c>
      <c r="E250" s="72">
        <v>11</v>
      </c>
      <c r="F250" s="72">
        <v>0</v>
      </c>
      <c r="G250" s="72">
        <v>4</v>
      </c>
      <c r="H250" s="72">
        <v>11</v>
      </c>
      <c r="I250" s="72">
        <v>105</v>
      </c>
      <c r="J250" s="72">
        <v>56</v>
      </c>
      <c r="K250" s="72">
        <v>70</v>
      </c>
      <c r="L250" s="72">
        <v>8</v>
      </c>
      <c r="M250" s="73">
        <f>SUM(H250:L250)</f>
        <v>250</v>
      </c>
    </row>
    <row r="251" spans="2:13" ht="12">
      <c r="B251" s="70" t="s">
        <v>1040</v>
      </c>
      <c r="C251" s="72">
        <v>34</v>
      </c>
      <c r="D251" s="72">
        <v>23</v>
      </c>
      <c r="E251" s="72">
        <v>9</v>
      </c>
      <c r="F251" s="72">
        <v>0</v>
      </c>
      <c r="G251" s="72">
        <v>2</v>
      </c>
      <c r="H251" s="72">
        <v>8</v>
      </c>
      <c r="I251" s="72">
        <v>23</v>
      </c>
      <c r="J251" s="72">
        <v>11</v>
      </c>
      <c r="K251" s="72">
        <v>39</v>
      </c>
      <c r="L251" s="72">
        <v>0</v>
      </c>
      <c r="M251" s="73">
        <f>SUM(H251:L251)</f>
        <v>81</v>
      </c>
    </row>
    <row r="252" spans="2:13" ht="12">
      <c r="B252" s="70"/>
      <c r="C252" s="72"/>
      <c r="D252" s="72"/>
      <c r="E252" s="72"/>
      <c r="F252" s="72"/>
      <c r="G252" s="72"/>
      <c r="H252" s="72"/>
      <c r="I252" s="72"/>
      <c r="J252" s="72"/>
      <c r="K252" s="72"/>
      <c r="L252" s="72"/>
      <c r="M252" s="73"/>
    </row>
    <row r="253" spans="2:13" ht="12">
      <c r="B253" s="70" t="s">
        <v>1050</v>
      </c>
      <c r="C253" s="72">
        <v>15</v>
      </c>
      <c r="D253" s="72">
        <v>5</v>
      </c>
      <c r="E253" s="72">
        <v>8</v>
      </c>
      <c r="F253" s="72">
        <v>0</v>
      </c>
      <c r="G253" s="72">
        <v>2</v>
      </c>
      <c r="H253" s="72">
        <v>9</v>
      </c>
      <c r="I253" s="72">
        <v>5</v>
      </c>
      <c r="J253" s="72">
        <v>1</v>
      </c>
      <c r="K253" s="72">
        <v>33</v>
      </c>
      <c r="L253" s="72">
        <v>0</v>
      </c>
      <c r="M253" s="73">
        <f>SUM(H253:L253)</f>
        <v>48</v>
      </c>
    </row>
    <row r="254" spans="2:13" ht="12">
      <c r="B254" s="70"/>
      <c r="C254" s="72"/>
      <c r="D254" s="72"/>
      <c r="E254" s="72"/>
      <c r="F254" s="72"/>
      <c r="G254" s="72"/>
      <c r="H254" s="72"/>
      <c r="I254" s="72"/>
      <c r="J254" s="72"/>
      <c r="K254" s="72"/>
      <c r="L254" s="72"/>
      <c r="M254" s="73"/>
    </row>
    <row r="255" spans="2:13" s="64" customFormat="1" ht="11.25">
      <c r="B255" s="65" t="s">
        <v>1051</v>
      </c>
      <c r="C255" s="67">
        <f aca="true" t="shared" si="24" ref="C255:L255">SUM(C256:C282)</f>
        <v>2549</v>
      </c>
      <c r="D255" s="67">
        <f t="shared" si="24"/>
        <v>2259</v>
      </c>
      <c r="E255" s="67">
        <f t="shared" si="24"/>
        <v>203</v>
      </c>
      <c r="F255" s="67">
        <f t="shared" si="24"/>
        <v>4</v>
      </c>
      <c r="G255" s="67">
        <f t="shared" si="24"/>
        <v>83</v>
      </c>
      <c r="H255" s="67">
        <f t="shared" si="24"/>
        <v>242</v>
      </c>
      <c r="I255" s="67">
        <f t="shared" si="24"/>
        <v>2259</v>
      </c>
      <c r="J255" s="67">
        <f t="shared" si="24"/>
        <v>1161</v>
      </c>
      <c r="K255" s="67">
        <f t="shared" si="24"/>
        <v>2807</v>
      </c>
      <c r="L255" s="67">
        <f t="shared" si="24"/>
        <v>321</v>
      </c>
      <c r="M255" s="68">
        <f aca="true" t="shared" si="25" ref="M255:M260">SUM(H255:L255)</f>
        <v>6790</v>
      </c>
    </row>
    <row r="256" spans="2:13" ht="12">
      <c r="B256" s="70" t="s">
        <v>1052</v>
      </c>
      <c r="C256" s="72">
        <v>212</v>
      </c>
      <c r="D256" s="72">
        <v>188</v>
      </c>
      <c r="E256" s="72">
        <v>14</v>
      </c>
      <c r="F256" s="72">
        <v>1</v>
      </c>
      <c r="G256" s="72">
        <v>9</v>
      </c>
      <c r="H256" s="72">
        <v>20</v>
      </c>
      <c r="I256" s="72">
        <v>188</v>
      </c>
      <c r="J256" s="72">
        <v>153</v>
      </c>
      <c r="K256" s="72">
        <v>412</v>
      </c>
      <c r="L256" s="72">
        <v>12</v>
      </c>
      <c r="M256" s="73">
        <f t="shared" si="25"/>
        <v>785</v>
      </c>
    </row>
    <row r="257" spans="2:13" ht="12">
      <c r="B257" s="70" t="s">
        <v>989</v>
      </c>
      <c r="C257" s="72">
        <v>58</v>
      </c>
      <c r="D257" s="72">
        <v>51</v>
      </c>
      <c r="E257" s="72">
        <v>4</v>
      </c>
      <c r="F257" s="72">
        <v>0</v>
      </c>
      <c r="G257" s="72">
        <v>3</v>
      </c>
      <c r="H257" s="72">
        <v>4</v>
      </c>
      <c r="I257" s="72">
        <v>51</v>
      </c>
      <c r="J257" s="72">
        <v>17</v>
      </c>
      <c r="K257" s="72">
        <v>33</v>
      </c>
      <c r="L257" s="72">
        <v>2</v>
      </c>
      <c r="M257" s="73">
        <f t="shared" si="25"/>
        <v>107</v>
      </c>
    </row>
    <row r="258" spans="2:13" ht="12">
      <c r="B258" s="70" t="s">
        <v>1053</v>
      </c>
      <c r="C258" s="72">
        <v>93</v>
      </c>
      <c r="D258" s="72">
        <v>85</v>
      </c>
      <c r="E258" s="72">
        <v>7</v>
      </c>
      <c r="F258" s="72">
        <v>0</v>
      </c>
      <c r="G258" s="72">
        <v>1</v>
      </c>
      <c r="H258" s="72">
        <v>8</v>
      </c>
      <c r="I258" s="72">
        <v>85</v>
      </c>
      <c r="J258" s="72">
        <v>31</v>
      </c>
      <c r="K258" s="72">
        <v>47</v>
      </c>
      <c r="L258" s="72">
        <v>0</v>
      </c>
      <c r="M258" s="73">
        <f t="shared" si="25"/>
        <v>171</v>
      </c>
    </row>
    <row r="259" spans="2:13" ht="12">
      <c r="B259" s="70" t="s">
        <v>1054</v>
      </c>
      <c r="C259" s="72">
        <v>73</v>
      </c>
      <c r="D259" s="72">
        <v>62</v>
      </c>
      <c r="E259" s="72">
        <v>6</v>
      </c>
      <c r="F259" s="72">
        <v>0</v>
      </c>
      <c r="G259" s="72">
        <v>5</v>
      </c>
      <c r="H259" s="72">
        <v>7</v>
      </c>
      <c r="I259" s="72">
        <v>62</v>
      </c>
      <c r="J259" s="72">
        <v>13</v>
      </c>
      <c r="K259" s="72">
        <v>77</v>
      </c>
      <c r="L259" s="72">
        <v>3</v>
      </c>
      <c r="M259" s="73">
        <f t="shared" si="25"/>
        <v>162</v>
      </c>
    </row>
    <row r="260" spans="2:13" ht="12">
      <c r="B260" s="70" t="s">
        <v>1055</v>
      </c>
      <c r="C260" s="72">
        <v>38</v>
      </c>
      <c r="D260" s="72">
        <v>31</v>
      </c>
      <c r="E260" s="72">
        <v>3</v>
      </c>
      <c r="F260" s="72">
        <v>1</v>
      </c>
      <c r="G260" s="72">
        <v>3</v>
      </c>
      <c r="H260" s="72">
        <v>14</v>
      </c>
      <c r="I260" s="72">
        <v>31</v>
      </c>
      <c r="J260" s="72">
        <v>11</v>
      </c>
      <c r="K260" s="72">
        <v>61</v>
      </c>
      <c r="L260" s="72">
        <v>0</v>
      </c>
      <c r="M260" s="73">
        <f t="shared" si="25"/>
        <v>117</v>
      </c>
    </row>
    <row r="261" spans="2:13" ht="12">
      <c r="B261" s="70"/>
      <c r="C261" s="72"/>
      <c r="D261" s="72"/>
      <c r="E261" s="72"/>
      <c r="F261" s="72"/>
      <c r="G261" s="72"/>
      <c r="H261" s="72"/>
      <c r="I261" s="72"/>
      <c r="J261" s="72"/>
      <c r="K261" s="72"/>
      <c r="L261" s="72"/>
      <c r="M261" s="73"/>
    </row>
    <row r="262" spans="2:13" ht="12">
      <c r="B262" s="70" t="s">
        <v>1056</v>
      </c>
      <c r="C262" s="72">
        <v>172</v>
      </c>
      <c r="D262" s="72">
        <v>158</v>
      </c>
      <c r="E262" s="72">
        <v>10</v>
      </c>
      <c r="F262" s="72">
        <v>1</v>
      </c>
      <c r="G262" s="72">
        <v>3</v>
      </c>
      <c r="H262" s="72">
        <v>12</v>
      </c>
      <c r="I262" s="72">
        <v>158</v>
      </c>
      <c r="J262" s="72">
        <v>80</v>
      </c>
      <c r="K262" s="72">
        <v>194</v>
      </c>
      <c r="L262" s="72">
        <v>66</v>
      </c>
      <c r="M262" s="73">
        <f>SUM(H262:L262)</f>
        <v>510</v>
      </c>
    </row>
    <row r="263" spans="2:13" ht="12">
      <c r="B263" s="70" t="s">
        <v>1057</v>
      </c>
      <c r="C263" s="72">
        <v>82</v>
      </c>
      <c r="D263" s="72">
        <v>69</v>
      </c>
      <c r="E263" s="72">
        <v>10</v>
      </c>
      <c r="F263" s="72">
        <v>0</v>
      </c>
      <c r="G263" s="72">
        <v>3</v>
      </c>
      <c r="H263" s="72">
        <v>8</v>
      </c>
      <c r="I263" s="72">
        <v>69</v>
      </c>
      <c r="J263" s="72">
        <v>40</v>
      </c>
      <c r="K263" s="72">
        <v>76</v>
      </c>
      <c r="L263" s="72">
        <v>0</v>
      </c>
      <c r="M263" s="73">
        <f>SUM(H263:L263)</f>
        <v>193</v>
      </c>
    </row>
    <row r="264" spans="2:13" ht="12">
      <c r="B264" s="70" t="s">
        <v>1058</v>
      </c>
      <c r="C264" s="72">
        <v>71</v>
      </c>
      <c r="D264" s="72">
        <v>56</v>
      </c>
      <c r="E264" s="72">
        <v>10</v>
      </c>
      <c r="F264" s="72">
        <v>0</v>
      </c>
      <c r="G264" s="72">
        <v>5</v>
      </c>
      <c r="H264" s="72">
        <v>11</v>
      </c>
      <c r="I264" s="72">
        <v>56</v>
      </c>
      <c r="J264" s="72">
        <v>24</v>
      </c>
      <c r="K264" s="72">
        <v>68</v>
      </c>
      <c r="L264" s="72">
        <v>0</v>
      </c>
      <c r="M264" s="73">
        <f>SUM(H264:L264)</f>
        <v>159</v>
      </c>
    </row>
    <row r="265" spans="2:13" ht="12">
      <c r="B265" s="70" t="s">
        <v>1059</v>
      </c>
      <c r="C265" s="72">
        <v>56</v>
      </c>
      <c r="D265" s="72">
        <v>50</v>
      </c>
      <c r="E265" s="72">
        <v>4</v>
      </c>
      <c r="F265" s="72">
        <v>0</v>
      </c>
      <c r="G265" s="72">
        <v>2</v>
      </c>
      <c r="H265" s="72">
        <v>7</v>
      </c>
      <c r="I265" s="72">
        <v>50</v>
      </c>
      <c r="J265" s="72">
        <v>8</v>
      </c>
      <c r="K265" s="72">
        <v>77</v>
      </c>
      <c r="L265" s="72">
        <v>0</v>
      </c>
      <c r="M265" s="73">
        <f>SUM(H265:L265)</f>
        <v>142</v>
      </c>
    </row>
    <row r="266" spans="2:13" ht="12">
      <c r="B266" s="70" t="s">
        <v>1060</v>
      </c>
      <c r="C266" s="72">
        <v>60</v>
      </c>
      <c r="D266" s="72">
        <v>51</v>
      </c>
      <c r="E266" s="72">
        <v>6</v>
      </c>
      <c r="F266" s="72">
        <v>0</v>
      </c>
      <c r="G266" s="72">
        <v>3</v>
      </c>
      <c r="H266" s="72">
        <v>6</v>
      </c>
      <c r="I266" s="72">
        <v>51</v>
      </c>
      <c r="J266" s="72">
        <v>33</v>
      </c>
      <c r="K266" s="72">
        <v>52</v>
      </c>
      <c r="L266" s="72">
        <v>0</v>
      </c>
      <c r="M266" s="73">
        <f>SUM(H266:L266)</f>
        <v>142</v>
      </c>
    </row>
    <row r="267" spans="2:13" ht="12">
      <c r="B267" s="70"/>
      <c r="C267" s="72"/>
      <c r="D267" s="72"/>
      <c r="E267" s="72"/>
      <c r="F267" s="72"/>
      <c r="G267" s="72"/>
      <c r="H267" s="72"/>
      <c r="I267" s="72"/>
      <c r="J267" s="72"/>
      <c r="K267" s="72"/>
      <c r="L267" s="72"/>
      <c r="M267" s="73"/>
    </row>
    <row r="268" spans="2:13" ht="12">
      <c r="B268" s="70" t="s">
        <v>1061</v>
      </c>
      <c r="C268" s="72">
        <v>143</v>
      </c>
      <c r="D268" s="72">
        <v>122</v>
      </c>
      <c r="E268" s="72">
        <v>13</v>
      </c>
      <c r="F268" s="72">
        <v>0</v>
      </c>
      <c r="G268" s="72">
        <v>8</v>
      </c>
      <c r="H268" s="72">
        <v>12</v>
      </c>
      <c r="I268" s="72">
        <v>122</v>
      </c>
      <c r="J268" s="72">
        <v>61</v>
      </c>
      <c r="K268" s="72">
        <v>146</v>
      </c>
      <c r="L268" s="72">
        <v>9</v>
      </c>
      <c r="M268" s="73">
        <f>SUM(H268:L268)</f>
        <v>350</v>
      </c>
    </row>
    <row r="269" spans="2:13" ht="12">
      <c r="B269" s="70" t="s">
        <v>1062</v>
      </c>
      <c r="C269" s="72">
        <v>103</v>
      </c>
      <c r="D269" s="72">
        <v>90</v>
      </c>
      <c r="E269" s="72">
        <v>11</v>
      </c>
      <c r="F269" s="72">
        <v>0</v>
      </c>
      <c r="G269" s="72">
        <v>2</v>
      </c>
      <c r="H269" s="72">
        <v>13</v>
      </c>
      <c r="I269" s="72">
        <v>90</v>
      </c>
      <c r="J269" s="72">
        <v>52</v>
      </c>
      <c r="K269" s="72">
        <v>146</v>
      </c>
      <c r="L269" s="72">
        <v>7</v>
      </c>
      <c r="M269" s="73">
        <f>SUM(H269:L269)</f>
        <v>308</v>
      </c>
    </row>
    <row r="270" spans="2:13" ht="12">
      <c r="B270" s="70" t="s">
        <v>1063</v>
      </c>
      <c r="C270" s="72">
        <v>223</v>
      </c>
      <c r="D270" s="72">
        <v>207</v>
      </c>
      <c r="E270" s="72">
        <v>13</v>
      </c>
      <c r="F270" s="72">
        <v>0</v>
      </c>
      <c r="G270" s="72">
        <v>3</v>
      </c>
      <c r="H270" s="72">
        <v>25</v>
      </c>
      <c r="I270" s="72">
        <v>207</v>
      </c>
      <c r="J270" s="72">
        <v>121</v>
      </c>
      <c r="K270" s="72">
        <v>238</v>
      </c>
      <c r="L270" s="72">
        <v>38</v>
      </c>
      <c r="M270" s="73">
        <f>SUM(H270:L270)</f>
        <v>629</v>
      </c>
    </row>
    <row r="271" spans="2:13" ht="12">
      <c r="B271" s="70" t="s">
        <v>1064</v>
      </c>
      <c r="C271" s="72">
        <v>35</v>
      </c>
      <c r="D271" s="72">
        <v>25</v>
      </c>
      <c r="E271" s="72">
        <v>7</v>
      </c>
      <c r="F271" s="72">
        <v>0</v>
      </c>
      <c r="G271" s="72">
        <v>3</v>
      </c>
      <c r="H271" s="72">
        <v>6</v>
      </c>
      <c r="I271" s="72">
        <v>25</v>
      </c>
      <c r="J271" s="72">
        <v>7</v>
      </c>
      <c r="K271" s="72">
        <v>51</v>
      </c>
      <c r="L271" s="72">
        <v>16</v>
      </c>
      <c r="M271" s="73">
        <f>SUM(H271:L271)</f>
        <v>105</v>
      </c>
    </row>
    <row r="272" spans="2:13" ht="12">
      <c r="B272" s="70" t="s">
        <v>1065</v>
      </c>
      <c r="C272" s="72">
        <v>41</v>
      </c>
      <c r="D272" s="72">
        <v>34</v>
      </c>
      <c r="E272" s="72">
        <v>3</v>
      </c>
      <c r="F272" s="72">
        <v>0</v>
      </c>
      <c r="G272" s="72">
        <v>4</v>
      </c>
      <c r="H272" s="72">
        <v>3</v>
      </c>
      <c r="I272" s="72">
        <v>34</v>
      </c>
      <c r="J272" s="72">
        <v>17</v>
      </c>
      <c r="K272" s="72">
        <v>50</v>
      </c>
      <c r="L272" s="72">
        <v>1</v>
      </c>
      <c r="M272" s="73">
        <f>SUM(H272:L272)</f>
        <v>105</v>
      </c>
    </row>
    <row r="273" spans="2:13" ht="12">
      <c r="B273" s="70"/>
      <c r="C273" s="72"/>
      <c r="D273" s="72"/>
      <c r="E273" s="72"/>
      <c r="F273" s="72"/>
      <c r="G273" s="72"/>
      <c r="H273" s="72"/>
      <c r="I273" s="72"/>
      <c r="J273" s="72"/>
      <c r="K273" s="72"/>
      <c r="L273" s="72"/>
      <c r="M273" s="73"/>
    </row>
    <row r="274" spans="2:13" ht="12">
      <c r="B274" s="70" t="s">
        <v>1066</v>
      </c>
      <c r="C274" s="72">
        <v>64</v>
      </c>
      <c r="D274" s="72">
        <v>60</v>
      </c>
      <c r="E274" s="72">
        <v>2</v>
      </c>
      <c r="F274" s="72">
        <v>0</v>
      </c>
      <c r="G274" s="72">
        <v>2</v>
      </c>
      <c r="H274" s="72">
        <v>2</v>
      </c>
      <c r="I274" s="72">
        <v>60</v>
      </c>
      <c r="J274" s="72">
        <v>31</v>
      </c>
      <c r="K274" s="72">
        <v>82</v>
      </c>
      <c r="L274" s="72">
        <v>10</v>
      </c>
      <c r="M274" s="73">
        <f>SUM(H274:L274)</f>
        <v>185</v>
      </c>
    </row>
    <row r="275" spans="2:13" ht="12">
      <c r="B275" s="70" t="s">
        <v>1067</v>
      </c>
      <c r="C275" s="72">
        <v>109</v>
      </c>
      <c r="D275" s="72">
        <v>102</v>
      </c>
      <c r="E275" s="72">
        <v>5</v>
      </c>
      <c r="F275" s="72">
        <v>0</v>
      </c>
      <c r="G275" s="72">
        <v>2</v>
      </c>
      <c r="H275" s="72">
        <v>5</v>
      </c>
      <c r="I275" s="72">
        <v>102</v>
      </c>
      <c r="J275" s="72">
        <v>62</v>
      </c>
      <c r="K275" s="72">
        <v>74</v>
      </c>
      <c r="L275" s="72">
        <v>7</v>
      </c>
      <c r="M275" s="73">
        <f>SUM(H275:L275)</f>
        <v>250</v>
      </c>
    </row>
    <row r="276" spans="2:13" ht="12">
      <c r="B276" s="70" t="s">
        <v>1068</v>
      </c>
      <c r="C276" s="72">
        <v>106</v>
      </c>
      <c r="D276" s="72">
        <v>90</v>
      </c>
      <c r="E276" s="72">
        <v>12</v>
      </c>
      <c r="F276" s="72">
        <v>0</v>
      </c>
      <c r="G276" s="72">
        <v>4</v>
      </c>
      <c r="H276" s="72">
        <v>11</v>
      </c>
      <c r="I276" s="72">
        <v>90</v>
      </c>
      <c r="J276" s="72">
        <v>38</v>
      </c>
      <c r="K276" s="72">
        <v>98</v>
      </c>
      <c r="L276" s="72">
        <v>9</v>
      </c>
      <c r="M276" s="73">
        <f>SUM(H276:L276)</f>
        <v>246</v>
      </c>
    </row>
    <row r="277" spans="2:13" ht="12">
      <c r="B277" s="70" t="s">
        <v>1069</v>
      </c>
      <c r="C277" s="72">
        <v>64</v>
      </c>
      <c r="D277" s="72">
        <v>56</v>
      </c>
      <c r="E277" s="72">
        <v>5</v>
      </c>
      <c r="F277" s="72">
        <v>0</v>
      </c>
      <c r="G277" s="72">
        <v>3</v>
      </c>
      <c r="H277" s="72">
        <v>2</v>
      </c>
      <c r="I277" s="72">
        <v>56</v>
      </c>
      <c r="J277" s="72">
        <v>23</v>
      </c>
      <c r="K277" s="72">
        <v>57</v>
      </c>
      <c r="L277" s="72">
        <v>0</v>
      </c>
      <c r="M277" s="73">
        <f>SUM(H277:L277)</f>
        <v>138</v>
      </c>
    </row>
    <row r="278" spans="2:13" ht="12">
      <c r="B278" s="70" t="s">
        <v>1070</v>
      </c>
      <c r="C278" s="72">
        <v>297</v>
      </c>
      <c r="D278" s="72">
        <v>273</v>
      </c>
      <c r="E278" s="72">
        <v>19</v>
      </c>
      <c r="F278" s="72">
        <v>0</v>
      </c>
      <c r="G278" s="72">
        <v>5</v>
      </c>
      <c r="H278" s="72">
        <v>15</v>
      </c>
      <c r="I278" s="72">
        <v>273</v>
      </c>
      <c r="J278" s="72">
        <v>156</v>
      </c>
      <c r="K278" s="72">
        <v>312</v>
      </c>
      <c r="L278" s="72">
        <v>33</v>
      </c>
      <c r="M278" s="73">
        <f>SUM(H278:L278)</f>
        <v>789</v>
      </c>
    </row>
    <row r="279" spans="2:13" ht="12">
      <c r="B279" s="70"/>
      <c r="C279" s="72"/>
      <c r="D279" s="72"/>
      <c r="E279" s="72"/>
      <c r="F279" s="72"/>
      <c r="G279" s="72"/>
      <c r="H279" s="72"/>
      <c r="I279" s="72"/>
      <c r="J279" s="72"/>
      <c r="K279" s="72"/>
      <c r="L279" s="72"/>
      <c r="M279" s="73"/>
    </row>
    <row r="280" spans="2:13" ht="12">
      <c r="B280" s="70" t="s">
        <v>1071</v>
      </c>
      <c r="C280" s="72">
        <v>124</v>
      </c>
      <c r="D280" s="72">
        <v>105</v>
      </c>
      <c r="E280" s="72">
        <v>14</v>
      </c>
      <c r="F280" s="72">
        <v>0</v>
      </c>
      <c r="G280" s="72">
        <v>5</v>
      </c>
      <c r="H280" s="72">
        <v>15</v>
      </c>
      <c r="I280" s="72">
        <v>105</v>
      </c>
      <c r="J280" s="72">
        <v>46</v>
      </c>
      <c r="K280" s="72">
        <v>115</v>
      </c>
      <c r="L280" s="72">
        <v>20</v>
      </c>
      <c r="M280" s="73">
        <f>SUM(H280:L280)</f>
        <v>301</v>
      </c>
    </row>
    <row r="281" spans="2:13" ht="12">
      <c r="B281" s="70" t="s">
        <v>902</v>
      </c>
      <c r="C281" s="72">
        <v>156</v>
      </c>
      <c r="D281" s="72">
        <v>144</v>
      </c>
      <c r="E281" s="72">
        <v>10</v>
      </c>
      <c r="F281" s="72">
        <v>0</v>
      </c>
      <c r="G281" s="72">
        <v>2</v>
      </c>
      <c r="H281" s="72">
        <v>21</v>
      </c>
      <c r="I281" s="72">
        <v>144</v>
      </c>
      <c r="J281" s="72">
        <v>54</v>
      </c>
      <c r="K281" s="72">
        <v>158</v>
      </c>
      <c r="L281" s="72">
        <v>10</v>
      </c>
      <c r="M281" s="73">
        <f>SUM(H281:L281)</f>
        <v>387</v>
      </c>
    </row>
    <row r="282" spans="2:13" ht="12.75" thickBot="1">
      <c r="B282" s="78" t="s">
        <v>1072</v>
      </c>
      <c r="C282" s="79">
        <v>169</v>
      </c>
      <c r="D282" s="79">
        <v>150</v>
      </c>
      <c r="E282" s="79">
        <v>15</v>
      </c>
      <c r="F282" s="79">
        <v>1</v>
      </c>
      <c r="G282" s="79">
        <v>3</v>
      </c>
      <c r="H282" s="79">
        <v>15</v>
      </c>
      <c r="I282" s="79">
        <v>150</v>
      </c>
      <c r="J282" s="79">
        <v>83</v>
      </c>
      <c r="K282" s="79">
        <v>183</v>
      </c>
      <c r="L282" s="79">
        <v>78</v>
      </c>
      <c r="M282" s="80">
        <f>SUM(H282:L282)</f>
        <v>509</v>
      </c>
    </row>
    <row r="283" ht="12">
      <c r="B283" s="81"/>
    </row>
    <row r="284" ht="12">
      <c r="B284" s="53" t="s">
        <v>1073</v>
      </c>
    </row>
    <row r="285" ht="12">
      <c r="B285" s="81"/>
    </row>
    <row r="286" ht="12">
      <c r="B286" s="81"/>
    </row>
    <row r="287" ht="12">
      <c r="B287" s="81"/>
    </row>
    <row r="288" ht="12">
      <c r="B288" s="81"/>
    </row>
    <row r="289" ht="12">
      <c r="B289" s="81"/>
    </row>
    <row r="290" ht="12">
      <c r="B290" s="81"/>
    </row>
    <row r="291" ht="12">
      <c r="B291" s="81"/>
    </row>
    <row r="292" ht="12">
      <c r="B292" s="81"/>
    </row>
    <row r="293" ht="12">
      <c r="B293" s="81"/>
    </row>
    <row r="294" ht="12">
      <c r="B294" s="81"/>
    </row>
    <row r="295" ht="12">
      <c r="B295" s="81"/>
    </row>
    <row r="296" ht="12">
      <c r="B296" s="81"/>
    </row>
    <row r="297" ht="12">
      <c r="B297" s="81"/>
    </row>
    <row r="298" ht="12">
      <c r="B298" s="81"/>
    </row>
    <row r="299" ht="12">
      <c r="B299" s="81"/>
    </row>
    <row r="300" ht="12">
      <c r="B300" s="81"/>
    </row>
    <row r="301" ht="12">
      <c r="B301" s="81"/>
    </row>
    <row r="302" ht="12">
      <c r="B302" s="81"/>
    </row>
    <row r="303" ht="12">
      <c r="B303" s="81"/>
    </row>
    <row r="304" ht="12">
      <c r="B304" s="81"/>
    </row>
    <row r="305" ht="12">
      <c r="B305" s="81"/>
    </row>
    <row r="306" ht="12">
      <c r="B306" s="81"/>
    </row>
    <row r="307" ht="12">
      <c r="B307" s="81"/>
    </row>
    <row r="308" ht="12">
      <c r="B308" s="81"/>
    </row>
    <row r="309" ht="12">
      <c r="B309" s="81"/>
    </row>
    <row r="310" ht="12">
      <c r="B310" s="81"/>
    </row>
    <row r="311" ht="12">
      <c r="B311" s="81"/>
    </row>
    <row r="312" ht="12">
      <c r="B312" s="81"/>
    </row>
    <row r="313" ht="12">
      <c r="B313" s="81"/>
    </row>
    <row r="314" ht="12">
      <c r="B314" s="81"/>
    </row>
    <row r="315" ht="12">
      <c r="B315" s="81"/>
    </row>
    <row r="316" ht="12">
      <c r="B316" s="81"/>
    </row>
    <row r="317" ht="12">
      <c r="B317" s="81"/>
    </row>
    <row r="318" ht="12">
      <c r="B318" s="81"/>
    </row>
    <row r="319" ht="12">
      <c r="B319" s="81"/>
    </row>
    <row r="320" ht="12">
      <c r="B320" s="81"/>
    </row>
    <row r="321" ht="12">
      <c r="B321" s="81"/>
    </row>
    <row r="322" ht="12">
      <c r="B322" s="81"/>
    </row>
    <row r="323" ht="12">
      <c r="B323" s="81"/>
    </row>
    <row r="324" ht="12">
      <c r="B324" s="81"/>
    </row>
    <row r="325" ht="12">
      <c r="B325" s="81"/>
    </row>
    <row r="326" ht="12">
      <c r="B326" s="81"/>
    </row>
    <row r="327" ht="12">
      <c r="B327" s="81"/>
    </row>
    <row r="328" ht="12">
      <c r="B328" s="81"/>
    </row>
    <row r="329" ht="12">
      <c r="B329" s="81"/>
    </row>
    <row r="330" ht="12">
      <c r="B330" s="81"/>
    </row>
    <row r="331" ht="12">
      <c r="B331" s="81"/>
    </row>
    <row r="332" ht="12">
      <c r="B332" s="81"/>
    </row>
    <row r="333" ht="12">
      <c r="B333" s="81"/>
    </row>
    <row r="334" ht="12">
      <c r="B334" s="81"/>
    </row>
    <row r="335" ht="12">
      <c r="B335" s="81"/>
    </row>
    <row r="336" ht="12">
      <c r="B336" s="81"/>
    </row>
    <row r="337" ht="12">
      <c r="B337" s="81"/>
    </row>
    <row r="338" ht="12">
      <c r="B338" s="81"/>
    </row>
    <row r="339" ht="12">
      <c r="B339" s="81"/>
    </row>
    <row r="340" ht="12">
      <c r="B340" s="81"/>
    </row>
    <row r="341" ht="12">
      <c r="B341" s="81"/>
    </row>
    <row r="342" ht="12">
      <c r="B342" s="81"/>
    </row>
    <row r="343" ht="12">
      <c r="B343" s="81"/>
    </row>
    <row r="344" ht="12">
      <c r="B344" s="81"/>
    </row>
    <row r="345" ht="12">
      <c r="B345" s="81"/>
    </row>
    <row r="346" ht="12">
      <c r="B346" s="81"/>
    </row>
    <row r="347" ht="12">
      <c r="B347" s="81"/>
    </row>
    <row r="348" ht="12">
      <c r="B348" s="81"/>
    </row>
    <row r="349" ht="12">
      <c r="B349" s="81"/>
    </row>
    <row r="350" ht="12">
      <c r="B350" s="81"/>
    </row>
    <row r="351" ht="12">
      <c r="B351" s="81"/>
    </row>
    <row r="352" ht="12">
      <c r="B352" s="81"/>
    </row>
    <row r="353" ht="12">
      <c r="B353" s="81"/>
    </row>
    <row r="354" ht="12">
      <c r="B354" s="81"/>
    </row>
    <row r="355" ht="12">
      <c r="B355" s="81"/>
    </row>
    <row r="356" ht="12">
      <c r="B356" s="81"/>
    </row>
    <row r="357" ht="12">
      <c r="B357" s="81"/>
    </row>
    <row r="358" ht="12">
      <c r="B358" s="81"/>
    </row>
    <row r="359" ht="12">
      <c r="B359" s="81"/>
    </row>
    <row r="360" ht="12">
      <c r="B360" s="81"/>
    </row>
    <row r="361" ht="12">
      <c r="B361" s="81"/>
    </row>
    <row r="362" ht="12">
      <c r="B362" s="81"/>
    </row>
    <row r="363" ht="12">
      <c r="B363" s="81"/>
    </row>
    <row r="364" ht="12">
      <c r="B364" s="81"/>
    </row>
    <row r="365" ht="12">
      <c r="B365" s="81"/>
    </row>
    <row r="366" ht="12">
      <c r="B366" s="81"/>
    </row>
    <row r="367" ht="12">
      <c r="B367" s="81"/>
    </row>
    <row r="368" ht="12">
      <c r="B368" s="81"/>
    </row>
    <row r="369" ht="12">
      <c r="B369" s="81"/>
    </row>
    <row r="370" ht="12">
      <c r="B370" s="81"/>
    </row>
    <row r="371" ht="12">
      <c r="B371" s="81"/>
    </row>
    <row r="372" ht="12">
      <c r="B372" s="81"/>
    </row>
    <row r="373" ht="12">
      <c r="B373" s="81"/>
    </row>
    <row r="374" ht="12">
      <c r="B374" s="81"/>
    </row>
    <row r="375" ht="12">
      <c r="B375" s="81"/>
    </row>
    <row r="376" ht="12">
      <c r="B376" s="81"/>
    </row>
    <row r="377" ht="12">
      <c r="B377" s="81"/>
    </row>
    <row r="378" ht="12">
      <c r="B378" s="81"/>
    </row>
    <row r="379" ht="12">
      <c r="B379" s="81"/>
    </row>
    <row r="380" ht="12">
      <c r="B380" s="81"/>
    </row>
    <row r="381" ht="12">
      <c r="B381" s="81"/>
    </row>
    <row r="382" ht="12">
      <c r="B382" s="81"/>
    </row>
    <row r="383" ht="12">
      <c r="B383" s="81"/>
    </row>
    <row r="384" ht="12">
      <c r="B384" s="81"/>
    </row>
    <row r="385" ht="12">
      <c r="B385" s="81"/>
    </row>
    <row r="386" ht="12">
      <c r="B386" s="81"/>
    </row>
    <row r="387" ht="12">
      <c r="B387" s="81"/>
    </row>
    <row r="388" ht="12">
      <c r="B388" s="81"/>
    </row>
    <row r="389" ht="12">
      <c r="B389" s="81"/>
    </row>
    <row r="390" ht="12">
      <c r="B390" s="81"/>
    </row>
    <row r="391" ht="12">
      <c r="B391" s="81"/>
    </row>
    <row r="392" ht="12">
      <c r="B392" s="81"/>
    </row>
    <row r="393" ht="12">
      <c r="B393" s="81"/>
    </row>
    <row r="394" ht="12">
      <c r="B394" s="81"/>
    </row>
    <row r="395" ht="12">
      <c r="B395" s="81"/>
    </row>
    <row r="396" ht="12">
      <c r="B396" s="81"/>
    </row>
    <row r="397" ht="12">
      <c r="B397" s="81"/>
    </row>
    <row r="398" ht="12">
      <c r="B398" s="81"/>
    </row>
    <row r="399" ht="12">
      <c r="B399" s="81"/>
    </row>
    <row r="400" ht="12">
      <c r="B400" s="81"/>
    </row>
    <row r="401" ht="12">
      <c r="B401" s="81"/>
    </row>
    <row r="402" ht="12">
      <c r="B402" s="81"/>
    </row>
    <row r="403" ht="12">
      <c r="B403" s="81"/>
    </row>
    <row r="404" ht="12">
      <c r="B404" s="81"/>
    </row>
    <row r="405" ht="12">
      <c r="B405" s="81"/>
    </row>
    <row r="406" ht="12">
      <c r="B406" s="81"/>
    </row>
    <row r="407" ht="12">
      <c r="B407" s="81"/>
    </row>
    <row r="408" ht="12">
      <c r="B408" s="81"/>
    </row>
    <row r="409" ht="12">
      <c r="B409" s="81"/>
    </row>
    <row r="410" ht="12">
      <c r="B410" s="81"/>
    </row>
    <row r="411" ht="12">
      <c r="B411" s="81"/>
    </row>
    <row r="412" ht="12">
      <c r="B412" s="81"/>
    </row>
    <row r="413" ht="12">
      <c r="B413" s="81"/>
    </row>
    <row r="414" ht="12">
      <c r="B414" s="81"/>
    </row>
    <row r="415" ht="12">
      <c r="B415" s="81"/>
    </row>
    <row r="416" ht="12">
      <c r="B416" s="81"/>
    </row>
    <row r="417" ht="12">
      <c r="B417" s="81"/>
    </row>
    <row r="418" ht="12">
      <c r="B418" s="81"/>
    </row>
    <row r="419" ht="12">
      <c r="B419" s="81"/>
    </row>
    <row r="420" ht="12">
      <c r="B420" s="81"/>
    </row>
    <row r="421" ht="12">
      <c r="B421" s="81"/>
    </row>
    <row r="422" ht="12">
      <c r="B422" s="81"/>
    </row>
    <row r="423" ht="12">
      <c r="B423" s="81"/>
    </row>
    <row r="424" ht="12">
      <c r="B424" s="81"/>
    </row>
    <row r="425" ht="12">
      <c r="B425" s="81"/>
    </row>
    <row r="426" ht="12">
      <c r="B426" s="81"/>
    </row>
    <row r="427" ht="12">
      <c r="B427" s="81"/>
    </row>
    <row r="428" ht="12">
      <c r="B428" s="81"/>
    </row>
    <row r="429" ht="12">
      <c r="B429" s="81"/>
    </row>
    <row r="430" ht="12">
      <c r="B430" s="81"/>
    </row>
    <row r="431" ht="12">
      <c r="B431" s="81"/>
    </row>
    <row r="432" ht="12">
      <c r="B432" s="81"/>
    </row>
    <row r="433" ht="12">
      <c r="B433" s="81"/>
    </row>
    <row r="434" ht="12">
      <c r="B434" s="81"/>
    </row>
    <row r="435" ht="12">
      <c r="B435" s="81"/>
    </row>
    <row r="436" ht="12">
      <c r="B436" s="81"/>
    </row>
    <row r="437" ht="12">
      <c r="B437" s="81"/>
    </row>
    <row r="438" ht="12">
      <c r="B438" s="81"/>
    </row>
    <row r="439" ht="12">
      <c r="B439" s="81"/>
    </row>
    <row r="440" ht="12">
      <c r="B440" s="81"/>
    </row>
    <row r="441" ht="12">
      <c r="B441" s="81"/>
    </row>
    <row r="442" ht="12">
      <c r="B442" s="81"/>
    </row>
    <row r="443" ht="12">
      <c r="B443" s="81"/>
    </row>
    <row r="444" ht="12">
      <c r="B444" s="81"/>
    </row>
    <row r="445" ht="12">
      <c r="B445" s="81"/>
    </row>
    <row r="446" ht="12">
      <c r="B446" s="81"/>
    </row>
    <row r="447" ht="12">
      <c r="B447" s="81"/>
    </row>
    <row r="448" ht="12">
      <c r="B448" s="81"/>
    </row>
    <row r="449" ht="12">
      <c r="B449" s="81"/>
    </row>
    <row r="450" ht="12">
      <c r="B450" s="81"/>
    </row>
    <row r="451" ht="12">
      <c r="B451" s="81"/>
    </row>
    <row r="452" ht="12">
      <c r="B452" s="81"/>
    </row>
    <row r="453" ht="12">
      <c r="B453" s="81"/>
    </row>
    <row r="454" ht="12">
      <c r="B454" s="81"/>
    </row>
    <row r="455" ht="12">
      <c r="B455" s="81"/>
    </row>
    <row r="456" ht="12">
      <c r="B456" s="81"/>
    </row>
    <row r="457" ht="12">
      <c r="B457" s="81"/>
    </row>
    <row r="458" ht="12">
      <c r="B458" s="81"/>
    </row>
    <row r="459" ht="12">
      <c r="B459" s="81"/>
    </row>
    <row r="460" ht="12">
      <c r="B460" s="81"/>
    </row>
    <row r="461" ht="12">
      <c r="B461" s="81"/>
    </row>
    <row r="462" ht="12">
      <c r="B462" s="81"/>
    </row>
    <row r="463" ht="12">
      <c r="B463" s="81"/>
    </row>
    <row r="464" ht="12">
      <c r="B464" s="81"/>
    </row>
    <row r="465" ht="12">
      <c r="B465" s="81"/>
    </row>
    <row r="466" ht="12">
      <c r="B466" s="81"/>
    </row>
    <row r="467" ht="12">
      <c r="B467" s="81"/>
    </row>
    <row r="468" ht="12">
      <c r="B468" s="81"/>
    </row>
    <row r="469" ht="12">
      <c r="B469" s="81"/>
    </row>
    <row r="470" ht="12">
      <c r="B470" s="81"/>
    </row>
    <row r="471" ht="12">
      <c r="B471" s="81"/>
    </row>
    <row r="472" ht="12">
      <c r="B472" s="81"/>
    </row>
    <row r="473" ht="12">
      <c r="B473" s="81"/>
    </row>
    <row r="474" ht="12">
      <c r="B474" s="81"/>
    </row>
    <row r="475" ht="12">
      <c r="B475" s="81"/>
    </row>
    <row r="476" ht="12">
      <c r="B476" s="81"/>
    </row>
    <row r="477" ht="12">
      <c r="B477" s="81"/>
    </row>
    <row r="478" ht="12">
      <c r="B478" s="81"/>
    </row>
    <row r="479" ht="12">
      <c r="B479" s="81"/>
    </row>
    <row r="480" ht="12">
      <c r="B480" s="81"/>
    </row>
    <row r="481" ht="12">
      <c r="B481" s="81"/>
    </row>
    <row r="482" ht="12">
      <c r="B482" s="81"/>
    </row>
    <row r="483" ht="12">
      <c r="B483" s="81"/>
    </row>
    <row r="484" ht="12">
      <c r="B484" s="81"/>
    </row>
    <row r="485" ht="12">
      <c r="B485" s="81"/>
    </row>
    <row r="486" ht="12">
      <c r="B486" s="81"/>
    </row>
    <row r="487" ht="12">
      <c r="B487" s="81"/>
    </row>
    <row r="488" ht="12">
      <c r="B488" s="81"/>
    </row>
    <row r="489" ht="12">
      <c r="B489" s="81"/>
    </row>
    <row r="490" ht="12">
      <c r="B490" s="81"/>
    </row>
    <row r="491" ht="12">
      <c r="B491" s="81"/>
    </row>
    <row r="492" ht="12">
      <c r="B492" s="81"/>
    </row>
    <row r="493" ht="12">
      <c r="B493" s="81"/>
    </row>
    <row r="494" ht="12">
      <c r="B494" s="81"/>
    </row>
    <row r="495" ht="12">
      <c r="B495" s="81"/>
    </row>
    <row r="496" ht="12">
      <c r="B496" s="81"/>
    </row>
    <row r="497" ht="12">
      <c r="B497" s="81"/>
    </row>
    <row r="498" ht="12">
      <c r="B498" s="81"/>
    </row>
    <row r="499" ht="12">
      <c r="B499" s="81"/>
    </row>
    <row r="500" ht="12">
      <c r="B500" s="81"/>
    </row>
    <row r="501" ht="12">
      <c r="B501" s="81"/>
    </row>
    <row r="502" ht="12">
      <c r="B502" s="81"/>
    </row>
    <row r="503" ht="12">
      <c r="B503" s="81"/>
    </row>
    <row r="504" ht="12">
      <c r="B504" s="81"/>
    </row>
    <row r="505" ht="12">
      <c r="B505" s="81"/>
    </row>
    <row r="506" ht="12">
      <c r="B506" s="81"/>
    </row>
    <row r="507" ht="12">
      <c r="B507" s="81"/>
    </row>
    <row r="508" ht="12">
      <c r="B508" s="81"/>
    </row>
    <row r="509" ht="12">
      <c r="B509" s="81"/>
    </row>
    <row r="510" ht="12">
      <c r="B510" s="81"/>
    </row>
    <row r="511" ht="12">
      <c r="B511" s="81"/>
    </row>
    <row r="512" ht="12">
      <c r="B512" s="81"/>
    </row>
    <row r="513" ht="12">
      <c r="B513" s="81"/>
    </row>
    <row r="514" ht="12">
      <c r="B514" s="81"/>
    </row>
    <row r="515" ht="12">
      <c r="B515" s="81"/>
    </row>
    <row r="516" ht="12">
      <c r="B516" s="81"/>
    </row>
    <row r="517" ht="12">
      <c r="B517" s="81"/>
    </row>
    <row r="518" ht="12">
      <c r="B518" s="81"/>
    </row>
    <row r="519" ht="12">
      <c r="B519" s="81"/>
    </row>
    <row r="520" ht="12">
      <c r="B520" s="81"/>
    </row>
    <row r="521" ht="12">
      <c r="B521" s="81"/>
    </row>
    <row r="522" ht="12">
      <c r="B522" s="81"/>
    </row>
    <row r="523" ht="12">
      <c r="B523" s="81"/>
    </row>
    <row r="524" ht="12">
      <c r="B524" s="81"/>
    </row>
    <row r="525" ht="12">
      <c r="B525" s="81"/>
    </row>
    <row r="526" ht="12">
      <c r="B526" s="81"/>
    </row>
    <row r="527" ht="12">
      <c r="B527" s="81"/>
    </row>
    <row r="528" ht="12">
      <c r="B528" s="81"/>
    </row>
    <row r="529" ht="12">
      <c r="B529" s="81"/>
    </row>
    <row r="530" ht="12">
      <c r="B530" s="81"/>
    </row>
    <row r="531" ht="12">
      <c r="B531" s="81"/>
    </row>
    <row r="532" ht="12">
      <c r="B532" s="81"/>
    </row>
    <row r="533" ht="12">
      <c r="B533" s="81"/>
    </row>
    <row r="534" ht="12">
      <c r="B534" s="81"/>
    </row>
    <row r="535" ht="12">
      <c r="B535" s="81"/>
    </row>
    <row r="536" ht="12">
      <c r="B536" s="81"/>
    </row>
    <row r="537" ht="12">
      <c r="B537" s="81"/>
    </row>
    <row r="538" ht="12">
      <c r="B538" s="81"/>
    </row>
    <row r="539" ht="12">
      <c r="B539" s="81"/>
    </row>
    <row r="540" ht="12">
      <c r="B540" s="81"/>
    </row>
    <row r="541" ht="12">
      <c r="B541" s="81"/>
    </row>
    <row r="542" ht="12">
      <c r="B542" s="81"/>
    </row>
    <row r="543" ht="12">
      <c r="B543" s="81"/>
    </row>
    <row r="544" ht="12">
      <c r="B544" s="81"/>
    </row>
    <row r="545" ht="12">
      <c r="B545" s="81"/>
    </row>
    <row r="546" ht="12">
      <c r="B546" s="81"/>
    </row>
    <row r="547" ht="12">
      <c r="B547" s="81"/>
    </row>
    <row r="548" ht="12">
      <c r="B548" s="81"/>
    </row>
    <row r="549" ht="12">
      <c r="B549" s="81"/>
    </row>
    <row r="550" ht="12">
      <c r="B550" s="81"/>
    </row>
    <row r="551" ht="12">
      <c r="B551" s="81"/>
    </row>
    <row r="552" ht="12">
      <c r="B552" s="81"/>
    </row>
    <row r="553" ht="12">
      <c r="B553" s="81"/>
    </row>
    <row r="554" ht="12">
      <c r="B554" s="81"/>
    </row>
    <row r="555" ht="12">
      <c r="B555" s="81"/>
    </row>
    <row r="556" ht="12">
      <c r="B556" s="81"/>
    </row>
    <row r="557" ht="12">
      <c r="B557" s="81"/>
    </row>
    <row r="558" ht="12">
      <c r="B558" s="81"/>
    </row>
    <row r="559" ht="12">
      <c r="B559" s="81"/>
    </row>
    <row r="560" ht="12">
      <c r="B560" s="81"/>
    </row>
    <row r="561" ht="12">
      <c r="B561" s="81"/>
    </row>
    <row r="562" ht="12">
      <c r="B562" s="81"/>
    </row>
    <row r="563" ht="12">
      <c r="B563" s="81"/>
    </row>
    <row r="564" ht="12">
      <c r="B564" s="81"/>
    </row>
    <row r="565" ht="12">
      <c r="B565" s="81"/>
    </row>
    <row r="566" ht="12">
      <c r="B566" s="81"/>
    </row>
    <row r="567" ht="12">
      <c r="B567" s="81"/>
    </row>
    <row r="568" ht="12">
      <c r="B568" s="81"/>
    </row>
    <row r="569" ht="12">
      <c r="B569" s="81"/>
    </row>
    <row r="570" ht="12">
      <c r="B570" s="81"/>
    </row>
    <row r="571" ht="12">
      <c r="B571" s="81"/>
    </row>
    <row r="572" ht="12">
      <c r="B572" s="81"/>
    </row>
    <row r="573" ht="12">
      <c r="B573" s="81"/>
    </row>
    <row r="574" ht="12">
      <c r="B574" s="81"/>
    </row>
    <row r="575" ht="12">
      <c r="B575" s="81"/>
    </row>
    <row r="576" ht="12">
      <c r="B576" s="81"/>
    </row>
    <row r="577" ht="12">
      <c r="B577" s="81"/>
    </row>
    <row r="578" ht="12">
      <c r="B578" s="81"/>
    </row>
    <row r="579" ht="12">
      <c r="B579" s="81"/>
    </row>
    <row r="580" ht="12">
      <c r="B580" s="81"/>
    </row>
    <row r="581" ht="12">
      <c r="B581" s="81"/>
    </row>
    <row r="582" ht="12">
      <c r="B582" s="81"/>
    </row>
    <row r="583" ht="12">
      <c r="B583" s="81"/>
    </row>
    <row r="584" ht="12">
      <c r="B584" s="81"/>
    </row>
    <row r="585" ht="12">
      <c r="B585" s="81"/>
    </row>
    <row r="586" ht="12">
      <c r="B586" s="81"/>
    </row>
    <row r="587" ht="12">
      <c r="B587" s="81"/>
    </row>
    <row r="588" ht="12">
      <c r="B588" s="81"/>
    </row>
    <row r="589" ht="12">
      <c r="B589" s="81"/>
    </row>
    <row r="590" ht="12">
      <c r="B590" s="81"/>
    </row>
    <row r="591" ht="12">
      <c r="B591" s="81"/>
    </row>
    <row r="592" ht="12">
      <c r="B592" s="81"/>
    </row>
    <row r="593" ht="12">
      <c r="B593" s="81"/>
    </row>
    <row r="594" ht="12">
      <c r="B594" s="81"/>
    </row>
    <row r="595" ht="12">
      <c r="B595" s="81"/>
    </row>
    <row r="596" ht="12">
      <c r="B596" s="81"/>
    </row>
    <row r="597" ht="12">
      <c r="B597" s="81"/>
    </row>
    <row r="598" ht="12">
      <c r="B598" s="81"/>
    </row>
    <row r="599" ht="12">
      <c r="B599" s="81"/>
    </row>
    <row r="600" ht="12">
      <c r="B600" s="81"/>
    </row>
    <row r="601" ht="12">
      <c r="B601" s="81"/>
    </row>
    <row r="602" ht="12">
      <c r="B602" s="81"/>
    </row>
    <row r="603" ht="12">
      <c r="B603" s="81"/>
    </row>
    <row r="604" ht="12">
      <c r="B604" s="81"/>
    </row>
    <row r="605" ht="12">
      <c r="B605" s="81"/>
    </row>
    <row r="606" ht="12">
      <c r="B606" s="81"/>
    </row>
    <row r="607" ht="12">
      <c r="B607" s="81"/>
    </row>
    <row r="608" ht="12">
      <c r="B608" s="81"/>
    </row>
    <row r="609" ht="12">
      <c r="B609" s="81"/>
    </row>
    <row r="610" ht="12">
      <c r="B610" s="81"/>
    </row>
    <row r="611" ht="12">
      <c r="B611" s="81"/>
    </row>
    <row r="612" ht="12">
      <c r="B612" s="81"/>
    </row>
    <row r="613" ht="12">
      <c r="B613" s="81"/>
    </row>
    <row r="614" ht="12">
      <c r="B614" s="81"/>
    </row>
    <row r="615" ht="12">
      <c r="B615" s="81"/>
    </row>
    <row r="616" ht="12">
      <c r="B616" s="81"/>
    </row>
    <row r="617" ht="12">
      <c r="B617" s="81"/>
    </row>
    <row r="618" ht="12">
      <c r="B618" s="81"/>
    </row>
    <row r="619" ht="12">
      <c r="B619" s="81"/>
    </row>
    <row r="620" ht="12">
      <c r="B620" s="81"/>
    </row>
    <row r="621" ht="12">
      <c r="B621" s="81"/>
    </row>
    <row r="622" ht="12">
      <c r="B622" s="81"/>
    </row>
    <row r="623" ht="12">
      <c r="B623" s="81"/>
    </row>
    <row r="624" ht="12">
      <c r="B624" s="81"/>
    </row>
    <row r="625" ht="12">
      <c r="B625" s="81"/>
    </row>
    <row r="626" ht="12">
      <c r="B626" s="81"/>
    </row>
    <row r="627" ht="12">
      <c r="B627" s="81"/>
    </row>
    <row r="628" ht="12">
      <c r="B628" s="81"/>
    </row>
    <row r="629" ht="12">
      <c r="B629" s="81"/>
    </row>
    <row r="630" ht="12">
      <c r="B630" s="81"/>
    </row>
    <row r="631" ht="12">
      <c r="B631" s="81"/>
    </row>
    <row r="632" ht="12">
      <c r="B632" s="81"/>
    </row>
    <row r="633" ht="12">
      <c r="B633" s="81"/>
    </row>
    <row r="634" ht="12">
      <c r="B634" s="81"/>
    </row>
    <row r="635" ht="12">
      <c r="B635" s="81"/>
    </row>
    <row r="636" ht="12">
      <c r="B636" s="81"/>
    </row>
    <row r="637" ht="12">
      <c r="B637" s="81"/>
    </row>
    <row r="638" ht="12">
      <c r="B638" s="81"/>
    </row>
    <row r="639" ht="12">
      <c r="B639" s="81"/>
    </row>
    <row r="640" ht="12">
      <c r="B640" s="81"/>
    </row>
    <row r="641" ht="12">
      <c r="B641" s="81"/>
    </row>
    <row r="642" ht="12">
      <c r="B642" s="81"/>
    </row>
    <row r="643" ht="12">
      <c r="B643" s="81"/>
    </row>
    <row r="644" ht="12">
      <c r="B644" s="81"/>
    </row>
    <row r="645" ht="12">
      <c r="B645" s="81"/>
    </row>
    <row r="646" ht="12">
      <c r="B646" s="81"/>
    </row>
    <row r="647" ht="12">
      <c r="B647" s="81"/>
    </row>
    <row r="648" ht="12">
      <c r="B648" s="81"/>
    </row>
    <row r="649" ht="12">
      <c r="B649" s="81"/>
    </row>
    <row r="650" ht="12">
      <c r="B650" s="81"/>
    </row>
    <row r="651" ht="12">
      <c r="B651" s="81"/>
    </row>
    <row r="652" ht="12">
      <c r="B652" s="81"/>
    </row>
    <row r="653" ht="12">
      <c r="B653" s="81"/>
    </row>
    <row r="654" ht="12">
      <c r="B654" s="81"/>
    </row>
    <row r="655" ht="12">
      <c r="B655" s="81"/>
    </row>
    <row r="656" ht="12">
      <c r="B656" s="81"/>
    </row>
    <row r="657" ht="12">
      <c r="B657" s="81"/>
    </row>
    <row r="658" ht="12">
      <c r="B658" s="81"/>
    </row>
    <row r="659" ht="12">
      <c r="B659" s="81"/>
    </row>
    <row r="660" ht="12">
      <c r="B660" s="81"/>
    </row>
    <row r="661" ht="12">
      <c r="B661" s="81"/>
    </row>
    <row r="662" ht="12">
      <c r="B662" s="81"/>
    </row>
    <row r="663" ht="12">
      <c r="B663" s="81"/>
    </row>
    <row r="664" ht="12">
      <c r="B664" s="81"/>
    </row>
    <row r="665" ht="12">
      <c r="B665" s="81"/>
    </row>
    <row r="666" ht="12">
      <c r="B666" s="81"/>
    </row>
    <row r="667" ht="12">
      <c r="B667" s="81"/>
    </row>
    <row r="668" ht="12">
      <c r="B668" s="81"/>
    </row>
    <row r="669" ht="12">
      <c r="B669" s="81"/>
    </row>
    <row r="670" ht="12">
      <c r="B670" s="81"/>
    </row>
    <row r="671" ht="12">
      <c r="B671" s="81"/>
    </row>
    <row r="672" ht="12">
      <c r="B672" s="81"/>
    </row>
    <row r="673" ht="12">
      <c r="B673" s="81"/>
    </row>
    <row r="674" ht="12">
      <c r="B674" s="81"/>
    </row>
    <row r="675" ht="12">
      <c r="B675" s="81"/>
    </row>
    <row r="676" ht="12">
      <c r="B676" s="81"/>
    </row>
    <row r="677" ht="12">
      <c r="B677" s="81"/>
    </row>
    <row r="678" ht="12">
      <c r="B678" s="81"/>
    </row>
    <row r="679" ht="12">
      <c r="B679" s="81"/>
    </row>
    <row r="680" ht="12">
      <c r="B680" s="81"/>
    </row>
    <row r="681" ht="12">
      <c r="B681" s="81"/>
    </row>
    <row r="682" ht="12">
      <c r="B682" s="81"/>
    </row>
    <row r="683" ht="12">
      <c r="B683" s="81"/>
    </row>
    <row r="684" ht="12">
      <c r="B684" s="81"/>
    </row>
    <row r="685" ht="12">
      <c r="B685" s="81"/>
    </row>
    <row r="686" ht="12">
      <c r="B686" s="81"/>
    </row>
    <row r="687" ht="12">
      <c r="B687" s="81"/>
    </row>
    <row r="688" ht="12">
      <c r="B688" s="81"/>
    </row>
    <row r="689" ht="12">
      <c r="B689" s="81"/>
    </row>
    <row r="690" ht="12">
      <c r="B690" s="81"/>
    </row>
    <row r="691" ht="12">
      <c r="B691" s="81"/>
    </row>
    <row r="692" ht="12">
      <c r="B692" s="81"/>
    </row>
    <row r="693" ht="12">
      <c r="B693" s="81"/>
    </row>
    <row r="694" ht="12">
      <c r="B694" s="81"/>
    </row>
    <row r="695" ht="12">
      <c r="B695" s="81"/>
    </row>
    <row r="696" ht="12">
      <c r="B696" s="81"/>
    </row>
    <row r="697" ht="12">
      <c r="B697" s="81"/>
    </row>
    <row r="698" ht="12">
      <c r="B698" s="81"/>
    </row>
    <row r="699" ht="12">
      <c r="B699" s="81"/>
    </row>
    <row r="700" ht="12">
      <c r="B700" s="81"/>
    </row>
    <row r="701" ht="12">
      <c r="B701" s="81"/>
    </row>
    <row r="702" ht="12">
      <c r="B702" s="81"/>
    </row>
    <row r="703" ht="12">
      <c r="B703" s="81"/>
    </row>
    <row r="704" ht="12">
      <c r="B704" s="81"/>
    </row>
    <row r="705" ht="12">
      <c r="B705" s="81"/>
    </row>
    <row r="706" ht="12">
      <c r="B706" s="81"/>
    </row>
    <row r="707" ht="12">
      <c r="B707" s="81"/>
    </row>
    <row r="708" ht="12">
      <c r="B708" s="81"/>
    </row>
    <row r="709" ht="12">
      <c r="B709" s="81"/>
    </row>
    <row r="710" ht="12">
      <c r="B710" s="81"/>
    </row>
    <row r="711" ht="12">
      <c r="B711" s="81"/>
    </row>
    <row r="712" ht="12">
      <c r="B712" s="81"/>
    </row>
    <row r="713" ht="12">
      <c r="B713" s="81"/>
    </row>
    <row r="714" ht="12">
      <c r="B714" s="81"/>
    </row>
    <row r="715" ht="12">
      <c r="B715" s="81"/>
    </row>
    <row r="716" ht="12">
      <c r="B716" s="81"/>
    </row>
    <row r="717" ht="12">
      <c r="B717" s="81"/>
    </row>
    <row r="718" ht="12">
      <c r="B718" s="81"/>
    </row>
    <row r="719" ht="12">
      <c r="B719" s="81"/>
    </row>
    <row r="720" ht="12">
      <c r="B720" s="81"/>
    </row>
    <row r="721" ht="12">
      <c r="B721" s="81"/>
    </row>
    <row r="722" ht="12">
      <c r="B722" s="81"/>
    </row>
    <row r="723" ht="12">
      <c r="B723" s="81"/>
    </row>
    <row r="724" ht="12">
      <c r="B724" s="81"/>
    </row>
    <row r="725" ht="12">
      <c r="B725" s="81"/>
    </row>
    <row r="726" ht="12">
      <c r="B726" s="81"/>
    </row>
    <row r="727" ht="12">
      <c r="B727" s="81"/>
    </row>
    <row r="728" ht="12">
      <c r="B728" s="81"/>
    </row>
    <row r="729" ht="12">
      <c r="B729" s="81"/>
    </row>
    <row r="730" ht="12">
      <c r="B730" s="81"/>
    </row>
    <row r="731" ht="12">
      <c r="B731" s="81"/>
    </row>
    <row r="732" ht="12">
      <c r="B732" s="81"/>
    </row>
    <row r="733" ht="12">
      <c r="B733" s="81"/>
    </row>
    <row r="734" ht="12">
      <c r="B734" s="81"/>
    </row>
    <row r="735" ht="12">
      <c r="B735" s="81"/>
    </row>
    <row r="736" ht="12">
      <c r="B736" s="81"/>
    </row>
    <row r="737" ht="12">
      <c r="B737" s="81"/>
    </row>
    <row r="738" ht="12">
      <c r="B738" s="81"/>
    </row>
    <row r="739" ht="12">
      <c r="B739" s="81"/>
    </row>
    <row r="740" ht="12">
      <c r="B740" s="81"/>
    </row>
    <row r="741" ht="12">
      <c r="B741" s="81"/>
    </row>
    <row r="742" ht="12">
      <c r="B742" s="81"/>
    </row>
    <row r="743" ht="12">
      <c r="B743" s="81"/>
    </row>
    <row r="744" ht="12">
      <c r="B744" s="81"/>
    </row>
    <row r="745" ht="12">
      <c r="B745" s="81"/>
    </row>
    <row r="746" ht="12">
      <c r="B746" s="81"/>
    </row>
    <row r="747" ht="12">
      <c r="B747" s="81"/>
    </row>
    <row r="748" ht="12">
      <c r="B748" s="81"/>
    </row>
    <row r="749" ht="12">
      <c r="B749" s="81"/>
    </row>
    <row r="750" ht="12">
      <c r="B750" s="81"/>
    </row>
    <row r="751" ht="12">
      <c r="B751" s="81"/>
    </row>
    <row r="752" ht="12">
      <c r="B752" s="81"/>
    </row>
    <row r="753" ht="12">
      <c r="B753" s="81"/>
    </row>
    <row r="754" ht="12">
      <c r="B754" s="81"/>
    </row>
    <row r="755" ht="12">
      <c r="B755" s="81"/>
    </row>
    <row r="756" ht="12">
      <c r="B756" s="81"/>
    </row>
    <row r="757" ht="12">
      <c r="B757" s="81"/>
    </row>
    <row r="758" ht="12">
      <c r="B758" s="81"/>
    </row>
    <row r="759" ht="12">
      <c r="B759" s="81"/>
    </row>
    <row r="760" ht="12">
      <c r="B760" s="81"/>
    </row>
    <row r="761" ht="12">
      <c r="B761" s="81"/>
    </row>
    <row r="762" ht="12">
      <c r="B762" s="81"/>
    </row>
    <row r="763" ht="12">
      <c r="B763" s="81"/>
    </row>
    <row r="764" ht="12">
      <c r="B764" s="81"/>
    </row>
    <row r="765" ht="12">
      <c r="B765" s="81"/>
    </row>
    <row r="766" ht="12">
      <c r="B766" s="81"/>
    </row>
    <row r="767" ht="12">
      <c r="B767" s="81"/>
    </row>
    <row r="768" ht="12">
      <c r="B768" s="81"/>
    </row>
    <row r="769" ht="12">
      <c r="B769" s="81"/>
    </row>
    <row r="770" ht="12">
      <c r="B770" s="81"/>
    </row>
    <row r="771" ht="12">
      <c r="B771" s="81"/>
    </row>
    <row r="772" ht="12">
      <c r="B772" s="81"/>
    </row>
    <row r="773" ht="12">
      <c r="B773" s="81"/>
    </row>
    <row r="774" ht="12">
      <c r="B774" s="81"/>
    </row>
    <row r="775" ht="12">
      <c r="B775" s="81"/>
    </row>
    <row r="776" ht="12">
      <c r="B776" s="81"/>
    </row>
    <row r="777" ht="12">
      <c r="B777" s="81"/>
    </row>
    <row r="778" ht="12">
      <c r="B778" s="81"/>
    </row>
    <row r="779" ht="12">
      <c r="B779" s="81"/>
    </row>
    <row r="780" ht="12">
      <c r="B780" s="81"/>
    </row>
    <row r="781" ht="12">
      <c r="B781" s="81"/>
    </row>
    <row r="782" ht="12">
      <c r="B782" s="81"/>
    </row>
    <row r="783" ht="12">
      <c r="B783" s="81"/>
    </row>
    <row r="784" ht="12">
      <c r="B784" s="81"/>
    </row>
    <row r="785" ht="12">
      <c r="B785" s="81"/>
    </row>
    <row r="786" ht="12">
      <c r="B786" s="81"/>
    </row>
    <row r="787" ht="12">
      <c r="B787" s="81"/>
    </row>
    <row r="788" ht="12">
      <c r="B788" s="81"/>
    </row>
    <row r="789" ht="12">
      <c r="B789" s="81"/>
    </row>
    <row r="790" ht="12">
      <c r="B790" s="81"/>
    </row>
    <row r="791" ht="12">
      <c r="B791" s="81"/>
    </row>
    <row r="792" ht="12">
      <c r="B792" s="81"/>
    </row>
    <row r="793" ht="12">
      <c r="B793" s="81"/>
    </row>
    <row r="794" ht="12">
      <c r="B794" s="81"/>
    </row>
    <row r="795" ht="12">
      <c r="B795" s="81"/>
    </row>
    <row r="796" ht="12">
      <c r="B796" s="81"/>
    </row>
    <row r="797" ht="12">
      <c r="B797" s="81"/>
    </row>
    <row r="798" ht="12">
      <c r="B798" s="81"/>
    </row>
    <row r="799" ht="12">
      <c r="B799" s="81"/>
    </row>
    <row r="800" ht="12">
      <c r="B800" s="81"/>
    </row>
    <row r="801" ht="12">
      <c r="B801" s="81"/>
    </row>
    <row r="802" ht="12">
      <c r="B802" s="81"/>
    </row>
    <row r="803" ht="12">
      <c r="B803" s="81"/>
    </row>
    <row r="804" ht="12">
      <c r="B804" s="81"/>
    </row>
    <row r="805" ht="12">
      <c r="B805" s="81"/>
    </row>
    <row r="806" ht="12">
      <c r="B806" s="81"/>
    </row>
    <row r="807" ht="12">
      <c r="B807" s="81"/>
    </row>
    <row r="808" ht="12">
      <c r="B808" s="81"/>
    </row>
    <row r="809" ht="12">
      <c r="B809" s="81"/>
    </row>
    <row r="810" ht="12">
      <c r="B810" s="81"/>
    </row>
    <row r="811" ht="12">
      <c r="B811" s="81"/>
    </row>
    <row r="812" ht="12">
      <c r="B812" s="81"/>
    </row>
    <row r="813" ht="12">
      <c r="B813" s="81"/>
    </row>
    <row r="814" ht="12">
      <c r="B814" s="81"/>
    </row>
    <row r="815" ht="12">
      <c r="B815" s="81"/>
    </row>
    <row r="816" ht="12">
      <c r="B816" s="81"/>
    </row>
    <row r="817" ht="12">
      <c r="B817" s="81"/>
    </row>
    <row r="818" ht="12">
      <c r="B818" s="81"/>
    </row>
    <row r="819" ht="12">
      <c r="B819" s="81"/>
    </row>
    <row r="820" ht="12">
      <c r="B820" s="81"/>
    </row>
    <row r="821" ht="12">
      <c r="B821" s="81"/>
    </row>
    <row r="822" ht="12">
      <c r="B822" s="81"/>
    </row>
    <row r="823" ht="12">
      <c r="B823" s="81"/>
    </row>
    <row r="824" ht="12">
      <c r="B824" s="81"/>
    </row>
    <row r="825" ht="12">
      <c r="B825" s="81"/>
    </row>
    <row r="826" ht="12">
      <c r="B826" s="81"/>
    </row>
    <row r="827" ht="12">
      <c r="B827" s="81"/>
    </row>
    <row r="828" ht="12">
      <c r="B828" s="81"/>
    </row>
    <row r="829" ht="12">
      <c r="B829" s="81"/>
    </row>
    <row r="830" ht="12">
      <c r="B830" s="81"/>
    </row>
    <row r="831" ht="12">
      <c r="B831" s="81"/>
    </row>
    <row r="832" ht="12">
      <c r="B832" s="81"/>
    </row>
    <row r="833" ht="12">
      <c r="B833" s="81"/>
    </row>
    <row r="834" ht="12">
      <c r="B834" s="81"/>
    </row>
    <row r="835" ht="12">
      <c r="B835" s="81"/>
    </row>
    <row r="836" ht="12">
      <c r="B836" s="81"/>
    </row>
    <row r="837" ht="12">
      <c r="B837" s="81"/>
    </row>
    <row r="838" ht="12">
      <c r="B838" s="81"/>
    </row>
    <row r="839" ht="12">
      <c r="B839" s="81"/>
    </row>
    <row r="840" ht="12">
      <c r="B840" s="81"/>
    </row>
    <row r="841" ht="12">
      <c r="B841" s="81"/>
    </row>
    <row r="842" ht="12">
      <c r="B842" s="81"/>
    </row>
    <row r="843" ht="12">
      <c r="B843" s="81"/>
    </row>
    <row r="844" ht="12">
      <c r="B844" s="81"/>
    </row>
    <row r="845" ht="12">
      <c r="B845" s="81"/>
    </row>
    <row r="846" ht="12">
      <c r="B846" s="81"/>
    </row>
    <row r="847" ht="12">
      <c r="B847" s="81"/>
    </row>
    <row r="848" ht="12">
      <c r="B848" s="81"/>
    </row>
    <row r="849" ht="12">
      <c r="B849" s="81"/>
    </row>
    <row r="850" ht="12">
      <c r="B850" s="81"/>
    </row>
    <row r="851" ht="12">
      <c r="B851" s="81"/>
    </row>
    <row r="852" ht="12">
      <c r="B852" s="81"/>
    </row>
    <row r="853" ht="12">
      <c r="B853" s="81"/>
    </row>
    <row r="854" ht="12">
      <c r="B854" s="81"/>
    </row>
    <row r="855" ht="12">
      <c r="B855" s="81"/>
    </row>
    <row r="856" ht="12">
      <c r="B856" s="81"/>
    </row>
    <row r="857" ht="12">
      <c r="B857" s="81"/>
    </row>
    <row r="858" ht="12">
      <c r="B858" s="81"/>
    </row>
    <row r="859" ht="12">
      <c r="B859" s="81"/>
    </row>
    <row r="860" ht="12">
      <c r="B860" s="81"/>
    </row>
    <row r="861" ht="12">
      <c r="B861" s="81"/>
    </row>
    <row r="862" ht="12">
      <c r="B862" s="81"/>
    </row>
    <row r="863" ht="12">
      <c r="B863" s="81"/>
    </row>
    <row r="864" ht="12">
      <c r="B864" s="81"/>
    </row>
    <row r="865" ht="12">
      <c r="B865" s="81"/>
    </row>
    <row r="866" ht="12">
      <c r="B866" s="81"/>
    </row>
    <row r="867" ht="12">
      <c r="B867" s="81"/>
    </row>
    <row r="868" ht="12">
      <c r="B868" s="81"/>
    </row>
    <row r="869" ht="12">
      <c r="B869" s="81"/>
    </row>
    <row r="870" ht="12">
      <c r="B870" s="81"/>
    </row>
    <row r="871" ht="12">
      <c r="B871" s="81"/>
    </row>
    <row r="872" ht="12">
      <c r="B872" s="81"/>
    </row>
    <row r="873" ht="12">
      <c r="B873" s="81"/>
    </row>
    <row r="874" ht="12">
      <c r="B874" s="81"/>
    </row>
    <row r="875" ht="12">
      <c r="B875" s="81"/>
    </row>
    <row r="876" ht="12">
      <c r="B876" s="81"/>
    </row>
    <row r="877" ht="12">
      <c r="B877" s="81"/>
    </row>
    <row r="878" ht="12">
      <c r="B878" s="81"/>
    </row>
    <row r="879" ht="12">
      <c r="B879" s="81"/>
    </row>
    <row r="880" ht="12">
      <c r="B880" s="81"/>
    </row>
    <row r="881" ht="12">
      <c r="B881" s="81"/>
    </row>
    <row r="882" ht="12">
      <c r="B882" s="81"/>
    </row>
    <row r="883" ht="12">
      <c r="B883" s="81"/>
    </row>
    <row r="884" ht="12">
      <c r="B884" s="81"/>
    </row>
    <row r="885" ht="12">
      <c r="B885" s="81"/>
    </row>
    <row r="886" ht="12">
      <c r="B886" s="81"/>
    </row>
    <row r="887" ht="12">
      <c r="B887" s="81"/>
    </row>
    <row r="888" ht="12">
      <c r="B888" s="81"/>
    </row>
    <row r="889" ht="12">
      <c r="B889" s="81"/>
    </row>
    <row r="890" ht="12">
      <c r="B890" s="81"/>
    </row>
    <row r="891" ht="12">
      <c r="B891" s="81"/>
    </row>
    <row r="892" ht="12">
      <c r="B892" s="81"/>
    </row>
    <row r="893" ht="12">
      <c r="B893" s="81"/>
    </row>
    <row r="894" ht="12">
      <c r="B894" s="81"/>
    </row>
    <row r="895" ht="12">
      <c r="B895" s="81"/>
    </row>
    <row r="896" ht="12">
      <c r="B896" s="81"/>
    </row>
    <row r="897" ht="12">
      <c r="B897" s="81"/>
    </row>
    <row r="898" ht="12">
      <c r="B898" s="81"/>
    </row>
    <row r="899" ht="12">
      <c r="B899" s="81"/>
    </row>
    <row r="900" ht="12">
      <c r="B900" s="81"/>
    </row>
    <row r="901" ht="12">
      <c r="B901" s="81"/>
    </row>
    <row r="902" ht="12">
      <c r="B902" s="81"/>
    </row>
    <row r="903" ht="12">
      <c r="B903" s="81"/>
    </row>
    <row r="904" ht="12">
      <c r="B904" s="81"/>
    </row>
    <row r="905" ht="12">
      <c r="B905" s="81"/>
    </row>
    <row r="906" ht="12">
      <c r="B906" s="81"/>
    </row>
    <row r="907" ht="12">
      <c r="B907" s="81"/>
    </row>
    <row r="908" ht="12">
      <c r="B908" s="81"/>
    </row>
    <row r="909" ht="12">
      <c r="B909" s="81"/>
    </row>
    <row r="910" ht="12">
      <c r="B910" s="81"/>
    </row>
    <row r="911" ht="12">
      <c r="B911" s="81"/>
    </row>
    <row r="912" ht="12">
      <c r="B912" s="81"/>
    </row>
    <row r="913" ht="12">
      <c r="B913" s="81"/>
    </row>
    <row r="914" ht="12">
      <c r="B914" s="81"/>
    </row>
    <row r="915" ht="12">
      <c r="B915" s="81"/>
    </row>
    <row r="916" ht="12">
      <c r="B916" s="81"/>
    </row>
    <row r="917" ht="12">
      <c r="B917" s="81"/>
    </row>
    <row r="918" ht="12">
      <c r="B918" s="81"/>
    </row>
    <row r="919" ht="12">
      <c r="B919" s="81"/>
    </row>
    <row r="920" ht="12">
      <c r="B920" s="81"/>
    </row>
    <row r="921" ht="12">
      <c r="B921" s="81"/>
    </row>
    <row r="922" ht="12">
      <c r="B922" s="81"/>
    </row>
    <row r="923" ht="12">
      <c r="B923" s="81"/>
    </row>
    <row r="924" ht="12">
      <c r="B924" s="81"/>
    </row>
    <row r="925" ht="12">
      <c r="B925" s="81"/>
    </row>
    <row r="926" ht="12">
      <c r="B926" s="81"/>
    </row>
    <row r="927" ht="12">
      <c r="B927" s="81"/>
    </row>
    <row r="928" ht="12">
      <c r="B928" s="81"/>
    </row>
    <row r="929" ht="12">
      <c r="B929" s="81"/>
    </row>
    <row r="930" ht="12">
      <c r="B930" s="81"/>
    </row>
    <row r="931" ht="12">
      <c r="B931" s="81"/>
    </row>
    <row r="932" ht="12">
      <c r="B932" s="81"/>
    </row>
    <row r="933" ht="12">
      <c r="B933" s="81"/>
    </row>
    <row r="934" ht="12">
      <c r="B934" s="81"/>
    </row>
    <row r="935" ht="12">
      <c r="B935" s="81"/>
    </row>
    <row r="936" ht="12">
      <c r="B936" s="81"/>
    </row>
    <row r="937" ht="12">
      <c r="B937" s="81"/>
    </row>
    <row r="938" ht="12">
      <c r="B938" s="81"/>
    </row>
    <row r="939" ht="12">
      <c r="B939" s="81"/>
    </row>
    <row r="940" ht="12">
      <c r="B940" s="81"/>
    </row>
    <row r="941" ht="12">
      <c r="B941" s="81"/>
    </row>
    <row r="942" ht="12">
      <c r="B942" s="81"/>
    </row>
    <row r="943" ht="12">
      <c r="B943" s="81"/>
    </row>
    <row r="944" ht="12">
      <c r="B944" s="81"/>
    </row>
    <row r="945" ht="12">
      <c r="B945" s="81"/>
    </row>
    <row r="946" ht="12">
      <c r="B946" s="81"/>
    </row>
    <row r="947" ht="12">
      <c r="B947" s="81"/>
    </row>
    <row r="948" ht="12">
      <c r="B948" s="81"/>
    </row>
    <row r="949" ht="12">
      <c r="B949" s="81"/>
    </row>
    <row r="950" ht="12">
      <c r="B950" s="81"/>
    </row>
    <row r="951" ht="12">
      <c r="B951" s="81"/>
    </row>
    <row r="952" ht="12">
      <c r="B952" s="81"/>
    </row>
    <row r="953" ht="12">
      <c r="B953" s="81"/>
    </row>
    <row r="954" ht="12">
      <c r="B954" s="81"/>
    </row>
    <row r="955" ht="12">
      <c r="B955" s="81"/>
    </row>
    <row r="956" ht="12">
      <c r="B956" s="81"/>
    </row>
    <row r="957" ht="12">
      <c r="B957" s="81"/>
    </row>
    <row r="958" ht="12">
      <c r="B958" s="81"/>
    </row>
    <row r="959" ht="12">
      <c r="B959" s="81"/>
    </row>
    <row r="960" ht="12">
      <c r="B960" s="81"/>
    </row>
    <row r="961" ht="12">
      <c r="B961" s="81"/>
    </row>
    <row r="962" ht="12">
      <c r="B962" s="81"/>
    </row>
    <row r="963" ht="12">
      <c r="B963" s="81"/>
    </row>
    <row r="964" ht="12">
      <c r="B964" s="81"/>
    </row>
    <row r="965" ht="12">
      <c r="B965" s="81"/>
    </row>
    <row r="966" ht="12">
      <c r="B966" s="81"/>
    </row>
    <row r="967" ht="12">
      <c r="B967" s="81"/>
    </row>
    <row r="968" ht="12">
      <c r="B968" s="81"/>
    </row>
    <row r="969" ht="12">
      <c r="B969" s="81"/>
    </row>
    <row r="970" ht="12">
      <c r="B970" s="81"/>
    </row>
    <row r="971" ht="12">
      <c r="B971" s="81"/>
    </row>
    <row r="972" ht="12">
      <c r="B972" s="81"/>
    </row>
    <row r="973" ht="12">
      <c r="B973" s="81"/>
    </row>
    <row r="974" ht="12">
      <c r="B974" s="81"/>
    </row>
    <row r="975" ht="12">
      <c r="B975" s="81"/>
    </row>
    <row r="976" ht="12">
      <c r="B976" s="81"/>
    </row>
    <row r="977" ht="12">
      <c r="B977" s="81"/>
    </row>
    <row r="978" ht="12">
      <c r="B978" s="81"/>
    </row>
    <row r="979" ht="12">
      <c r="B979" s="81"/>
    </row>
    <row r="980" ht="12">
      <c r="B980" s="81"/>
    </row>
    <row r="981" ht="12">
      <c r="B981" s="81"/>
    </row>
    <row r="982" ht="12">
      <c r="B982" s="81"/>
    </row>
    <row r="983" ht="12">
      <c r="B983" s="81"/>
    </row>
    <row r="984" ht="12">
      <c r="B984" s="81"/>
    </row>
    <row r="985" ht="12">
      <c r="B985" s="81"/>
    </row>
    <row r="986" ht="12">
      <c r="B986" s="81"/>
    </row>
    <row r="987" ht="12">
      <c r="B987" s="81"/>
    </row>
    <row r="988" ht="12">
      <c r="B988" s="81"/>
    </row>
    <row r="989" ht="12">
      <c r="B989" s="81"/>
    </row>
    <row r="990" ht="12">
      <c r="B990" s="81"/>
    </row>
    <row r="991" ht="12">
      <c r="B991" s="81"/>
    </row>
    <row r="992" ht="12">
      <c r="B992" s="81"/>
    </row>
    <row r="993" ht="12">
      <c r="B993" s="81"/>
    </row>
    <row r="994" ht="12">
      <c r="B994" s="81"/>
    </row>
    <row r="995" ht="12">
      <c r="B995" s="81"/>
    </row>
    <row r="996" ht="12">
      <c r="B996" s="81"/>
    </row>
    <row r="997" ht="12">
      <c r="B997" s="81"/>
    </row>
    <row r="998" ht="12">
      <c r="B998" s="81"/>
    </row>
    <row r="999" ht="12">
      <c r="B999" s="81"/>
    </row>
    <row r="1000" ht="12">
      <c r="B1000" s="81"/>
    </row>
    <row r="1001" ht="12">
      <c r="B1001" s="81"/>
    </row>
    <row r="1002" ht="12">
      <c r="B1002" s="81"/>
    </row>
    <row r="1003" ht="12">
      <c r="B1003" s="81"/>
    </row>
    <row r="1004" ht="12">
      <c r="B1004" s="81"/>
    </row>
    <row r="1005" ht="12">
      <c r="B1005" s="81"/>
    </row>
    <row r="1006" ht="12">
      <c r="B1006" s="81"/>
    </row>
    <row r="1007" ht="12">
      <c r="B1007" s="81"/>
    </row>
    <row r="1008" ht="12">
      <c r="B1008" s="81"/>
    </row>
    <row r="1009" ht="12">
      <c r="B1009" s="81"/>
    </row>
    <row r="1010" ht="12">
      <c r="B1010" s="81"/>
    </row>
    <row r="1011" ht="12">
      <c r="B1011" s="81"/>
    </row>
    <row r="1012" ht="12">
      <c r="B1012" s="81"/>
    </row>
    <row r="1013" ht="12">
      <c r="B1013" s="81"/>
    </row>
    <row r="1014" ht="12">
      <c r="B1014" s="81"/>
    </row>
    <row r="1015" ht="12">
      <c r="B1015" s="81"/>
    </row>
    <row r="1016" ht="12">
      <c r="B1016" s="81"/>
    </row>
    <row r="1017" ht="12">
      <c r="B1017" s="81"/>
    </row>
    <row r="1018" ht="12">
      <c r="B1018" s="81"/>
    </row>
    <row r="1019" ht="12">
      <c r="B1019" s="81"/>
    </row>
    <row r="1020" ht="12">
      <c r="B1020" s="81"/>
    </row>
    <row r="1021" ht="12">
      <c r="B1021" s="81"/>
    </row>
    <row r="1022" ht="12">
      <c r="B1022" s="81"/>
    </row>
    <row r="1023" ht="12">
      <c r="B1023" s="81"/>
    </row>
    <row r="1024" ht="12">
      <c r="B1024" s="81"/>
    </row>
    <row r="1025" ht="12">
      <c r="B1025" s="81"/>
    </row>
    <row r="1026" ht="12">
      <c r="B1026" s="81"/>
    </row>
    <row r="1027" ht="12">
      <c r="B1027" s="81"/>
    </row>
    <row r="1028" ht="12">
      <c r="B1028" s="81"/>
    </row>
    <row r="1029" ht="12">
      <c r="B1029" s="81"/>
    </row>
    <row r="1030" ht="12">
      <c r="B1030" s="81"/>
    </row>
    <row r="1031" ht="12">
      <c r="B1031" s="81"/>
    </row>
    <row r="1032" ht="12">
      <c r="B1032" s="81"/>
    </row>
    <row r="1033" ht="12">
      <c r="B1033" s="81"/>
    </row>
    <row r="1034" ht="12">
      <c r="B1034" s="81"/>
    </row>
    <row r="1035" ht="12">
      <c r="B1035" s="81"/>
    </row>
    <row r="1036" ht="12">
      <c r="B1036" s="81"/>
    </row>
    <row r="1037" ht="12">
      <c r="B1037" s="81"/>
    </row>
    <row r="1038" ht="12">
      <c r="B1038" s="81"/>
    </row>
    <row r="1039" ht="12">
      <c r="B1039" s="81"/>
    </row>
    <row r="1040" ht="12">
      <c r="B1040" s="81"/>
    </row>
    <row r="1041" ht="12">
      <c r="B1041" s="81"/>
    </row>
    <row r="1042" ht="12">
      <c r="B1042" s="81"/>
    </row>
    <row r="1043" ht="12">
      <c r="B1043" s="81"/>
    </row>
    <row r="1044" ht="12">
      <c r="B1044" s="81"/>
    </row>
    <row r="1045" ht="12">
      <c r="B1045" s="81"/>
    </row>
    <row r="1046" ht="12">
      <c r="B1046" s="81"/>
    </row>
    <row r="1047" ht="12">
      <c r="B1047" s="81"/>
    </row>
    <row r="1048" ht="12">
      <c r="B1048" s="81"/>
    </row>
    <row r="1049" ht="12">
      <c r="B1049" s="81"/>
    </row>
    <row r="1050" ht="12">
      <c r="B1050" s="81"/>
    </row>
    <row r="1051" ht="12">
      <c r="B1051" s="81"/>
    </row>
    <row r="1052" ht="12">
      <c r="B1052" s="81"/>
    </row>
    <row r="1053" ht="12">
      <c r="B1053" s="81"/>
    </row>
    <row r="1054" ht="12">
      <c r="B1054" s="81"/>
    </row>
    <row r="1055" ht="12">
      <c r="B1055" s="81"/>
    </row>
    <row r="1056" ht="12">
      <c r="B1056" s="81"/>
    </row>
    <row r="1057" ht="12">
      <c r="B1057" s="81"/>
    </row>
    <row r="1058" ht="12">
      <c r="B1058" s="81"/>
    </row>
    <row r="1059" ht="12">
      <c r="B1059" s="81"/>
    </row>
    <row r="1060" ht="12">
      <c r="B1060" s="81"/>
    </row>
    <row r="1061" ht="12">
      <c r="B1061" s="81"/>
    </row>
    <row r="1062" ht="12">
      <c r="B1062" s="81"/>
    </row>
    <row r="1063" ht="12">
      <c r="B1063" s="81"/>
    </row>
    <row r="1064" ht="12">
      <c r="B1064" s="81"/>
    </row>
    <row r="1065" ht="12">
      <c r="B1065" s="81"/>
    </row>
    <row r="1066" ht="12">
      <c r="B1066" s="81"/>
    </row>
    <row r="1067" ht="12">
      <c r="B1067" s="81"/>
    </row>
    <row r="1068" ht="12">
      <c r="B1068" s="81"/>
    </row>
    <row r="1069" ht="12">
      <c r="B1069" s="81"/>
    </row>
    <row r="1070" ht="12">
      <c r="B1070" s="81"/>
    </row>
    <row r="1071" ht="12">
      <c r="B1071" s="81"/>
    </row>
    <row r="1072" ht="12">
      <c r="B1072" s="81"/>
    </row>
    <row r="1073" ht="12">
      <c r="B1073" s="81"/>
    </row>
    <row r="1074" ht="12">
      <c r="B1074" s="81"/>
    </row>
    <row r="1075" ht="12">
      <c r="B1075" s="81"/>
    </row>
    <row r="1076" ht="12">
      <c r="B1076" s="81"/>
    </row>
    <row r="1077" ht="12">
      <c r="B1077" s="81"/>
    </row>
    <row r="1078" ht="12">
      <c r="B1078" s="81"/>
    </row>
    <row r="1079" ht="12">
      <c r="B1079" s="81"/>
    </row>
    <row r="1080" ht="12">
      <c r="B1080" s="81"/>
    </row>
    <row r="1081" ht="12">
      <c r="B1081" s="81"/>
    </row>
    <row r="1082" ht="12">
      <c r="B1082" s="81"/>
    </row>
    <row r="1083" ht="12">
      <c r="B1083" s="81"/>
    </row>
    <row r="1084" ht="12">
      <c r="B1084" s="81"/>
    </row>
    <row r="1085" ht="12">
      <c r="B1085" s="81"/>
    </row>
    <row r="1086" ht="12">
      <c r="B1086" s="81"/>
    </row>
    <row r="1087" ht="12">
      <c r="B1087" s="81"/>
    </row>
    <row r="1088" ht="12">
      <c r="B1088" s="81"/>
    </row>
    <row r="1089" ht="12">
      <c r="B1089" s="81"/>
    </row>
    <row r="1090" ht="12">
      <c r="B1090" s="81"/>
    </row>
    <row r="1091" ht="12">
      <c r="B1091" s="81"/>
    </row>
    <row r="1092" ht="12">
      <c r="B1092" s="81"/>
    </row>
    <row r="1093" ht="12">
      <c r="B1093" s="81"/>
    </row>
    <row r="1094" ht="12">
      <c r="B1094" s="81"/>
    </row>
    <row r="1095" ht="12">
      <c r="B1095" s="81"/>
    </row>
    <row r="1096" ht="12">
      <c r="B1096" s="81"/>
    </row>
    <row r="1097" ht="12">
      <c r="B1097" s="81"/>
    </row>
    <row r="1098" ht="12">
      <c r="B1098" s="81"/>
    </row>
    <row r="1099" ht="12">
      <c r="B1099" s="81"/>
    </row>
    <row r="1100" ht="12">
      <c r="B1100" s="81"/>
    </row>
    <row r="1101" ht="12">
      <c r="B1101" s="81"/>
    </row>
    <row r="1102" ht="12">
      <c r="B1102" s="81"/>
    </row>
    <row r="1103" ht="12">
      <c r="B1103" s="81"/>
    </row>
    <row r="1104" ht="12">
      <c r="B1104" s="81"/>
    </row>
    <row r="1105" ht="12">
      <c r="B1105" s="81"/>
    </row>
    <row r="1106" ht="12">
      <c r="B1106" s="81"/>
    </row>
    <row r="1107" ht="12">
      <c r="B1107" s="81"/>
    </row>
    <row r="1108" ht="12">
      <c r="B1108" s="81"/>
    </row>
    <row r="1109" ht="12">
      <c r="B1109" s="81"/>
    </row>
    <row r="1110" ht="12">
      <c r="B1110" s="81"/>
    </row>
    <row r="1111" ht="12">
      <c r="B1111" s="81"/>
    </row>
    <row r="1112" ht="12">
      <c r="B1112" s="81"/>
    </row>
    <row r="1113" ht="12">
      <c r="B1113" s="81"/>
    </row>
    <row r="1114" ht="12">
      <c r="B1114" s="81"/>
    </row>
    <row r="1115" ht="12">
      <c r="B1115" s="81"/>
    </row>
    <row r="1116" ht="12">
      <c r="B1116" s="81"/>
    </row>
    <row r="1117" ht="12">
      <c r="B1117" s="81"/>
    </row>
    <row r="1118" ht="12">
      <c r="B1118" s="81"/>
    </row>
    <row r="1119" ht="12">
      <c r="B1119" s="81"/>
    </row>
    <row r="1120" ht="12">
      <c r="B1120" s="81"/>
    </row>
    <row r="1121" ht="12">
      <c r="B1121" s="81"/>
    </row>
    <row r="1122" ht="12">
      <c r="B1122" s="81"/>
    </row>
    <row r="1123" ht="12">
      <c r="B1123" s="81"/>
    </row>
    <row r="1124" ht="12">
      <c r="B1124" s="81"/>
    </row>
    <row r="1125" ht="12">
      <c r="B1125" s="81"/>
    </row>
  </sheetData>
  <mergeCells count="5">
    <mergeCell ref="L3:M3"/>
    <mergeCell ref="B4:B5"/>
    <mergeCell ref="C4:C5"/>
    <mergeCell ref="D4:G4"/>
    <mergeCell ref="H4:M4"/>
  </mergeCells>
  <printOptions/>
  <pageMargins left="0.75" right="0.75" top="1" bottom="1" header="0.512" footer="0.512"/>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B2:W33"/>
  <sheetViews>
    <sheetView workbookViewId="0" topLeftCell="A1">
      <selection activeCell="A1" sqref="A1"/>
    </sheetView>
  </sheetViews>
  <sheetFormatPr defaultColWidth="9.00390625" defaultRowHeight="13.5"/>
  <cols>
    <col min="1" max="1" width="3.375" style="802" customWidth="1"/>
    <col min="2" max="2" width="8.625" style="802" customWidth="1"/>
    <col min="3" max="4" width="6.75390625" style="806" customWidth="1"/>
    <col min="5" max="5" width="4.875" style="806" customWidth="1"/>
    <col min="6" max="7" width="6.625" style="805" customWidth="1"/>
    <col min="8" max="22" width="6.625" style="802" customWidth="1"/>
    <col min="23" max="23" width="7.875" style="802" customWidth="1"/>
    <col min="24" max="16384" width="9.00390625" style="802" customWidth="1"/>
  </cols>
  <sheetData>
    <row r="2" spans="2:5" ht="14.25">
      <c r="B2" s="803" t="s">
        <v>321</v>
      </c>
      <c r="C2" s="804"/>
      <c r="D2" s="804"/>
      <c r="E2" s="803"/>
    </row>
    <row r="4" spans="6:21" s="806" customFormat="1" ht="12.75" thickBot="1">
      <c r="F4" s="805"/>
      <c r="G4" s="805"/>
      <c r="U4" s="807"/>
    </row>
    <row r="5" spans="2:23" s="806" customFormat="1" ht="15" customHeight="1">
      <c r="B5" s="1108" t="s">
        <v>297</v>
      </c>
      <c r="C5" s="1099" t="s">
        <v>298</v>
      </c>
      <c r="D5" s="1099" t="s">
        <v>299</v>
      </c>
      <c r="E5" s="1104" t="s">
        <v>300</v>
      </c>
      <c r="F5" s="1101" t="s">
        <v>301</v>
      </c>
      <c r="G5" s="1102"/>
      <c r="H5" s="1103"/>
      <c r="I5" s="1101" t="s">
        <v>302</v>
      </c>
      <c r="J5" s="1102"/>
      <c r="K5" s="1103"/>
      <c r="L5" s="1093" t="s">
        <v>303</v>
      </c>
      <c r="M5" s="1093" t="s">
        <v>304</v>
      </c>
      <c r="N5" s="1093" t="s">
        <v>305</v>
      </c>
      <c r="O5" s="1106" t="s">
        <v>306</v>
      </c>
      <c r="P5" s="1093" t="s">
        <v>307</v>
      </c>
      <c r="Q5" s="1106" t="s">
        <v>308</v>
      </c>
      <c r="R5" s="1106" t="s">
        <v>309</v>
      </c>
      <c r="S5" s="1106" t="s">
        <v>310</v>
      </c>
      <c r="T5" s="1106" t="s">
        <v>311</v>
      </c>
      <c r="U5" s="1093" t="s">
        <v>312</v>
      </c>
      <c r="V5" s="1093" t="s">
        <v>313</v>
      </c>
      <c r="W5" s="1093" t="s">
        <v>885</v>
      </c>
    </row>
    <row r="6" spans="2:23" s="806" customFormat="1" ht="38.25" customHeight="1">
      <c r="B6" s="1109"/>
      <c r="C6" s="1100"/>
      <c r="D6" s="1100"/>
      <c r="E6" s="1105"/>
      <c r="F6" s="808" t="s">
        <v>314</v>
      </c>
      <c r="G6" s="808" t="s">
        <v>622</v>
      </c>
      <c r="H6" s="809" t="s">
        <v>623</v>
      </c>
      <c r="I6" s="808" t="s">
        <v>314</v>
      </c>
      <c r="J6" s="808" t="s">
        <v>622</v>
      </c>
      <c r="K6" s="809" t="s">
        <v>623</v>
      </c>
      <c r="L6" s="1094"/>
      <c r="M6" s="1094"/>
      <c r="N6" s="1094"/>
      <c r="O6" s="1107"/>
      <c r="P6" s="1094"/>
      <c r="Q6" s="1107"/>
      <c r="R6" s="1107"/>
      <c r="S6" s="1107"/>
      <c r="T6" s="1107"/>
      <c r="U6" s="1094"/>
      <c r="V6" s="1094"/>
      <c r="W6" s="1094"/>
    </row>
    <row r="7" spans="2:23" s="806" customFormat="1" ht="12" customHeight="1">
      <c r="B7" s="1095" t="s">
        <v>315</v>
      </c>
      <c r="C7" s="1096"/>
      <c r="D7" s="1096"/>
      <c r="E7" s="1096"/>
      <c r="F7" s="1096"/>
      <c r="G7" s="1096"/>
      <c r="H7" s="1096"/>
      <c r="I7" s="1096"/>
      <c r="J7" s="1096"/>
      <c r="K7" s="1096"/>
      <c r="L7" s="1096"/>
      <c r="M7" s="1096"/>
      <c r="N7" s="1096"/>
      <c r="O7" s="1096"/>
      <c r="P7" s="1096"/>
      <c r="Q7" s="1096"/>
      <c r="R7" s="1096"/>
      <c r="S7" s="1096"/>
      <c r="T7" s="1096"/>
      <c r="U7" s="1096"/>
      <c r="V7" s="1096"/>
      <c r="W7" s="810"/>
    </row>
    <row r="8" spans="2:23" s="811" customFormat="1" ht="12" customHeight="1">
      <c r="B8" s="812" t="s">
        <v>316</v>
      </c>
      <c r="C8" s="813">
        <v>442</v>
      </c>
      <c r="D8" s="813">
        <v>520</v>
      </c>
      <c r="E8" s="814">
        <v>19</v>
      </c>
      <c r="F8" s="814">
        <v>1</v>
      </c>
      <c r="G8" s="814">
        <v>24</v>
      </c>
      <c r="H8" s="814">
        <v>31</v>
      </c>
      <c r="I8" s="814">
        <v>1</v>
      </c>
      <c r="J8" s="814">
        <v>116</v>
      </c>
      <c r="K8" s="814">
        <v>173</v>
      </c>
      <c r="L8" s="814">
        <v>49</v>
      </c>
      <c r="M8" s="814">
        <v>8</v>
      </c>
      <c r="N8" s="814">
        <v>34</v>
      </c>
      <c r="O8" s="814">
        <v>22</v>
      </c>
      <c r="P8" s="814">
        <v>11</v>
      </c>
      <c r="Q8" s="814">
        <v>0</v>
      </c>
      <c r="R8" s="814">
        <v>0</v>
      </c>
      <c r="S8" s="814">
        <v>12</v>
      </c>
      <c r="T8" s="814">
        <v>1</v>
      </c>
      <c r="U8" s="814">
        <v>13</v>
      </c>
      <c r="V8" s="814">
        <v>5</v>
      </c>
      <c r="W8" s="815">
        <f>SUM(E8:V8)</f>
        <v>520</v>
      </c>
    </row>
    <row r="9" spans="2:23" s="806" customFormat="1" ht="12" customHeight="1">
      <c r="B9" s="812" t="s">
        <v>317</v>
      </c>
      <c r="C9" s="813">
        <v>47</v>
      </c>
      <c r="D9" s="813">
        <v>54</v>
      </c>
      <c r="E9" s="814">
        <v>5</v>
      </c>
      <c r="F9" s="816">
        <v>0</v>
      </c>
      <c r="G9" s="814">
        <v>1</v>
      </c>
      <c r="H9" s="814">
        <v>0</v>
      </c>
      <c r="I9" s="814">
        <v>0</v>
      </c>
      <c r="J9" s="814">
        <v>18</v>
      </c>
      <c r="K9" s="814">
        <v>11</v>
      </c>
      <c r="L9" s="814">
        <v>1</v>
      </c>
      <c r="M9" s="814">
        <v>2</v>
      </c>
      <c r="N9" s="814">
        <v>5</v>
      </c>
      <c r="O9" s="814">
        <v>3</v>
      </c>
      <c r="P9" s="814">
        <v>4</v>
      </c>
      <c r="Q9" s="814">
        <v>0</v>
      </c>
      <c r="R9" s="814">
        <v>0</v>
      </c>
      <c r="S9" s="814">
        <v>3</v>
      </c>
      <c r="T9" s="814">
        <v>0</v>
      </c>
      <c r="U9" s="814">
        <v>1</v>
      </c>
      <c r="V9" s="814">
        <v>0</v>
      </c>
      <c r="W9" s="815">
        <f>SUM(E9:V9)</f>
        <v>54</v>
      </c>
    </row>
    <row r="10" spans="2:23" s="806" customFormat="1" ht="12" customHeight="1">
      <c r="B10" s="812" t="s">
        <v>318</v>
      </c>
      <c r="C10" s="813">
        <v>387</v>
      </c>
      <c r="D10" s="813">
        <v>513</v>
      </c>
      <c r="E10" s="814">
        <v>77</v>
      </c>
      <c r="F10" s="814">
        <v>0</v>
      </c>
      <c r="G10" s="814">
        <v>23</v>
      </c>
      <c r="H10" s="814">
        <v>30</v>
      </c>
      <c r="I10" s="814">
        <v>0</v>
      </c>
      <c r="J10" s="814">
        <v>74</v>
      </c>
      <c r="K10" s="814">
        <v>169</v>
      </c>
      <c r="L10" s="814">
        <v>47</v>
      </c>
      <c r="M10" s="814">
        <v>11</v>
      </c>
      <c r="N10" s="814">
        <v>28</v>
      </c>
      <c r="O10" s="814">
        <v>20</v>
      </c>
      <c r="P10" s="814">
        <v>5</v>
      </c>
      <c r="Q10" s="814">
        <v>0</v>
      </c>
      <c r="R10" s="814">
        <v>0</v>
      </c>
      <c r="S10" s="814">
        <v>9</v>
      </c>
      <c r="T10" s="814">
        <v>1</v>
      </c>
      <c r="U10" s="814">
        <v>13</v>
      </c>
      <c r="V10" s="814">
        <v>6</v>
      </c>
      <c r="W10" s="815">
        <f>SUM(E10:V10)</f>
        <v>513</v>
      </c>
    </row>
    <row r="11" spans="2:23" s="806" customFormat="1" ht="12" customHeight="1">
      <c r="B11" s="817"/>
      <c r="C11" s="813"/>
      <c r="D11" s="813"/>
      <c r="E11" s="814"/>
      <c r="F11" s="814"/>
      <c r="G11" s="814"/>
      <c r="H11" s="814"/>
      <c r="I11" s="814"/>
      <c r="J11" s="814"/>
      <c r="K11" s="814"/>
      <c r="L11" s="814"/>
      <c r="M11" s="814"/>
      <c r="N11" s="814"/>
      <c r="O11" s="814"/>
      <c r="P11" s="814"/>
      <c r="Q11" s="814"/>
      <c r="R11" s="814"/>
      <c r="S11" s="814"/>
      <c r="T11" s="814"/>
      <c r="U11" s="814"/>
      <c r="V11" s="814"/>
      <c r="W11" s="815"/>
    </row>
    <row r="12" spans="2:23" s="806" customFormat="1" ht="12" customHeight="1">
      <c r="B12" s="1097" t="s">
        <v>319</v>
      </c>
      <c r="C12" s="1098"/>
      <c r="D12" s="1098"/>
      <c r="E12" s="1098"/>
      <c r="F12" s="1098"/>
      <c r="G12" s="1098"/>
      <c r="H12" s="1098"/>
      <c r="I12" s="1098"/>
      <c r="J12" s="1098"/>
      <c r="K12" s="1098"/>
      <c r="L12" s="1098"/>
      <c r="M12" s="1098"/>
      <c r="N12" s="1098"/>
      <c r="O12" s="1098"/>
      <c r="P12" s="1098"/>
      <c r="Q12" s="1098"/>
      <c r="R12" s="1098"/>
      <c r="S12" s="1098"/>
      <c r="T12" s="1098"/>
      <c r="U12" s="1098"/>
      <c r="V12" s="1098"/>
      <c r="W12" s="810"/>
    </row>
    <row r="13" spans="2:23" s="806" customFormat="1" ht="12" customHeight="1">
      <c r="B13" s="812" t="s">
        <v>316</v>
      </c>
      <c r="C13" s="813">
        <v>442</v>
      </c>
      <c r="D13" s="813">
        <v>520</v>
      </c>
      <c r="E13" s="814">
        <v>13</v>
      </c>
      <c r="F13" s="814">
        <v>0</v>
      </c>
      <c r="G13" s="814">
        <v>9</v>
      </c>
      <c r="H13" s="814">
        <v>13</v>
      </c>
      <c r="I13" s="814">
        <v>5</v>
      </c>
      <c r="J13" s="814">
        <v>43</v>
      </c>
      <c r="K13" s="814">
        <v>42</v>
      </c>
      <c r="L13" s="814">
        <v>12</v>
      </c>
      <c r="M13" s="814">
        <v>1</v>
      </c>
      <c r="N13" s="814">
        <v>13</v>
      </c>
      <c r="O13" s="814">
        <v>87</v>
      </c>
      <c r="P13" s="814">
        <v>22</v>
      </c>
      <c r="Q13" s="814">
        <v>1</v>
      </c>
      <c r="R13" s="814">
        <v>16</v>
      </c>
      <c r="S13" s="814">
        <v>66</v>
      </c>
      <c r="T13" s="814">
        <v>7</v>
      </c>
      <c r="U13" s="814">
        <v>60</v>
      </c>
      <c r="V13" s="814">
        <v>110</v>
      </c>
      <c r="W13" s="815">
        <f>SUM(E13:V13)</f>
        <v>520</v>
      </c>
    </row>
    <row r="14" spans="2:23" s="806" customFormat="1" ht="12" customHeight="1">
      <c r="B14" s="812" t="s">
        <v>317</v>
      </c>
      <c r="C14" s="813">
        <v>47</v>
      </c>
      <c r="D14" s="813">
        <v>54</v>
      </c>
      <c r="E14" s="816">
        <v>0</v>
      </c>
      <c r="F14" s="816">
        <v>0</v>
      </c>
      <c r="G14" s="816">
        <v>0</v>
      </c>
      <c r="H14" s="814">
        <v>1</v>
      </c>
      <c r="I14" s="814">
        <v>1</v>
      </c>
      <c r="J14" s="814">
        <v>8</v>
      </c>
      <c r="K14" s="814">
        <v>1</v>
      </c>
      <c r="L14" s="814">
        <v>0</v>
      </c>
      <c r="M14" s="814">
        <v>0</v>
      </c>
      <c r="N14" s="814">
        <v>1</v>
      </c>
      <c r="O14" s="814">
        <v>12</v>
      </c>
      <c r="P14" s="814">
        <v>0</v>
      </c>
      <c r="Q14" s="814">
        <v>0</v>
      </c>
      <c r="R14" s="814">
        <v>2</v>
      </c>
      <c r="S14" s="814">
        <v>10</v>
      </c>
      <c r="T14" s="814">
        <v>1</v>
      </c>
      <c r="U14" s="814">
        <v>12</v>
      </c>
      <c r="V14" s="814">
        <v>5</v>
      </c>
      <c r="W14" s="815">
        <f>SUM(E14:V14)</f>
        <v>54</v>
      </c>
    </row>
    <row r="15" spans="2:23" s="806" customFormat="1" ht="12" customHeight="1">
      <c r="B15" s="812" t="s">
        <v>318</v>
      </c>
      <c r="C15" s="813">
        <v>387</v>
      </c>
      <c r="D15" s="813">
        <v>513</v>
      </c>
      <c r="E15" s="814">
        <v>14</v>
      </c>
      <c r="F15" s="816">
        <v>0</v>
      </c>
      <c r="G15" s="814">
        <v>5</v>
      </c>
      <c r="H15" s="814">
        <v>9</v>
      </c>
      <c r="I15" s="814">
        <v>3</v>
      </c>
      <c r="J15" s="814">
        <v>28</v>
      </c>
      <c r="K15" s="814">
        <v>34</v>
      </c>
      <c r="L15" s="814">
        <v>13</v>
      </c>
      <c r="M15" s="814">
        <v>1</v>
      </c>
      <c r="N15" s="814">
        <v>11</v>
      </c>
      <c r="O15" s="814">
        <v>103</v>
      </c>
      <c r="P15" s="814">
        <v>25</v>
      </c>
      <c r="Q15" s="814">
        <v>0</v>
      </c>
      <c r="R15" s="814">
        <v>8</v>
      </c>
      <c r="S15" s="814">
        <v>71</v>
      </c>
      <c r="T15" s="814">
        <v>23</v>
      </c>
      <c r="U15" s="814">
        <v>49</v>
      </c>
      <c r="V15" s="814">
        <v>116</v>
      </c>
      <c r="W15" s="815">
        <f>SUM(E15:V15)</f>
        <v>513</v>
      </c>
    </row>
    <row r="16" spans="2:23" s="806" customFormat="1" ht="12" customHeight="1" thickBot="1">
      <c r="B16" s="818"/>
      <c r="C16" s="819"/>
      <c r="D16" s="819"/>
      <c r="E16" s="820"/>
      <c r="F16" s="820"/>
      <c r="G16" s="820"/>
      <c r="H16" s="820"/>
      <c r="I16" s="820"/>
      <c r="J16" s="820"/>
      <c r="K16" s="820"/>
      <c r="L16" s="820"/>
      <c r="M16" s="820"/>
      <c r="N16" s="820"/>
      <c r="O16" s="820"/>
      <c r="P16" s="820"/>
      <c r="Q16" s="820"/>
      <c r="R16" s="820"/>
      <c r="S16" s="820"/>
      <c r="T16" s="820"/>
      <c r="U16" s="820"/>
      <c r="V16" s="820"/>
      <c r="W16" s="821"/>
    </row>
    <row r="17" spans="2:7" s="806" customFormat="1" ht="12">
      <c r="B17" s="822" t="s">
        <v>320</v>
      </c>
      <c r="C17" s="822"/>
      <c r="D17" s="822"/>
      <c r="E17" s="822"/>
      <c r="F17" s="823"/>
      <c r="G17" s="823"/>
    </row>
    <row r="18" spans="3:7" s="806" customFormat="1" ht="12">
      <c r="C18" s="824"/>
      <c r="D18" s="824"/>
      <c r="E18" s="824"/>
      <c r="F18" s="825"/>
      <c r="G18" s="825"/>
    </row>
    <row r="19" spans="6:7" s="806" customFormat="1" ht="12">
      <c r="F19" s="805"/>
      <c r="G19" s="805"/>
    </row>
    <row r="20" spans="6:7" s="806" customFormat="1" ht="12">
      <c r="F20" s="805"/>
      <c r="G20" s="805"/>
    </row>
    <row r="21" spans="6:7" s="806" customFormat="1" ht="12">
      <c r="F21" s="805"/>
      <c r="G21" s="805"/>
    </row>
    <row r="22" spans="6:7" s="806" customFormat="1" ht="12">
      <c r="F22" s="805"/>
      <c r="G22" s="805"/>
    </row>
    <row r="23" spans="6:7" s="806" customFormat="1" ht="12">
      <c r="F23" s="805"/>
      <c r="G23" s="805"/>
    </row>
    <row r="24" spans="6:7" s="806" customFormat="1" ht="12">
      <c r="F24" s="805"/>
      <c r="G24" s="805"/>
    </row>
    <row r="25" spans="6:7" s="806" customFormat="1" ht="12">
      <c r="F25" s="805"/>
      <c r="G25" s="805"/>
    </row>
    <row r="26" spans="6:7" s="806" customFormat="1" ht="12">
      <c r="F26" s="805"/>
      <c r="G26" s="805"/>
    </row>
    <row r="27" spans="6:7" s="806" customFormat="1" ht="12">
      <c r="F27" s="805"/>
      <c r="G27" s="805"/>
    </row>
    <row r="28" spans="6:7" s="806" customFormat="1" ht="12">
      <c r="F28" s="805"/>
      <c r="G28" s="805"/>
    </row>
    <row r="29" spans="6:7" s="806" customFormat="1" ht="12">
      <c r="F29" s="805"/>
      <c r="G29" s="805"/>
    </row>
    <row r="30" spans="6:7" s="806" customFormat="1" ht="12">
      <c r="F30" s="805"/>
      <c r="G30" s="805"/>
    </row>
    <row r="31" spans="6:7" s="806" customFormat="1" ht="12">
      <c r="F31" s="805"/>
      <c r="G31" s="805"/>
    </row>
    <row r="32" spans="6:7" s="806" customFormat="1" ht="12">
      <c r="F32" s="805"/>
      <c r="G32" s="805"/>
    </row>
    <row r="33" spans="6:7" s="806" customFormat="1" ht="12">
      <c r="F33" s="805"/>
      <c r="G33" s="805"/>
    </row>
  </sheetData>
  <mergeCells count="20">
    <mergeCell ref="D5:D6"/>
    <mergeCell ref="B5:B6"/>
    <mergeCell ref="S5:S6"/>
    <mergeCell ref="T5:T6"/>
    <mergeCell ref="U5:U6"/>
    <mergeCell ref="V5:V6"/>
    <mergeCell ref="O5:O6"/>
    <mergeCell ref="P5:P6"/>
    <mergeCell ref="Q5:Q6"/>
    <mergeCell ref="R5:R6"/>
    <mergeCell ref="W5:W6"/>
    <mergeCell ref="B7:V7"/>
    <mergeCell ref="B12:V12"/>
    <mergeCell ref="C5:C6"/>
    <mergeCell ref="F5:H5"/>
    <mergeCell ref="I5:K5"/>
    <mergeCell ref="E5:E6"/>
    <mergeCell ref="L5:L6"/>
    <mergeCell ref="M5:M6"/>
    <mergeCell ref="N5:N6"/>
  </mergeCells>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396"/>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1665</v>
      </c>
      <c r="B1" s="1"/>
      <c r="C1" s="1"/>
      <c r="D1" s="1"/>
      <c r="E1" s="1"/>
      <c r="F1" s="1"/>
    </row>
    <row r="2" spans="1:6" ht="12" customHeight="1">
      <c r="A2" s="1"/>
      <c r="B2" s="1"/>
      <c r="C2" s="1"/>
      <c r="D2" s="1"/>
      <c r="E2" s="1"/>
      <c r="F2" s="1"/>
    </row>
    <row r="3" spans="2:6" ht="12" customHeight="1">
      <c r="B3" s="1" t="s">
        <v>1446</v>
      </c>
      <c r="C3" s="1"/>
      <c r="E3" s="1"/>
      <c r="F3" s="1"/>
    </row>
    <row r="4" spans="2:6" ht="12" customHeight="1">
      <c r="B4" s="3" t="s">
        <v>1468</v>
      </c>
      <c r="C4" s="1" t="s">
        <v>1519</v>
      </c>
      <c r="E4" s="1"/>
      <c r="F4" s="1"/>
    </row>
    <row r="5" spans="2:3" ht="26.25" customHeight="1">
      <c r="B5" s="3" t="s">
        <v>1598</v>
      </c>
      <c r="C5" s="5" t="s">
        <v>1666</v>
      </c>
    </row>
    <row r="6" spans="2:6" ht="26.25" customHeight="1">
      <c r="B6" s="3" t="s">
        <v>1599</v>
      </c>
      <c r="C6" s="4" t="s">
        <v>1667</v>
      </c>
      <c r="E6" s="1"/>
      <c r="F6" s="1"/>
    </row>
    <row r="7" spans="2:6" ht="26.25" customHeight="1">
      <c r="B7" s="3"/>
      <c r="C7" s="4" t="s">
        <v>1668</v>
      </c>
      <c r="E7" s="1"/>
      <c r="F7" s="1"/>
    </row>
    <row r="8" spans="2:3" ht="24.75" customHeight="1">
      <c r="B8" s="3" t="s">
        <v>1600</v>
      </c>
      <c r="C8" s="5" t="s">
        <v>1669</v>
      </c>
    </row>
    <row r="9" spans="2:3" ht="24.75" customHeight="1">
      <c r="B9" s="3" t="s">
        <v>1601</v>
      </c>
      <c r="C9" s="5" t="s">
        <v>1670</v>
      </c>
    </row>
    <row r="10" spans="2:3" ht="24.75" customHeight="1">
      <c r="B10" s="3" t="s">
        <v>1469</v>
      </c>
      <c r="C10" s="5" t="s">
        <v>1671</v>
      </c>
    </row>
    <row r="11" spans="2:3" ht="12" customHeight="1">
      <c r="B11" s="1"/>
      <c r="C11" s="5"/>
    </row>
    <row r="12" spans="2:6" ht="12" customHeight="1">
      <c r="B12" s="1"/>
      <c r="C12" s="1" t="s">
        <v>1672</v>
      </c>
      <c r="F12" s="1"/>
    </row>
    <row r="13" spans="2:6" ht="12">
      <c r="B13" s="1"/>
      <c r="C13" s="1" t="s">
        <v>1673</v>
      </c>
      <c r="E13" s="1"/>
      <c r="F13" s="1"/>
    </row>
    <row r="14" spans="1:6" ht="12">
      <c r="A14" s="1"/>
      <c r="B14" s="1"/>
      <c r="C14" s="1"/>
      <c r="D14" s="1"/>
      <c r="E14" s="1"/>
      <c r="F14" s="1"/>
    </row>
    <row r="15" spans="1:4" ht="12">
      <c r="A15" s="1"/>
      <c r="B15" s="1"/>
      <c r="C15" s="1"/>
      <c r="D15" s="1"/>
    </row>
    <row r="16" spans="1:4" ht="12">
      <c r="A16" s="1" t="s">
        <v>1447</v>
      </c>
      <c r="B16" s="1" t="s">
        <v>1520</v>
      </c>
      <c r="C16" s="1"/>
      <c r="D16" s="1"/>
    </row>
    <row r="17" ht="12">
      <c r="B17" s="2" t="s">
        <v>1471</v>
      </c>
    </row>
    <row r="18" spans="2:3" ht="12">
      <c r="B18" s="2">
        <v>1</v>
      </c>
      <c r="C18" s="6" t="s">
        <v>1448</v>
      </c>
    </row>
    <row r="19" spans="2:3" ht="12">
      <c r="B19" s="2">
        <v>2</v>
      </c>
      <c r="C19" s="6" t="s">
        <v>1449</v>
      </c>
    </row>
    <row r="20" spans="2:3" ht="12">
      <c r="B20" s="2">
        <v>3</v>
      </c>
      <c r="C20" s="6" t="s">
        <v>1674</v>
      </c>
    </row>
    <row r="21" spans="2:3" ht="12">
      <c r="B21" s="2">
        <v>4</v>
      </c>
      <c r="C21" s="6" t="s">
        <v>1675</v>
      </c>
    </row>
    <row r="22" spans="2:3" ht="12">
      <c r="B22" s="2">
        <v>5</v>
      </c>
      <c r="C22" s="6" t="s">
        <v>1676</v>
      </c>
    </row>
    <row r="23" spans="2:3" ht="12">
      <c r="B23" s="2">
        <v>6</v>
      </c>
      <c r="C23" s="6" t="s">
        <v>1521</v>
      </c>
    </row>
    <row r="24" spans="2:3" ht="12">
      <c r="B24" s="2">
        <v>7</v>
      </c>
      <c r="C24" s="6" t="s">
        <v>1677</v>
      </c>
    </row>
    <row r="25" spans="2:3" ht="12">
      <c r="B25" s="2">
        <v>8</v>
      </c>
      <c r="C25" s="6" t="s">
        <v>1678</v>
      </c>
    </row>
    <row r="26" spans="2:3" ht="12">
      <c r="B26" s="2">
        <v>9</v>
      </c>
      <c r="C26" s="6" t="s">
        <v>1450</v>
      </c>
    </row>
    <row r="27" spans="2:3" ht="12">
      <c r="B27" s="2">
        <v>10</v>
      </c>
      <c r="C27" s="6" t="s">
        <v>1451</v>
      </c>
    </row>
    <row r="28" spans="2:3" ht="12">
      <c r="B28" s="2">
        <v>11</v>
      </c>
      <c r="C28" s="6" t="s">
        <v>1522</v>
      </c>
    </row>
    <row r="29" spans="2:3" ht="12">
      <c r="B29" s="2">
        <v>12</v>
      </c>
      <c r="C29" s="6" t="s">
        <v>1452</v>
      </c>
    </row>
    <row r="31" ht="12">
      <c r="B31" s="2" t="s">
        <v>1470</v>
      </c>
    </row>
    <row r="32" spans="2:3" ht="12">
      <c r="B32" s="2">
        <v>1</v>
      </c>
      <c r="C32" s="2" t="s">
        <v>1523</v>
      </c>
    </row>
    <row r="33" spans="2:3" ht="12">
      <c r="B33" s="2">
        <v>2</v>
      </c>
      <c r="C33" s="2" t="s">
        <v>1472</v>
      </c>
    </row>
    <row r="34" spans="2:3" ht="12">
      <c r="B34" s="2">
        <v>3</v>
      </c>
      <c r="C34" s="2" t="s">
        <v>1473</v>
      </c>
    </row>
    <row r="35" spans="2:3" ht="12">
      <c r="B35" s="2">
        <v>4</v>
      </c>
      <c r="C35" s="2" t="s">
        <v>1474</v>
      </c>
    </row>
    <row r="36" spans="2:3" ht="12">
      <c r="B36" s="2">
        <v>5</v>
      </c>
      <c r="C36" s="6" t="s">
        <v>1453</v>
      </c>
    </row>
    <row r="37" spans="2:3" ht="12">
      <c r="B37" s="2">
        <v>6</v>
      </c>
      <c r="C37" s="2" t="s">
        <v>1628</v>
      </c>
    </row>
    <row r="38" spans="2:3" ht="12">
      <c r="B38" s="2">
        <v>7</v>
      </c>
      <c r="C38" s="6" t="s">
        <v>1476</v>
      </c>
    </row>
    <row r="39" spans="2:3" ht="12">
      <c r="B39" s="2">
        <v>8</v>
      </c>
      <c r="C39" s="2" t="s">
        <v>1475</v>
      </c>
    </row>
    <row r="40" spans="2:3" ht="12">
      <c r="B40" s="2">
        <v>9</v>
      </c>
      <c r="C40" s="2" t="s">
        <v>1477</v>
      </c>
    </row>
    <row r="41" spans="2:3" ht="12">
      <c r="B41" s="2">
        <v>10</v>
      </c>
      <c r="C41" s="6" t="s">
        <v>1478</v>
      </c>
    </row>
    <row r="42" spans="2:3" ht="12">
      <c r="B42" s="2">
        <v>11</v>
      </c>
      <c r="C42" s="6" t="s">
        <v>1479</v>
      </c>
    </row>
    <row r="43" spans="2:3" ht="12">
      <c r="B43" s="2">
        <v>12</v>
      </c>
      <c r="C43" s="2" t="s">
        <v>1524</v>
      </c>
    </row>
    <row r="44" spans="2:3" ht="12">
      <c r="B44" s="2">
        <v>13</v>
      </c>
      <c r="C44" s="6" t="s">
        <v>1525</v>
      </c>
    </row>
    <row r="45" spans="2:3" ht="12">
      <c r="B45" s="2">
        <v>14</v>
      </c>
      <c r="C45" s="6" t="s">
        <v>1526</v>
      </c>
    </row>
    <row r="46" ht="12">
      <c r="C46" s="6"/>
    </row>
    <row r="47" ht="12">
      <c r="B47" s="2" t="s">
        <v>1480</v>
      </c>
    </row>
    <row r="48" spans="2:3" ht="12">
      <c r="B48" s="10">
        <v>1</v>
      </c>
      <c r="C48" s="11" t="s">
        <v>1679</v>
      </c>
    </row>
    <row r="49" spans="2:3" ht="12">
      <c r="B49" s="2">
        <v>2</v>
      </c>
      <c r="C49" s="6" t="s">
        <v>1680</v>
      </c>
    </row>
    <row r="50" spans="2:3" ht="12">
      <c r="B50" s="2">
        <v>3</v>
      </c>
      <c r="C50" s="2" t="s">
        <v>1602</v>
      </c>
    </row>
    <row r="51" spans="2:3" ht="12">
      <c r="B51" s="2">
        <v>4</v>
      </c>
      <c r="C51" s="6" t="s">
        <v>1527</v>
      </c>
    </row>
    <row r="52" spans="2:3" ht="12">
      <c r="B52" s="2">
        <v>5</v>
      </c>
      <c r="C52" s="2" t="s">
        <v>1528</v>
      </c>
    </row>
    <row r="54" ht="12">
      <c r="B54" s="2" t="s">
        <v>1681</v>
      </c>
    </row>
    <row r="55" spans="2:3" ht="12">
      <c r="B55" s="10">
        <v>1</v>
      </c>
      <c r="C55" s="10" t="s">
        <v>1682</v>
      </c>
    </row>
    <row r="56" spans="2:3" ht="12">
      <c r="B56" s="2">
        <v>2</v>
      </c>
      <c r="C56" s="2" t="s">
        <v>1683</v>
      </c>
    </row>
    <row r="57" spans="2:3" ht="12">
      <c r="B57" s="2">
        <v>3</v>
      </c>
      <c r="C57" s="2" t="s">
        <v>1684</v>
      </c>
    </row>
    <row r="58" spans="2:3" ht="12">
      <c r="B58" s="2">
        <v>4</v>
      </c>
      <c r="C58" s="2" t="s">
        <v>1685</v>
      </c>
    </row>
    <row r="59" spans="2:3" ht="12">
      <c r="B59" s="2">
        <v>5</v>
      </c>
      <c r="C59" s="2" t="s">
        <v>1686</v>
      </c>
    </row>
    <row r="61" ht="12">
      <c r="B61" s="2" t="s">
        <v>1687</v>
      </c>
    </row>
    <row r="62" spans="2:3" ht="12">
      <c r="B62" s="2">
        <v>1</v>
      </c>
      <c r="C62" s="2" t="s">
        <v>1481</v>
      </c>
    </row>
    <row r="63" spans="2:3" ht="12">
      <c r="B63" s="2">
        <v>2</v>
      </c>
      <c r="C63" s="2" t="s">
        <v>1688</v>
      </c>
    </row>
    <row r="64" spans="2:3" ht="12">
      <c r="B64" s="2">
        <v>3</v>
      </c>
      <c r="C64" s="2" t="s">
        <v>1466</v>
      </c>
    </row>
    <row r="65" ht="12">
      <c r="C65" s="2" t="s">
        <v>1529</v>
      </c>
    </row>
    <row r="66" ht="12">
      <c r="C66" s="2" t="s">
        <v>1689</v>
      </c>
    </row>
    <row r="67" spans="2:3" ht="12">
      <c r="B67" s="2">
        <v>4</v>
      </c>
      <c r="C67" s="2" t="s">
        <v>1690</v>
      </c>
    </row>
    <row r="68" spans="2:3" ht="12">
      <c r="B68" s="2">
        <v>5</v>
      </c>
      <c r="C68" s="2" t="s">
        <v>1530</v>
      </c>
    </row>
    <row r="69" ht="12">
      <c r="C69" s="2" t="s">
        <v>1691</v>
      </c>
    </row>
    <row r="70" ht="12">
      <c r="C70" s="2" t="s">
        <v>1629</v>
      </c>
    </row>
    <row r="71" ht="12">
      <c r="C71" s="2" t="s">
        <v>1692</v>
      </c>
    </row>
    <row r="72" ht="12">
      <c r="C72" s="2" t="s">
        <v>1693</v>
      </c>
    </row>
    <row r="73" spans="2:3" ht="12">
      <c r="B73" s="10">
        <v>6</v>
      </c>
      <c r="C73" s="10" t="s">
        <v>1603</v>
      </c>
    </row>
    <row r="74" spans="2:3" ht="12">
      <c r="B74" s="2">
        <v>7</v>
      </c>
      <c r="C74" s="2" t="s">
        <v>1465</v>
      </c>
    </row>
    <row r="75" ht="12">
      <c r="C75" s="2" t="s">
        <v>1532</v>
      </c>
    </row>
    <row r="76" ht="12">
      <c r="C76" s="2" t="s">
        <v>1533</v>
      </c>
    </row>
    <row r="77" spans="2:3" ht="12">
      <c r="B77" s="2">
        <v>8</v>
      </c>
      <c r="C77" s="2" t="s">
        <v>1531</v>
      </c>
    </row>
    <row r="78" ht="12">
      <c r="C78" s="2" t="s">
        <v>1694</v>
      </c>
    </row>
    <row r="79" ht="12">
      <c r="C79" s="2" t="s">
        <v>1517</v>
      </c>
    </row>
    <row r="81" ht="12">
      <c r="B81" s="2" t="s">
        <v>1695</v>
      </c>
    </row>
    <row r="82" spans="2:3" ht="12">
      <c r="B82" s="10">
        <v>1</v>
      </c>
      <c r="C82" s="10" t="s">
        <v>1696</v>
      </c>
    </row>
    <row r="83" spans="2:3" ht="12">
      <c r="B83" s="10">
        <v>2</v>
      </c>
      <c r="C83" s="10" t="s">
        <v>1630</v>
      </c>
    </row>
    <row r="84" spans="2:3" ht="12">
      <c r="B84" s="2">
        <v>3</v>
      </c>
      <c r="C84" s="2" t="s">
        <v>1697</v>
      </c>
    </row>
    <row r="85" spans="2:3" ht="12">
      <c r="B85" s="10">
        <v>4</v>
      </c>
      <c r="C85" s="10" t="s">
        <v>1534</v>
      </c>
    </row>
    <row r="86" spans="2:3" ht="12">
      <c r="B86" s="2">
        <v>5</v>
      </c>
      <c r="C86" s="2" t="s">
        <v>1631</v>
      </c>
    </row>
    <row r="87" spans="2:3" ht="12">
      <c r="B87" s="2">
        <v>6</v>
      </c>
      <c r="C87" s="2" t="s">
        <v>1698</v>
      </c>
    </row>
    <row r="88" ht="12">
      <c r="C88" s="2" t="s">
        <v>1705</v>
      </c>
    </row>
    <row r="89" ht="12">
      <c r="C89" s="2" t="s">
        <v>1706</v>
      </c>
    </row>
    <row r="90" ht="12">
      <c r="C90" s="2" t="s">
        <v>1707</v>
      </c>
    </row>
    <row r="91" spans="2:3" ht="12">
      <c r="B91" s="2">
        <v>7</v>
      </c>
      <c r="C91" s="2" t="s">
        <v>1456</v>
      </c>
    </row>
    <row r="92" spans="2:3" ht="12">
      <c r="B92" s="2">
        <v>8</v>
      </c>
      <c r="C92" s="7" t="s">
        <v>1535</v>
      </c>
    </row>
    <row r="93" spans="2:3" ht="12">
      <c r="B93" s="2">
        <v>9</v>
      </c>
      <c r="C93" s="7" t="s">
        <v>1699</v>
      </c>
    </row>
    <row r="94" spans="2:3" ht="12">
      <c r="B94" s="2">
        <v>10</v>
      </c>
      <c r="C94" s="8" t="s">
        <v>1536</v>
      </c>
    </row>
    <row r="95" spans="2:3" ht="12">
      <c r="B95" s="2">
        <v>11</v>
      </c>
      <c r="C95" s="8" t="s">
        <v>1700</v>
      </c>
    </row>
    <row r="96" spans="2:3" ht="12">
      <c r="B96" s="2">
        <v>12</v>
      </c>
      <c r="C96" s="8" t="s">
        <v>1701</v>
      </c>
    </row>
    <row r="97" spans="2:3" ht="12">
      <c r="B97" s="2">
        <v>13</v>
      </c>
      <c r="C97" s="8" t="s">
        <v>1537</v>
      </c>
    </row>
    <row r="98" spans="2:3" ht="12">
      <c r="B98" s="2">
        <v>14</v>
      </c>
      <c r="C98" s="8" t="s">
        <v>1455</v>
      </c>
    </row>
    <row r="99" ht="12">
      <c r="C99" s="2" t="s">
        <v>1538</v>
      </c>
    </row>
    <row r="100" ht="12">
      <c r="C100" s="2" t="s">
        <v>1604</v>
      </c>
    </row>
    <row r="101" ht="12">
      <c r="C101" s="2" t="s">
        <v>1541</v>
      </c>
    </row>
    <row r="102" ht="12">
      <c r="C102" s="2" t="s">
        <v>1542</v>
      </c>
    </row>
    <row r="103" ht="12">
      <c r="C103" s="2" t="s">
        <v>1543</v>
      </c>
    </row>
    <row r="104" ht="12">
      <c r="C104" s="2" t="s">
        <v>1544</v>
      </c>
    </row>
    <row r="105" ht="12">
      <c r="C105" s="2" t="s">
        <v>1605</v>
      </c>
    </row>
    <row r="106" spans="2:3" ht="12">
      <c r="B106" s="2">
        <v>15</v>
      </c>
      <c r="C106" s="8" t="s">
        <v>1454</v>
      </c>
    </row>
    <row r="107" ht="12">
      <c r="C107" s="8" t="s">
        <v>1702</v>
      </c>
    </row>
    <row r="108" ht="12">
      <c r="C108" s="8" t="s">
        <v>1539</v>
      </c>
    </row>
    <row r="109" spans="2:3" ht="12">
      <c r="B109" s="2">
        <v>16</v>
      </c>
      <c r="C109" s="8" t="s">
        <v>1540</v>
      </c>
    </row>
    <row r="110" spans="2:3" ht="12">
      <c r="B110" s="2">
        <v>17</v>
      </c>
      <c r="C110" s="2" t="s">
        <v>1703</v>
      </c>
    </row>
    <row r="111" spans="2:3" ht="12">
      <c r="B111" s="2">
        <v>18</v>
      </c>
      <c r="C111" s="2" t="s">
        <v>1606</v>
      </c>
    </row>
    <row r="112" spans="1:3" ht="12">
      <c r="A112" s="1"/>
      <c r="B112" s="2">
        <v>19</v>
      </c>
      <c r="C112" s="2" t="s">
        <v>1518</v>
      </c>
    </row>
    <row r="113" spans="2:3" ht="12">
      <c r="B113" s="10">
        <v>20</v>
      </c>
      <c r="C113" s="10" t="s">
        <v>1704</v>
      </c>
    </row>
    <row r="114" ht="12">
      <c r="C114" s="2" t="s">
        <v>1708</v>
      </c>
    </row>
    <row r="115" ht="12">
      <c r="C115" s="10" t="s">
        <v>1709</v>
      </c>
    </row>
    <row r="116" ht="12">
      <c r="C116" s="2" t="s">
        <v>1710</v>
      </c>
    </row>
    <row r="117" ht="12">
      <c r="C117" s="2" t="s">
        <v>1711</v>
      </c>
    </row>
    <row r="118" ht="12">
      <c r="C118" s="2" t="s">
        <v>1712</v>
      </c>
    </row>
    <row r="119" ht="12">
      <c r="C119" s="2" t="s">
        <v>1713</v>
      </c>
    </row>
    <row r="120" ht="12">
      <c r="C120" s="2" t="s">
        <v>1714</v>
      </c>
    </row>
    <row r="121" ht="12">
      <c r="C121" s="2" t="s">
        <v>1715</v>
      </c>
    </row>
    <row r="122" ht="12">
      <c r="C122" s="2" t="s">
        <v>1716</v>
      </c>
    </row>
    <row r="123" ht="12">
      <c r="C123" s="2" t="s">
        <v>1717</v>
      </c>
    </row>
    <row r="124" ht="12">
      <c r="C124" s="2" t="s">
        <v>1718</v>
      </c>
    </row>
    <row r="125" ht="12">
      <c r="C125" s="2" t="s">
        <v>1719</v>
      </c>
    </row>
    <row r="126" ht="12">
      <c r="C126" s="2" t="s">
        <v>1720</v>
      </c>
    </row>
    <row r="127" ht="12">
      <c r="C127" s="2" t="s">
        <v>1721</v>
      </c>
    </row>
    <row r="128" ht="12">
      <c r="C128" s="2" t="s">
        <v>1722</v>
      </c>
    </row>
    <row r="129" ht="12">
      <c r="A129" s="1"/>
    </row>
    <row r="130" ht="12">
      <c r="B130" s="2" t="s">
        <v>1723</v>
      </c>
    </row>
    <row r="131" spans="2:3" ht="12">
      <c r="B131" s="10">
        <v>1</v>
      </c>
      <c r="C131" s="11" t="s">
        <v>1545</v>
      </c>
    </row>
    <row r="132" spans="2:3" ht="12">
      <c r="B132" s="2">
        <v>2</v>
      </c>
      <c r="C132" s="9" t="s">
        <v>1457</v>
      </c>
    </row>
    <row r="133" spans="2:3" ht="12">
      <c r="B133" s="2">
        <v>3</v>
      </c>
      <c r="C133" s="6" t="s">
        <v>1546</v>
      </c>
    </row>
    <row r="134" spans="2:3" ht="12">
      <c r="B134" s="2">
        <v>4</v>
      </c>
      <c r="C134" s="6" t="s">
        <v>1547</v>
      </c>
    </row>
    <row r="135" ht="12">
      <c r="C135" s="6" t="s">
        <v>1548</v>
      </c>
    </row>
    <row r="136" ht="12">
      <c r="C136" s="6" t="s">
        <v>1549</v>
      </c>
    </row>
    <row r="137" spans="2:3" ht="12">
      <c r="B137" s="2">
        <v>5</v>
      </c>
      <c r="C137" s="6" t="s">
        <v>1724</v>
      </c>
    </row>
    <row r="138" spans="2:3" ht="12">
      <c r="B138" s="2">
        <v>6</v>
      </c>
      <c r="C138" s="6" t="s">
        <v>1725</v>
      </c>
    </row>
    <row r="139" spans="2:3" ht="12">
      <c r="B139" s="2">
        <v>7</v>
      </c>
      <c r="C139" s="6" t="s">
        <v>1726</v>
      </c>
    </row>
    <row r="140" ht="12">
      <c r="C140" s="6"/>
    </row>
    <row r="141" ht="12">
      <c r="B141" s="2" t="s">
        <v>1727</v>
      </c>
    </row>
    <row r="142" spans="2:3" ht="12">
      <c r="B142" s="10">
        <v>1</v>
      </c>
      <c r="C142" s="10" t="s">
        <v>1632</v>
      </c>
    </row>
    <row r="143" ht="12">
      <c r="C143" s="10" t="s">
        <v>1732</v>
      </c>
    </row>
    <row r="144" ht="12">
      <c r="C144" s="2" t="s">
        <v>1733</v>
      </c>
    </row>
    <row r="145" ht="12">
      <c r="C145" s="2" t="s">
        <v>1734</v>
      </c>
    </row>
    <row r="146" ht="12">
      <c r="C146" s="2" t="s">
        <v>1735</v>
      </c>
    </row>
    <row r="147" spans="2:3" ht="12">
      <c r="B147" s="2">
        <v>2</v>
      </c>
      <c r="C147" s="2" t="s">
        <v>1728</v>
      </c>
    </row>
    <row r="148" ht="12">
      <c r="C148" s="2" t="s">
        <v>1729</v>
      </c>
    </row>
    <row r="149" ht="12">
      <c r="C149" s="2" t="s">
        <v>1730</v>
      </c>
    </row>
    <row r="150" spans="2:3" ht="12">
      <c r="B150" s="2">
        <v>3</v>
      </c>
      <c r="C150" s="2" t="s">
        <v>1731</v>
      </c>
    </row>
    <row r="152" ht="12">
      <c r="B152" s="2" t="s">
        <v>1736</v>
      </c>
    </row>
    <row r="153" spans="2:3" ht="12">
      <c r="B153" s="2">
        <v>1</v>
      </c>
      <c r="C153" s="2" t="s">
        <v>1550</v>
      </c>
    </row>
    <row r="154" spans="2:3" ht="12">
      <c r="B154" s="2">
        <v>2</v>
      </c>
      <c r="C154" s="2" t="s">
        <v>1551</v>
      </c>
    </row>
    <row r="155" spans="2:3" ht="12">
      <c r="B155" s="2">
        <v>3</v>
      </c>
      <c r="C155" s="2" t="s">
        <v>1607</v>
      </c>
    </row>
    <row r="156" spans="2:3" ht="12">
      <c r="B156" s="2">
        <v>4</v>
      </c>
      <c r="C156" s="9" t="s">
        <v>1608</v>
      </c>
    </row>
    <row r="157" spans="2:3" ht="12">
      <c r="B157" s="2">
        <v>5</v>
      </c>
      <c r="C157" s="9" t="s">
        <v>1609</v>
      </c>
    </row>
    <row r="158" spans="2:3" ht="12">
      <c r="B158" s="2">
        <v>6</v>
      </c>
      <c r="C158" s="2" t="s">
        <v>1737</v>
      </c>
    </row>
    <row r="160" ht="12">
      <c r="B160" s="2" t="s">
        <v>1738</v>
      </c>
    </row>
    <row r="161" spans="2:3" ht="12">
      <c r="B161" s="10">
        <v>1</v>
      </c>
      <c r="C161" s="10" t="s">
        <v>1739</v>
      </c>
    </row>
    <row r="162" spans="2:3" ht="12">
      <c r="B162" s="2">
        <v>2</v>
      </c>
      <c r="C162" s="2" t="s">
        <v>1740</v>
      </c>
    </row>
    <row r="163" spans="2:3" ht="12">
      <c r="B163" s="2">
        <v>3</v>
      </c>
      <c r="C163" s="2" t="s">
        <v>1633</v>
      </c>
    </row>
    <row r="164" spans="2:3" ht="12">
      <c r="B164" s="2">
        <v>4</v>
      </c>
      <c r="C164" s="2" t="s">
        <v>1741</v>
      </c>
    </row>
    <row r="165" spans="2:3" ht="12">
      <c r="B165" s="10">
        <v>5</v>
      </c>
      <c r="C165" s="10" t="s">
        <v>1634</v>
      </c>
    </row>
    <row r="166" spans="2:3" ht="12">
      <c r="B166" s="2">
        <v>6</v>
      </c>
      <c r="C166" s="2" t="s">
        <v>1635</v>
      </c>
    </row>
    <row r="167" spans="2:3" ht="12">
      <c r="B167" s="2">
        <v>7</v>
      </c>
      <c r="C167" s="2" t="s">
        <v>1742</v>
      </c>
    </row>
    <row r="168" spans="2:3" ht="12">
      <c r="B168" s="2">
        <v>8</v>
      </c>
      <c r="C168" s="2" t="s">
        <v>1743</v>
      </c>
    </row>
    <row r="170" ht="12">
      <c r="B170" s="2" t="s">
        <v>1749</v>
      </c>
    </row>
    <row r="171" spans="2:3" ht="12">
      <c r="B171" s="2">
        <v>1</v>
      </c>
      <c r="C171" s="2" t="s">
        <v>1552</v>
      </c>
    </row>
    <row r="172" spans="2:3" ht="12">
      <c r="B172" s="10">
        <v>2</v>
      </c>
      <c r="C172" s="10" t="s">
        <v>1744</v>
      </c>
    </row>
    <row r="173" spans="2:3" ht="12">
      <c r="B173" s="2">
        <v>3</v>
      </c>
      <c r="C173" s="2" t="s">
        <v>1745</v>
      </c>
    </row>
    <row r="174" spans="2:3" ht="12">
      <c r="B174" s="2">
        <v>4</v>
      </c>
      <c r="C174" s="2" t="s">
        <v>1746</v>
      </c>
    </row>
    <row r="175" spans="2:3" ht="12">
      <c r="B175" s="2">
        <v>5</v>
      </c>
      <c r="C175" s="2" t="s">
        <v>1747</v>
      </c>
    </row>
    <row r="176" spans="2:3" ht="12">
      <c r="B176" s="2">
        <v>6</v>
      </c>
      <c r="C176" s="2" t="s">
        <v>1610</v>
      </c>
    </row>
    <row r="177" spans="2:3" ht="12">
      <c r="B177" s="2">
        <v>7</v>
      </c>
      <c r="C177" s="2" t="s">
        <v>1553</v>
      </c>
    </row>
    <row r="178" spans="2:3" ht="12">
      <c r="B178" s="2">
        <v>8</v>
      </c>
      <c r="C178" s="2" t="s">
        <v>1554</v>
      </c>
    </row>
    <row r="179" spans="2:3" ht="12">
      <c r="B179" s="10">
        <v>9</v>
      </c>
      <c r="C179" s="10" t="s">
        <v>1611</v>
      </c>
    </row>
    <row r="181" ht="12">
      <c r="B181" s="2" t="s">
        <v>1750</v>
      </c>
    </row>
    <row r="182" spans="2:3" ht="12">
      <c r="B182" s="2">
        <v>1</v>
      </c>
      <c r="C182" s="2" t="s">
        <v>1555</v>
      </c>
    </row>
    <row r="183" spans="2:3" ht="12">
      <c r="B183" s="2">
        <v>2</v>
      </c>
      <c r="C183" s="2" t="s">
        <v>1556</v>
      </c>
    </row>
    <row r="184" spans="2:3" ht="12">
      <c r="B184" s="2">
        <v>3</v>
      </c>
      <c r="C184" s="2" t="s">
        <v>1557</v>
      </c>
    </row>
    <row r="185" spans="2:3" ht="12">
      <c r="B185" s="2">
        <v>4</v>
      </c>
      <c r="C185" s="2" t="s">
        <v>1636</v>
      </c>
    </row>
    <row r="186" spans="2:3" ht="12">
      <c r="B186" s="2">
        <v>5</v>
      </c>
      <c r="C186" s="2" t="s">
        <v>1748</v>
      </c>
    </row>
    <row r="188" ht="12">
      <c r="B188" s="2" t="s">
        <v>1751</v>
      </c>
    </row>
    <row r="189" spans="2:3" ht="12">
      <c r="B189" s="10">
        <v>1</v>
      </c>
      <c r="C189" s="10" t="s">
        <v>1482</v>
      </c>
    </row>
    <row r="190" spans="2:3" ht="12">
      <c r="B190" s="2">
        <v>2</v>
      </c>
      <c r="C190" s="2" t="s">
        <v>1483</v>
      </c>
    </row>
    <row r="191" spans="2:3" ht="12">
      <c r="B191" s="2">
        <v>3</v>
      </c>
      <c r="C191" s="2" t="s">
        <v>1484</v>
      </c>
    </row>
    <row r="192" spans="2:3" ht="12">
      <c r="B192" s="2">
        <v>4</v>
      </c>
      <c r="C192" s="2" t="s">
        <v>1558</v>
      </c>
    </row>
    <row r="193" ht="12">
      <c r="C193" s="2" t="s">
        <v>1561</v>
      </c>
    </row>
    <row r="194" ht="12">
      <c r="C194" s="2" t="s">
        <v>1562</v>
      </c>
    </row>
    <row r="195" spans="2:3" ht="12">
      <c r="B195" s="2">
        <v>5</v>
      </c>
      <c r="C195" s="2" t="s">
        <v>1637</v>
      </c>
    </row>
    <row r="196" spans="2:3" ht="12">
      <c r="B196" s="10">
        <v>6</v>
      </c>
      <c r="C196" s="10" t="s">
        <v>1485</v>
      </c>
    </row>
    <row r="197" spans="2:3" ht="12">
      <c r="B197" s="2">
        <v>7</v>
      </c>
      <c r="C197" s="2" t="s">
        <v>1487</v>
      </c>
    </row>
    <row r="198" spans="2:3" ht="12">
      <c r="B198" s="2">
        <v>8</v>
      </c>
      <c r="C198" s="2" t="s">
        <v>1612</v>
      </c>
    </row>
    <row r="199" spans="2:3" ht="12">
      <c r="B199" s="2">
        <v>9</v>
      </c>
      <c r="C199" s="2" t="s">
        <v>1638</v>
      </c>
    </row>
    <row r="200" spans="2:3" ht="12">
      <c r="B200" s="2">
        <v>10</v>
      </c>
      <c r="C200" s="2" t="s">
        <v>1560</v>
      </c>
    </row>
    <row r="201" ht="12">
      <c r="C201" s="2" t="s">
        <v>1755</v>
      </c>
    </row>
    <row r="202" ht="12">
      <c r="C202" s="2" t="s">
        <v>1756</v>
      </c>
    </row>
    <row r="203" spans="2:3" ht="12">
      <c r="B203" s="2">
        <v>11</v>
      </c>
      <c r="C203" s="2" t="s">
        <v>1752</v>
      </c>
    </row>
    <row r="204" spans="2:3" ht="12">
      <c r="B204" s="2">
        <v>12</v>
      </c>
      <c r="C204" s="2" t="s">
        <v>1486</v>
      </c>
    </row>
    <row r="205" spans="2:3" ht="12">
      <c r="B205" s="2">
        <v>13</v>
      </c>
      <c r="C205" s="2" t="s">
        <v>1753</v>
      </c>
    </row>
    <row r="206" ht="12">
      <c r="C206" s="2" t="s">
        <v>1641</v>
      </c>
    </row>
    <row r="207" ht="12">
      <c r="C207" s="2" t="s">
        <v>1642</v>
      </c>
    </row>
    <row r="208" spans="2:3" ht="12">
      <c r="B208" s="2">
        <v>14</v>
      </c>
      <c r="C208" s="2" t="s">
        <v>1754</v>
      </c>
    </row>
    <row r="209" ht="12">
      <c r="C209" s="2" t="s">
        <v>1559</v>
      </c>
    </row>
    <row r="210" ht="12">
      <c r="C210" s="2" t="s">
        <v>1639</v>
      </c>
    </row>
    <row r="211" spans="2:3" ht="12">
      <c r="B211" s="2">
        <v>15</v>
      </c>
      <c r="C211" s="2" t="s">
        <v>1640</v>
      </c>
    </row>
    <row r="213" ht="12">
      <c r="B213" s="2" t="s">
        <v>1757</v>
      </c>
    </row>
    <row r="214" spans="2:3" ht="12">
      <c r="B214" s="10">
        <v>1</v>
      </c>
      <c r="C214" s="10" t="s">
        <v>1758</v>
      </c>
    </row>
    <row r="215" spans="2:3" ht="12">
      <c r="B215" s="2">
        <v>2</v>
      </c>
      <c r="C215" s="2" t="s">
        <v>1643</v>
      </c>
    </row>
    <row r="217" ht="12">
      <c r="B217" s="2" t="s">
        <v>1759</v>
      </c>
    </row>
    <row r="218" spans="2:3" ht="12">
      <c r="B218" s="10">
        <v>1</v>
      </c>
      <c r="C218" s="10" t="s">
        <v>1760</v>
      </c>
    </row>
    <row r="219" spans="2:3" ht="12">
      <c r="B219" s="2">
        <v>2</v>
      </c>
      <c r="C219" s="2" t="s">
        <v>1488</v>
      </c>
    </row>
    <row r="220" spans="2:3" ht="12">
      <c r="B220" s="2">
        <v>3</v>
      </c>
      <c r="C220" s="2" t="s">
        <v>1563</v>
      </c>
    </row>
    <row r="221" spans="2:3" ht="12">
      <c r="B221" s="2">
        <v>4</v>
      </c>
      <c r="C221" s="2" t="s">
        <v>1564</v>
      </c>
    </row>
    <row r="222" spans="2:3" ht="12">
      <c r="B222" s="2">
        <v>5</v>
      </c>
      <c r="C222" s="2" t="s">
        <v>1761</v>
      </c>
    </row>
    <row r="223" spans="2:3" ht="12">
      <c r="B223" s="2">
        <v>6</v>
      </c>
      <c r="C223" s="2" t="s">
        <v>1644</v>
      </c>
    </row>
    <row r="224" spans="2:3" ht="12">
      <c r="B224" s="2">
        <v>7</v>
      </c>
      <c r="C224" s="2" t="s">
        <v>1762</v>
      </c>
    </row>
    <row r="225" spans="2:3" ht="12">
      <c r="B225" s="2">
        <v>8</v>
      </c>
      <c r="C225" s="2" t="s">
        <v>1763</v>
      </c>
    </row>
    <row r="226" spans="2:3" ht="12">
      <c r="B226" s="2">
        <v>9</v>
      </c>
      <c r="C226" s="2" t="s">
        <v>1567</v>
      </c>
    </row>
    <row r="227" spans="2:3" ht="12">
      <c r="B227" s="2">
        <v>10</v>
      </c>
      <c r="C227" s="2" t="s">
        <v>1568</v>
      </c>
    </row>
    <row r="228" spans="2:3" ht="12">
      <c r="B228" s="10">
        <v>11</v>
      </c>
      <c r="C228" s="10" t="s">
        <v>1569</v>
      </c>
    </row>
    <row r="229" spans="2:3" ht="12">
      <c r="B229" s="2">
        <v>12</v>
      </c>
      <c r="C229" s="2" t="s">
        <v>1566</v>
      </c>
    </row>
    <row r="230" spans="2:3" ht="12">
      <c r="B230" s="2">
        <v>13</v>
      </c>
      <c r="C230" s="2" t="s">
        <v>1489</v>
      </c>
    </row>
    <row r="231" spans="2:3" ht="12">
      <c r="B231" s="2">
        <v>14</v>
      </c>
      <c r="C231" s="2" t="s">
        <v>1613</v>
      </c>
    </row>
    <row r="232" spans="2:3" ht="12">
      <c r="B232" s="2">
        <v>15</v>
      </c>
      <c r="C232" s="2" t="s">
        <v>1565</v>
      </c>
    </row>
    <row r="233" spans="2:3" ht="12">
      <c r="B233" s="2">
        <v>16</v>
      </c>
      <c r="C233" s="2" t="s">
        <v>1570</v>
      </c>
    </row>
    <row r="235" ht="12">
      <c r="B235" s="2" t="s">
        <v>1764</v>
      </c>
    </row>
    <row r="236" spans="2:3" ht="12">
      <c r="B236" s="2">
        <v>1</v>
      </c>
      <c r="C236" s="2" t="s">
        <v>1765</v>
      </c>
    </row>
    <row r="237" spans="2:3" ht="12">
      <c r="B237" s="10">
        <v>2</v>
      </c>
      <c r="C237" s="10" t="s">
        <v>1766</v>
      </c>
    </row>
    <row r="238" spans="2:3" ht="12">
      <c r="B238" s="2">
        <v>3</v>
      </c>
      <c r="C238" s="2" t="s">
        <v>1767</v>
      </c>
    </row>
    <row r="239" spans="2:3" ht="12">
      <c r="B239" s="2">
        <v>4</v>
      </c>
      <c r="C239" s="2" t="s">
        <v>1768</v>
      </c>
    </row>
    <row r="240" spans="2:3" ht="12">
      <c r="B240" s="2">
        <v>5</v>
      </c>
      <c r="C240" s="2" t="s">
        <v>1769</v>
      </c>
    </row>
    <row r="241" spans="2:3" ht="12">
      <c r="B241" s="2">
        <v>6</v>
      </c>
      <c r="C241" s="2" t="s">
        <v>1770</v>
      </c>
    </row>
    <row r="242" spans="2:3" ht="12">
      <c r="B242" s="2">
        <v>7</v>
      </c>
      <c r="C242" s="2" t="s">
        <v>1771</v>
      </c>
    </row>
    <row r="243" spans="2:3" ht="12">
      <c r="B243" s="2">
        <v>8</v>
      </c>
      <c r="C243" s="2" t="s">
        <v>1490</v>
      </c>
    </row>
    <row r="244" spans="2:3" ht="12">
      <c r="B244" s="2">
        <v>9</v>
      </c>
      <c r="C244" s="2" t="s">
        <v>1772</v>
      </c>
    </row>
    <row r="246" ht="12">
      <c r="B246" s="2" t="s">
        <v>1773</v>
      </c>
    </row>
    <row r="247" spans="2:3" ht="12">
      <c r="B247" s="2">
        <v>1</v>
      </c>
      <c r="C247" s="9" t="s">
        <v>1571</v>
      </c>
    </row>
    <row r="248" spans="2:3" ht="12">
      <c r="B248" s="2">
        <v>2</v>
      </c>
      <c r="C248" s="9" t="s">
        <v>1774</v>
      </c>
    </row>
    <row r="249" spans="2:3" ht="12">
      <c r="B249" s="2">
        <v>3</v>
      </c>
      <c r="C249" s="9" t="s">
        <v>1775</v>
      </c>
    </row>
    <row r="250" spans="2:3" ht="12">
      <c r="B250" s="2">
        <v>4</v>
      </c>
      <c r="C250" s="9" t="s">
        <v>1776</v>
      </c>
    </row>
    <row r="251" spans="2:3" ht="12">
      <c r="B251" s="2">
        <v>5</v>
      </c>
      <c r="C251" s="9" t="s">
        <v>1777</v>
      </c>
    </row>
    <row r="252" spans="2:3" ht="12">
      <c r="B252" s="10">
        <v>6</v>
      </c>
      <c r="C252" s="10" t="s">
        <v>1778</v>
      </c>
    </row>
    <row r="253" spans="2:3" ht="12">
      <c r="B253" s="2">
        <v>7</v>
      </c>
      <c r="C253" s="9" t="s">
        <v>1779</v>
      </c>
    </row>
    <row r="254" spans="2:3" ht="12">
      <c r="B254" s="2">
        <v>8</v>
      </c>
      <c r="C254" s="9" t="s">
        <v>1780</v>
      </c>
    </row>
    <row r="255" ht="12">
      <c r="C255" s="9" t="s">
        <v>1781</v>
      </c>
    </row>
    <row r="256" ht="12">
      <c r="C256" s="9" t="s">
        <v>1782</v>
      </c>
    </row>
    <row r="257" ht="12">
      <c r="C257" s="9" t="s">
        <v>1783</v>
      </c>
    </row>
    <row r="258" ht="12">
      <c r="C258" s="9" t="s">
        <v>1784</v>
      </c>
    </row>
    <row r="259" ht="12">
      <c r="C259" s="9" t="s">
        <v>1785</v>
      </c>
    </row>
    <row r="261" ht="12">
      <c r="B261" s="2" t="s">
        <v>1491</v>
      </c>
    </row>
    <row r="262" spans="2:3" ht="12">
      <c r="B262" s="10">
        <v>1</v>
      </c>
      <c r="C262" s="10" t="s">
        <v>1645</v>
      </c>
    </row>
    <row r="263" spans="2:3" ht="12">
      <c r="B263" s="2">
        <v>2</v>
      </c>
      <c r="C263" s="2" t="s">
        <v>1646</v>
      </c>
    </row>
    <row r="264" spans="2:3" ht="12">
      <c r="B264" s="10">
        <v>3</v>
      </c>
      <c r="C264" s="10" t="s">
        <v>1647</v>
      </c>
    </row>
    <row r="265" spans="2:3" ht="12">
      <c r="B265" s="2">
        <v>4</v>
      </c>
      <c r="C265" s="2" t="s">
        <v>1492</v>
      </c>
    </row>
    <row r="266" spans="2:3" ht="12">
      <c r="B266" s="2">
        <v>5</v>
      </c>
      <c r="C266" s="2" t="s">
        <v>1572</v>
      </c>
    </row>
    <row r="267" spans="2:3" ht="12">
      <c r="B267" s="2">
        <v>6</v>
      </c>
      <c r="C267" s="2" t="s">
        <v>1493</v>
      </c>
    </row>
    <row r="268" spans="2:3" ht="12">
      <c r="B268" s="2">
        <v>7</v>
      </c>
      <c r="C268" s="2" t="s">
        <v>1495</v>
      </c>
    </row>
    <row r="269" spans="2:3" ht="12">
      <c r="B269" s="2">
        <v>8</v>
      </c>
      <c r="C269" s="2" t="s">
        <v>1494</v>
      </c>
    </row>
    <row r="271" ht="12">
      <c r="B271" s="2" t="s">
        <v>1648</v>
      </c>
    </row>
    <row r="272" spans="2:3" ht="12">
      <c r="B272" s="2">
        <v>1</v>
      </c>
      <c r="C272" s="2" t="s">
        <v>1786</v>
      </c>
    </row>
    <row r="273" spans="2:3" ht="12">
      <c r="B273" s="2">
        <v>2</v>
      </c>
      <c r="C273" s="2" t="s">
        <v>1787</v>
      </c>
    </row>
    <row r="274" ht="12">
      <c r="C274" s="2" t="s">
        <v>1791</v>
      </c>
    </row>
    <row r="275" ht="12">
      <c r="C275" s="2" t="s">
        <v>1792</v>
      </c>
    </row>
    <row r="276" spans="2:3" ht="12">
      <c r="B276" s="2">
        <v>3</v>
      </c>
      <c r="C276" s="2" t="s">
        <v>1788</v>
      </c>
    </row>
    <row r="277" spans="2:3" ht="12">
      <c r="B277" s="2">
        <v>4</v>
      </c>
      <c r="C277" s="2" t="s">
        <v>1790</v>
      </c>
    </row>
    <row r="278" spans="2:3" ht="12">
      <c r="B278" s="2">
        <v>5</v>
      </c>
      <c r="C278" s="2" t="s">
        <v>1789</v>
      </c>
    </row>
    <row r="280" ht="12">
      <c r="B280" s="2" t="s">
        <v>1793</v>
      </c>
    </row>
    <row r="281" spans="2:3" ht="12">
      <c r="B281" s="2">
        <v>1</v>
      </c>
      <c r="C281" s="2" t="s">
        <v>1794</v>
      </c>
    </row>
    <row r="282" ht="12">
      <c r="C282" s="2" t="s">
        <v>1501</v>
      </c>
    </row>
    <row r="283" ht="12">
      <c r="C283" s="2" t="s">
        <v>1502</v>
      </c>
    </row>
    <row r="284" ht="12">
      <c r="C284" s="2" t="s">
        <v>1576</v>
      </c>
    </row>
    <row r="285" ht="12">
      <c r="C285" s="2" t="s">
        <v>1503</v>
      </c>
    </row>
    <row r="286" ht="12">
      <c r="C286" s="2" t="s">
        <v>1577</v>
      </c>
    </row>
    <row r="287" spans="2:3" ht="12">
      <c r="B287" s="2">
        <v>2</v>
      </c>
      <c r="C287" s="2" t="s">
        <v>1795</v>
      </c>
    </row>
    <row r="288" spans="2:3" ht="12">
      <c r="B288" s="2">
        <v>3</v>
      </c>
      <c r="C288" s="2" t="s">
        <v>1573</v>
      </c>
    </row>
    <row r="289" spans="2:3" ht="12">
      <c r="B289" s="2">
        <v>4</v>
      </c>
      <c r="C289" s="2" t="s">
        <v>1496</v>
      </c>
    </row>
    <row r="290" ht="12">
      <c r="C290" s="2" t="s">
        <v>1574</v>
      </c>
    </row>
    <row r="291" ht="12">
      <c r="C291" s="2" t="s">
        <v>1578</v>
      </c>
    </row>
    <row r="292" spans="2:3" ht="12">
      <c r="B292" s="2">
        <v>5</v>
      </c>
      <c r="C292" s="2" t="s">
        <v>1497</v>
      </c>
    </row>
    <row r="293" spans="2:3" ht="12">
      <c r="B293" s="2">
        <v>6</v>
      </c>
      <c r="C293" s="2" t="s">
        <v>1498</v>
      </c>
    </row>
    <row r="294" ht="12">
      <c r="C294" s="2" t="s">
        <v>1504</v>
      </c>
    </row>
    <row r="295" ht="12">
      <c r="C295" s="2" t="s">
        <v>1505</v>
      </c>
    </row>
    <row r="296" spans="2:3" ht="12">
      <c r="B296" s="2">
        <v>7</v>
      </c>
      <c r="C296" s="2" t="s">
        <v>1499</v>
      </c>
    </row>
    <row r="297" spans="2:3" ht="12">
      <c r="B297" s="10">
        <v>8</v>
      </c>
      <c r="C297" s="10" t="s">
        <v>1575</v>
      </c>
    </row>
    <row r="298" spans="2:3" ht="12">
      <c r="B298" s="2">
        <v>9</v>
      </c>
      <c r="C298" s="2" t="s">
        <v>1500</v>
      </c>
    </row>
    <row r="300" ht="12">
      <c r="B300" s="2" t="s">
        <v>1506</v>
      </c>
    </row>
    <row r="301" spans="2:3" ht="12">
      <c r="B301" s="2">
        <v>1</v>
      </c>
      <c r="C301" s="6" t="s">
        <v>1649</v>
      </c>
    </row>
    <row r="302" spans="2:3" ht="12">
      <c r="B302" s="10">
        <v>2</v>
      </c>
      <c r="C302" s="11" t="s">
        <v>1507</v>
      </c>
    </row>
    <row r="303" spans="2:3" ht="12">
      <c r="B303" s="2">
        <v>3</v>
      </c>
      <c r="C303" s="2" t="s">
        <v>1458</v>
      </c>
    </row>
    <row r="304" spans="2:3" ht="12">
      <c r="B304" s="2">
        <v>4</v>
      </c>
      <c r="C304" s="2" t="s">
        <v>1459</v>
      </c>
    </row>
    <row r="305" spans="2:3" ht="12">
      <c r="B305" s="2">
        <v>5</v>
      </c>
      <c r="C305" s="2" t="s">
        <v>1460</v>
      </c>
    </row>
    <row r="306" spans="2:3" ht="12">
      <c r="B306" s="2">
        <v>6</v>
      </c>
      <c r="C306" s="2" t="s">
        <v>1579</v>
      </c>
    </row>
    <row r="307" spans="2:3" ht="12">
      <c r="B307" s="2">
        <v>7</v>
      </c>
      <c r="C307" s="2" t="s">
        <v>1580</v>
      </c>
    </row>
    <row r="308" spans="2:3" ht="12">
      <c r="B308" s="2">
        <v>8</v>
      </c>
      <c r="C308" s="2" t="s">
        <v>1508</v>
      </c>
    </row>
    <row r="309" ht="12">
      <c r="C309" s="2" t="s">
        <v>1581</v>
      </c>
    </row>
    <row r="310" ht="12">
      <c r="C310" s="2" t="s">
        <v>1650</v>
      </c>
    </row>
    <row r="311" ht="12">
      <c r="C311" s="2" t="s">
        <v>1653</v>
      </c>
    </row>
    <row r="312" ht="12">
      <c r="C312" s="2" t="s">
        <v>1654</v>
      </c>
    </row>
    <row r="313" ht="12">
      <c r="C313" s="2" t="s">
        <v>1655</v>
      </c>
    </row>
    <row r="314" spans="2:3" ht="12">
      <c r="B314" s="2">
        <v>9</v>
      </c>
      <c r="C314" s="2" t="s">
        <v>1614</v>
      </c>
    </row>
    <row r="315" spans="2:3" ht="12">
      <c r="B315" s="2">
        <v>10</v>
      </c>
      <c r="C315" s="2" t="s">
        <v>1796</v>
      </c>
    </row>
    <row r="316" spans="2:3" ht="12">
      <c r="B316" s="2">
        <v>11</v>
      </c>
      <c r="C316" s="2" t="s">
        <v>1615</v>
      </c>
    </row>
    <row r="317" spans="2:3" ht="12">
      <c r="B317" s="2">
        <v>12</v>
      </c>
      <c r="C317" s="2" t="s">
        <v>1651</v>
      </c>
    </row>
    <row r="318" spans="2:3" ht="12">
      <c r="B318" s="2">
        <v>13</v>
      </c>
      <c r="C318" s="2" t="s">
        <v>1652</v>
      </c>
    </row>
    <row r="319" spans="2:3" ht="12">
      <c r="B319" s="2">
        <v>14</v>
      </c>
      <c r="C319" s="2" t="s">
        <v>1797</v>
      </c>
    </row>
    <row r="320" spans="2:3" ht="12">
      <c r="B320" s="2">
        <v>15</v>
      </c>
      <c r="C320" s="2" t="s">
        <v>1616</v>
      </c>
    </row>
    <row r="321" spans="2:3" ht="12">
      <c r="B321" s="2">
        <v>16</v>
      </c>
      <c r="C321" s="2" t="s">
        <v>1582</v>
      </c>
    </row>
    <row r="322" spans="2:3" ht="12">
      <c r="B322" s="2">
        <v>17</v>
      </c>
      <c r="C322" s="2" t="s">
        <v>1583</v>
      </c>
    </row>
    <row r="323" spans="2:3" ht="12">
      <c r="B323" s="2">
        <v>18</v>
      </c>
      <c r="C323" s="2" t="s">
        <v>1798</v>
      </c>
    </row>
    <row r="324" spans="2:3" ht="12">
      <c r="B324" s="2">
        <v>19</v>
      </c>
      <c r="C324" s="2" t="s">
        <v>1799</v>
      </c>
    </row>
    <row r="325" spans="2:3" ht="12">
      <c r="B325" s="2">
        <v>20</v>
      </c>
      <c r="C325" s="2" t="s">
        <v>1617</v>
      </c>
    </row>
    <row r="327" ht="12">
      <c r="B327" s="2" t="s">
        <v>1509</v>
      </c>
    </row>
    <row r="328" spans="2:3" ht="12">
      <c r="B328" s="2">
        <v>1</v>
      </c>
      <c r="C328" s="2" t="s">
        <v>1461</v>
      </c>
    </row>
    <row r="329" ht="12">
      <c r="C329" s="2" t="s">
        <v>1656</v>
      </c>
    </row>
    <row r="330" ht="12">
      <c r="C330" s="2" t="s">
        <v>1657</v>
      </c>
    </row>
    <row r="331" ht="12">
      <c r="C331" s="2" t="s">
        <v>1510</v>
      </c>
    </row>
    <row r="332" ht="12">
      <c r="C332" s="2" t="s">
        <v>1592</v>
      </c>
    </row>
    <row r="333" spans="2:3" ht="12">
      <c r="B333" s="10">
        <v>2</v>
      </c>
      <c r="C333" s="10" t="s">
        <v>1584</v>
      </c>
    </row>
    <row r="334" spans="2:3" ht="12">
      <c r="B334" s="2">
        <v>3</v>
      </c>
      <c r="C334" s="2" t="s">
        <v>1585</v>
      </c>
    </row>
    <row r="335" ht="12">
      <c r="C335" s="2" t="s">
        <v>1800</v>
      </c>
    </row>
    <row r="336" ht="12">
      <c r="C336" s="2" t="s">
        <v>1622</v>
      </c>
    </row>
    <row r="337" ht="12">
      <c r="C337" s="2" t="s">
        <v>1618</v>
      </c>
    </row>
    <row r="338" ht="12">
      <c r="C338" s="2" t="s">
        <v>1623</v>
      </c>
    </row>
    <row r="339" spans="2:3" ht="12">
      <c r="B339" s="2">
        <v>4</v>
      </c>
      <c r="C339" s="2" t="s">
        <v>1586</v>
      </c>
    </row>
    <row r="340" spans="2:3" ht="12">
      <c r="B340" s="2">
        <v>5</v>
      </c>
      <c r="C340" s="2" t="s">
        <v>1587</v>
      </c>
    </row>
    <row r="341" spans="2:3" ht="12">
      <c r="B341" s="2">
        <v>6</v>
      </c>
      <c r="C341" s="2" t="s">
        <v>1801</v>
      </c>
    </row>
    <row r="342" spans="2:3" ht="12">
      <c r="B342" s="2">
        <v>7</v>
      </c>
      <c r="C342" s="2" t="s">
        <v>1462</v>
      </c>
    </row>
    <row r="343" ht="12">
      <c r="C343" s="2" t="s">
        <v>1802</v>
      </c>
    </row>
    <row r="344" ht="12">
      <c r="C344" s="2" t="s">
        <v>1593</v>
      </c>
    </row>
    <row r="345" ht="12">
      <c r="C345" s="2" t="s">
        <v>1658</v>
      </c>
    </row>
    <row r="346" ht="12">
      <c r="C346" s="2" t="s">
        <v>1803</v>
      </c>
    </row>
    <row r="347" spans="2:3" ht="12">
      <c r="B347" s="2">
        <v>8</v>
      </c>
      <c r="C347" s="2" t="s">
        <v>1464</v>
      </c>
    </row>
    <row r="348" ht="12">
      <c r="C348" s="2" t="s">
        <v>1619</v>
      </c>
    </row>
    <row r="349" ht="12">
      <c r="C349" s="2" t="s">
        <v>1593</v>
      </c>
    </row>
    <row r="350" spans="2:3" ht="12">
      <c r="B350" s="2">
        <v>9</v>
      </c>
      <c r="C350" s="2" t="s">
        <v>1463</v>
      </c>
    </row>
    <row r="351" ht="12">
      <c r="C351" s="2" t="s">
        <v>1804</v>
      </c>
    </row>
    <row r="352" ht="12">
      <c r="C352" s="2" t="s">
        <v>1805</v>
      </c>
    </row>
    <row r="353" ht="12">
      <c r="C353" s="2" t="s">
        <v>1806</v>
      </c>
    </row>
    <row r="354" spans="2:3" ht="12">
      <c r="B354" s="2">
        <v>10</v>
      </c>
      <c r="C354" s="2" t="s">
        <v>1588</v>
      </c>
    </row>
    <row r="355" ht="12">
      <c r="C355" s="2" t="s">
        <v>1807</v>
      </c>
    </row>
    <row r="356" ht="12">
      <c r="C356" s="2" t="s">
        <v>1593</v>
      </c>
    </row>
    <row r="357" spans="2:3" ht="12">
      <c r="B357" s="10">
        <v>11</v>
      </c>
      <c r="C357" s="10" t="s">
        <v>1589</v>
      </c>
    </row>
    <row r="358" spans="2:3" ht="12">
      <c r="B358" s="10">
        <v>12</v>
      </c>
      <c r="C358" s="10" t="s">
        <v>1590</v>
      </c>
    </row>
    <row r="359" spans="2:3" ht="12">
      <c r="B359" s="2">
        <v>13</v>
      </c>
      <c r="C359" s="9" t="s">
        <v>1620</v>
      </c>
    </row>
    <row r="360" spans="2:3" ht="12">
      <c r="B360" s="2">
        <v>14</v>
      </c>
      <c r="C360" s="9" t="s">
        <v>1808</v>
      </c>
    </row>
    <row r="361" spans="2:3" ht="12">
      <c r="B361" s="2">
        <v>15</v>
      </c>
      <c r="C361" s="9" t="s">
        <v>1809</v>
      </c>
    </row>
    <row r="362" spans="2:3" ht="12">
      <c r="B362" s="2">
        <v>16</v>
      </c>
      <c r="C362" s="9" t="s">
        <v>1810</v>
      </c>
    </row>
    <row r="363" spans="2:3" ht="12">
      <c r="B363" s="2">
        <v>17</v>
      </c>
      <c r="C363" s="6" t="s">
        <v>1591</v>
      </c>
    </row>
    <row r="364" ht="12">
      <c r="C364" s="6" t="s">
        <v>1621</v>
      </c>
    </row>
    <row r="365" ht="12">
      <c r="C365" s="6" t="s">
        <v>1811</v>
      </c>
    </row>
    <row r="367" ht="12">
      <c r="B367" s="2" t="s">
        <v>1511</v>
      </c>
    </row>
    <row r="368" spans="2:3" ht="12">
      <c r="B368" s="2">
        <v>1</v>
      </c>
      <c r="C368" s="2" t="s">
        <v>1594</v>
      </c>
    </row>
    <row r="369" spans="2:3" ht="12">
      <c r="B369" s="2">
        <v>2</v>
      </c>
      <c r="C369" s="2" t="s">
        <v>1512</v>
      </c>
    </row>
    <row r="370" ht="12">
      <c r="C370" s="2" t="s">
        <v>1625</v>
      </c>
    </row>
    <row r="371" ht="12">
      <c r="C371" s="2" t="s">
        <v>1626</v>
      </c>
    </row>
    <row r="372" spans="2:3" ht="12">
      <c r="B372" s="2">
        <v>3</v>
      </c>
      <c r="C372" s="2" t="s">
        <v>1515</v>
      </c>
    </row>
    <row r="373" spans="2:3" ht="12">
      <c r="B373" s="10">
        <v>4</v>
      </c>
      <c r="C373" s="10" t="s">
        <v>1595</v>
      </c>
    </row>
    <row r="374" ht="12">
      <c r="C374" s="2" t="s">
        <v>1627</v>
      </c>
    </row>
    <row r="375" ht="12">
      <c r="C375" s="10" t="s">
        <v>1812</v>
      </c>
    </row>
    <row r="376" ht="12">
      <c r="C376" s="2" t="s">
        <v>1813</v>
      </c>
    </row>
    <row r="377" spans="2:3" ht="12">
      <c r="B377" s="10">
        <v>5</v>
      </c>
      <c r="C377" s="10" t="s">
        <v>1467</v>
      </c>
    </row>
    <row r="378" spans="2:3" ht="12">
      <c r="B378" s="2">
        <v>6</v>
      </c>
      <c r="C378" s="2" t="s">
        <v>1516</v>
      </c>
    </row>
    <row r="379" ht="12">
      <c r="C379" s="2" t="s">
        <v>1597</v>
      </c>
    </row>
    <row r="380" ht="12">
      <c r="C380" s="2" t="s">
        <v>1814</v>
      </c>
    </row>
    <row r="381" spans="2:3" ht="12">
      <c r="B381" s="2">
        <v>7</v>
      </c>
      <c r="C381" s="2" t="s">
        <v>1596</v>
      </c>
    </row>
    <row r="382" ht="12">
      <c r="C382" s="2" t="s">
        <v>1815</v>
      </c>
    </row>
    <row r="383" ht="12">
      <c r="C383" s="2" t="s">
        <v>1816</v>
      </c>
    </row>
    <row r="384" spans="2:3" ht="12">
      <c r="B384" s="2">
        <v>8</v>
      </c>
      <c r="C384" s="2" t="s">
        <v>1624</v>
      </c>
    </row>
    <row r="385" spans="2:3" ht="12">
      <c r="B385" s="2">
        <v>9</v>
      </c>
      <c r="C385" s="2" t="s">
        <v>1513</v>
      </c>
    </row>
    <row r="386" spans="2:3" ht="12">
      <c r="B386" s="2">
        <v>10</v>
      </c>
      <c r="C386" s="2" t="s">
        <v>1514</v>
      </c>
    </row>
    <row r="388" spans="2:3" ht="12">
      <c r="B388" s="2" t="s">
        <v>1664</v>
      </c>
      <c r="C388" s="2" t="s">
        <v>1820</v>
      </c>
    </row>
    <row r="389" ht="12">
      <c r="C389" s="2" t="s">
        <v>1659</v>
      </c>
    </row>
    <row r="390" ht="12">
      <c r="C390" s="2" t="s">
        <v>1660</v>
      </c>
    </row>
    <row r="391" ht="12">
      <c r="C391" s="2" t="s">
        <v>1661</v>
      </c>
    </row>
    <row r="392" ht="12">
      <c r="C392" s="2" t="s">
        <v>1662</v>
      </c>
    </row>
    <row r="393" ht="12">
      <c r="C393" s="2" t="s">
        <v>1663</v>
      </c>
    </row>
    <row r="394" ht="12">
      <c r="C394" s="2" t="s">
        <v>1817</v>
      </c>
    </row>
    <row r="395" ht="12">
      <c r="C395" s="2" t="s">
        <v>1818</v>
      </c>
    </row>
    <row r="396" ht="12">
      <c r="C396" s="2" t="s">
        <v>1819</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2:L144"/>
  <sheetViews>
    <sheetView workbookViewId="0" topLeftCell="A1">
      <selection activeCell="A1" sqref="A1"/>
    </sheetView>
  </sheetViews>
  <sheetFormatPr defaultColWidth="9.00390625" defaultRowHeight="13.5"/>
  <cols>
    <col min="1" max="1" width="2.625" style="82" customWidth="1"/>
    <col min="2" max="2" width="12.50390625" style="82" bestFit="1" customWidth="1"/>
    <col min="3" max="11" width="8.50390625" style="91" bestFit="1" customWidth="1"/>
    <col min="12" max="12" width="7.25390625" style="91" customWidth="1"/>
    <col min="13" max="16384" width="9.00390625" style="91" customWidth="1"/>
  </cols>
  <sheetData>
    <row r="1" s="82" customFormat="1" ht="12"/>
    <row r="2" s="82" customFormat="1" ht="14.25">
      <c r="B2" s="83" t="s">
        <v>1104</v>
      </c>
    </row>
    <row r="3" spans="3:12" s="82" customFormat="1" ht="12.75" thickBot="1">
      <c r="C3" s="84"/>
      <c r="D3" s="84"/>
      <c r="E3" s="84"/>
      <c r="F3" s="84"/>
      <c r="G3" s="84"/>
      <c r="H3" s="85"/>
      <c r="I3" s="84"/>
      <c r="J3" s="84"/>
      <c r="K3" s="84"/>
      <c r="L3" s="84"/>
    </row>
    <row r="4" spans="2:12" s="82" customFormat="1" ht="30" customHeight="1">
      <c r="B4" s="840" t="s">
        <v>1075</v>
      </c>
      <c r="C4" s="844" t="s">
        <v>1076</v>
      </c>
      <c r="D4" s="844"/>
      <c r="E4" s="845"/>
      <c r="F4" s="844" t="s">
        <v>1077</v>
      </c>
      <c r="G4" s="844"/>
      <c r="H4" s="845"/>
      <c r="I4" s="846" t="s">
        <v>1078</v>
      </c>
      <c r="J4" s="846"/>
      <c r="K4" s="847"/>
      <c r="L4" s="842" t="s">
        <v>1079</v>
      </c>
    </row>
    <row r="5" spans="2:12" s="82" customFormat="1" ht="30" customHeight="1">
      <c r="B5" s="841"/>
      <c r="C5" s="86" t="s">
        <v>1832</v>
      </c>
      <c r="D5" s="87" t="s">
        <v>1080</v>
      </c>
      <c r="E5" s="87" t="s">
        <v>1081</v>
      </c>
      <c r="F5" s="86" t="s">
        <v>1832</v>
      </c>
      <c r="G5" s="87" t="s">
        <v>1080</v>
      </c>
      <c r="H5" s="87" t="s">
        <v>1081</v>
      </c>
      <c r="I5" s="86" t="s">
        <v>1832</v>
      </c>
      <c r="J5" s="87" t="s">
        <v>1080</v>
      </c>
      <c r="K5" s="87" t="s">
        <v>1081</v>
      </c>
      <c r="L5" s="843"/>
    </row>
    <row r="6" spans="2:12" ht="12" customHeight="1">
      <c r="B6" s="88"/>
      <c r="C6" s="89" t="s">
        <v>1082</v>
      </c>
      <c r="D6" s="89" t="s">
        <v>1082</v>
      </c>
      <c r="E6" s="89" t="s">
        <v>1082</v>
      </c>
      <c r="F6" s="89" t="s">
        <v>1082</v>
      </c>
      <c r="G6" s="89" t="s">
        <v>1082</v>
      </c>
      <c r="H6" s="89" t="s">
        <v>1082</v>
      </c>
      <c r="I6" s="89" t="s">
        <v>1082</v>
      </c>
      <c r="J6" s="89" t="s">
        <v>1082</v>
      </c>
      <c r="K6" s="89" t="s">
        <v>1082</v>
      </c>
      <c r="L6" s="90" t="s">
        <v>1082</v>
      </c>
    </row>
    <row r="7" spans="2:12" ht="12" customHeight="1">
      <c r="B7" s="88"/>
      <c r="C7" s="27"/>
      <c r="D7" s="27"/>
      <c r="E7" s="27"/>
      <c r="F7" s="27"/>
      <c r="G7" s="27"/>
      <c r="H7" s="27"/>
      <c r="I7" s="27"/>
      <c r="J7" s="27"/>
      <c r="K7" s="27"/>
      <c r="L7" s="28"/>
    </row>
    <row r="8" spans="2:12" ht="12" customHeight="1">
      <c r="B8" s="88"/>
      <c r="C8" s="855" t="s">
        <v>1083</v>
      </c>
      <c r="D8" s="855"/>
      <c r="E8" s="855"/>
      <c r="F8" s="855"/>
      <c r="G8" s="855"/>
      <c r="H8" s="855"/>
      <c r="I8" s="855"/>
      <c r="J8" s="855"/>
      <c r="K8" s="855"/>
      <c r="L8" s="856"/>
    </row>
    <row r="9" spans="2:12" ht="12" customHeight="1">
      <c r="B9" s="88"/>
      <c r="C9" s="92"/>
      <c r="D9" s="92"/>
      <c r="E9" s="92"/>
      <c r="F9" s="92"/>
      <c r="G9" s="92"/>
      <c r="H9" s="92"/>
      <c r="I9" s="92"/>
      <c r="J9" s="92"/>
      <c r="K9" s="92"/>
      <c r="L9" s="93"/>
    </row>
    <row r="10" spans="2:12" ht="12" customHeight="1">
      <c r="B10" s="94" t="s">
        <v>1084</v>
      </c>
      <c r="C10" s="29">
        <v>8919</v>
      </c>
      <c r="D10" s="30">
        <v>10601</v>
      </c>
      <c r="E10" s="30">
        <v>4671</v>
      </c>
      <c r="F10" s="30">
        <v>697</v>
      </c>
      <c r="G10" s="30">
        <v>875</v>
      </c>
      <c r="H10" s="30">
        <v>246</v>
      </c>
      <c r="I10" s="30">
        <v>9616</v>
      </c>
      <c r="J10" s="30">
        <v>11476</v>
      </c>
      <c r="K10" s="30">
        <v>4917</v>
      </c>
      <c r="L10" s="31">
        <v>225</v>
      </c>
    </row>
    <row r="11" spans="2:12" ht="12" customHeight="1">
      <c r="B11" s="94" t="s">
        <v>1085</v>
      </c>
      <c r="C11" s="29">
        <v>8961</v>
      </c>
      <c r="D11" s="30">
        <v>10627</v>
      </c>
      <c r="E11" s="30">
        <v>4710</v>
      </c>
      <c r="F11" s="30">
        <v>221</v>
      </c>
      <c r="G11" s="30">
        <v>265</v>
      </c>
      <c r="H11" s="30">
        <v>109</v>
      </c>
      <c r="I11" s="30">
        <v>9182</v>
      </c>
      <c r="J11" s="30">
        <v>10892</v>
      </c>
      <c r="K11" s="30">
        <v>4819</v>
      </c>
      <c r="L11" s="31">
        <v>200</v>
      </c>
    </row>
    <row r="12" spans="2:12" ht="12" customHeight="1">
      <c r="B12" s="94" t="s">
        <v>1086</v>
      </c>
      <c r="C12" s="29">
        <v>9057</v>
      </c>
      <c r="D12" s="30">
        <v>10740</v>
      </c>
      <c r="E12" s="30">
        <v>4766</v>
      </c>
      <c r="F12" s="30">
        <v>742</v>
      </c>
      <c r="G12" s="30">
        <v>641</v>
      </c>
      <c r="H12" s="30">
        <v>235</v>
      </c>
      <c r="I12" s="30">
        <v>9799</v>
      </c>
      <c r="J12" s="30">
        <v>11681</v>
      </c>
      <c r="K12" s="30">
        <v>5001</v>
      </c>
      <c r="L12" s="31">
        <v>210</v>
      </c>
    </row>
    <row r="13" spans="2:12" ht="12" customHeight="1">
      <c r="B13" s="94" t="s">
        <v>1087</v>
      </c>
      <c r="C13" s="29">
        <v>9160</v>
      </c>
      <c r="D13" s="30">
        <v>10842</v>
      </c>
      <c r="E13" s="30">
        <v>4933</v>
      </c>
      <c r="F13" s="30">
        <v>539</v>
      </c>
      <c r="G13" s="30">
        <v>707</v>
      </c>
      <c r="H13" s="30">
        <v>117</v>
      </c>
      <c r="I13" s="30">
        <v>9699</v>
      </c>
      <c r="J13" s="30">
        <v>11549</v>
      </c>
      <c r="K13" s="30">
        <v>5050</v>
      </c>
      <c r="L13" s="31">
        <v>228</v>
      </c>
    </row>
    <row r="14" spans="2:12" ht="12" customHeight="1">
      <c r="B14" s="94" t="s">
        <v>1088</v>
      </c>
      <c r="C14" s="29">
        <v>9131</v>
      </c>
      <c r="D14" s="95">
        <v>10864</v>
      </c>
      <c r="E14" s="95">
        <v>4782</v>
      </c>
      <c r="F14" s="95">
        <v>208</v>
      </c>
      <c r="G14" s="95">
        <v>266</v>
      </c>
      <c r="H14" s="30">
        <v>60</v>
      </c>
      <c r="I14" s="95">
        <v>9339</v>
      </c>
      <c r="J14" s="95">
        <v>11130</v>
      </c>
      <c r="K14" s="95">
        <v>4842</v>
      </c>
      <c r="L14" s="31">
        <v>226</v>
      </c>
    </row>
    <row r="15" spans="2:12" ht="12" customHeight="1">
      <c r="B15" s="94"/>
      <c r="C15" s="29"/>
      <c r="D15" s="95"/>
      <c r="E15" s="95"/>
      <c r="F15" s="95"/>
      <c r="G15" s="95"/>
      <c r="H15" s="30"/>
      <c r="I15" s="95"/>
      <c r="J15" s="95"/>
      <c r="K15" s="95"/>
      <c r="L15" s="31"/>
    </row>
    <row r="16" spans="2:12" ht="12" customHeight="1">
      <c r="B16" s="94" t="s">
        <v>1089</v>
      </c>
      <c r="C16" s="29">
        <v>8324</v>
      </c>
      <c r="D16" s="30">
        <v>11069</v>
      </c>
      <c r="E16" s="30">
        <v>4981</v>
      </c>
      <c r="F16" s="30">
        <v>2189</v>
      </c>
      <c r="G16" s="30">
        <v>2692</v>
      </c>
      <c r="H16" s="30">
        <v>934</v>
      </c>
      <c r="I16" s="30">
        <v>11513</v>
      </c>
      <c r="J16" s="30">
        <v>13761</v>
      </c>
      <c r="K16" s="30">
        <v>5915</v>
      </c>
      <c r="L16" s="31">
        <v>267</v>
      </c>
    </row>
    <row r="17" spans="2:12" ht="12" customHeight="1">
      <c r="B17" s="94" t="s">
        <v>1090</v>
      </c>
      <c r="C17" s="29">
        <v>9350</v>
      </c>
      <c r="D17" s="30">
        <v>11107</v>
      </c>
      <c r="E17" s="30">
        <v>4937</v>
      </c>
      <c r="F17" s="30">
        <v>1116</v>
      </c>
      <c r="G17" s="30">
        <v>1240</v>
      </c>
      <c r="H17" s="30">
        <v>802</v>
      </c>
      <c r="I17" s="30">
        <v>10466</v>
      </c>
      <c r="J17" s="30">
        <v>12347</v>
      </c>
      <c r="K17" s="30">
        <v>5739</v>
      </c>
      <c r="L17" s="31">
        <v>234</v>
      </c>
    </row>
    <row r="18" spans="2:12" ht="12" customHeight="1">
      <c r="B18" s="94" t="s">
        <v>1091</v>
      </c>
      <c r="C18" s="29">
        <v>9864</v>
      </c>
      <c r="D18" s="30">
        <v>11783</v>
      </c>
      <c r="E18" s="30">
        <v>5072</v>
      </c>
      <c r="F18" s="30">
        <v>938</v>
      </c>
      <c r="G18" s="30">
        <v>1124</v>
      </c>
      <c r="H18" s="30">
        <v>472</v>
      </c>
      <c r="I18" s="30">
        <v>10802</v>
      </c>
      <c r="J18" s="30">
        <v>12907</v>
      </c>
      <c r="K18" s="30">
        <v>5544</v>
      </c>
      <c r="L18" s="31">
        <v>268</v>
      </c>
    </row>
    <row r="19" spans="2:12" ht="12" customHeight="1">
      <c r="B19" s="94" t="s">
        <v>1092</v>
      </c>
      <c r="C19" s="29">
        <v>9549</v>
      </c>
      <c r="D19" s="30">
        <v>11336</v>
      </c>
      <c r="E19" s="30">
        <v>5104</v>
      </c>
      <c r="F19" s="30">
        <v>1116</v>
      </c>
      <c r="G19" s="30">
        <v>1437</v>
      </c>
      <c r="H19" s="30">
        <v>319</v>
      </c>
      <c r="I19" s="30">
        <v>10665</v>
      </c>
      <c r="J19" s="30">
        <v>12773</v>
      </c>
      <c r="K19" s="30">
        <v>5423</v>
      </c>
      <c r="L19" s="31">
        <v>225</v>
      </c>
    </row>
    <row r="20" spans="2:12" ht="12" customHeight="1">
      <c r="B20" s="94" t="s">
        <v>1093</v>
      </c>
      <c r="C20" s="29">
        <v>9587</v>
      </c>
      <c r="D20" s="30">
        <v>11388</v>
      </c>
      <c r="E20" s="30">
        <v>5087</v>
      </c>
      <c r="F20" s="30">
        <v>833</v>
      </c>
      <c r="G20" s="30">
        <v>1119</v>
      </c>
      <c r="H20" s="30">
        <v>118</v>
      </c>
      <c r="I20" s="30">
        <v>10420</v>
      </c>
      <c r="J20" s="30">
        <v>12507</v>
      </c>
      <c r="K20" s="30">
        <v>5205</v>
      </c>
      <c r="L20" s="31">
        <v>210</v>
      </c>
    </row>
    <row r="21" spans="2:12" ht="12" customHeight="1">
      <c r="B21" s="94"/>
      <c r="C21" s="29"/>
      <c r="D21" s="30"/>
      <c r="E21" s="30"/>
      <c r="F21" s="30"/>
      <c r="G21" s="30"/>
      <c r="H21" s="30"/>
      <c r="I21" s="30"/>
      <c r="J21" s="30"/>
      <c r="K21" s="30"/>
      <c r="L21" s="31"/>
    </row>
    <row r="22" spans="2:12" ht="12" customHeight="1">
      <c r="B22" s="94" t="s">
        <v>1094</v>
      </c>
      <c r="C22" s="29">
        <v>9756</v>
      </c>
      <c r="D22" s="30">
        <v>11559</v>
      </c>
      <c r="E22" s="30">
        <v>5240</v>
      </c>
      <c r="F22" s="30">
        <v>261</v>
      </c>
      <c r="G22" s="30">
        <v>248</v>
      </c>
      <c r="H22" s="30">
        <v>293</v>
      </c>
      <c r="I22" s="30">
        <v>10017</v>
      </c>
      <c r="J22" s="30">
        <v>11807</v>
      </c>
      <c r="K22" s="30">
        <v>5533</v>
      </c>
      <c r="L22" s="31">
        <v>286</v>
      </c>
    </row>
    <row r="23" spans="2:12" ht="12" customHeight="1">
      <c r="B23" s="94" t="s">
        <v>1095</v>
      </c>
      <c r="C23" s="29">
        <v>10530</v>
      </c>
      <c r="D23" s="30">
        <v>12362</v>
      </c>
      <c r="E23" s="30">
        <v>5913</v>
      </c>
      <c r="F23" s="30">
        <v>6696</v>
      </c>
      <c r="G23" s="30">
        <v>8030</v>
      </c>
      <c r="H23" s="30">
        <v>3199</v>
      </c>
      <c r="I23" s="30">
        <v>17226</v>
      </c>
      <c r="J23" s="30">
        <v>20432</v>
      </c>
      <c r="K23" s="30">
        <v>9112</v>
      </c>
      <c r="L23" s="31">
        <v>320</v>
      </c>
    </row>
    <row r="24" spans="2:12" ht="12" customHeight="1">
      <c r="B24" s="88"/>
      <c r="C24" s="30"/>
      <c r="D24" s="30"/>
      <c r="E24" s="30"/>
      <c r="F24" s="30"/>
      <c r="G24" s="30"/>
      <c r="H24" s="30"/>
      <c r="I24" s="30"/>
      <c r="J24" s="30"/>
      <c r="K24" s="30"/>
      <c r="L24" s="31"/>
    </row>
    <row r="25" spans="2:12" ht="12" customHeight="1">
      <c r="B25" s="88"/>
      <c r="C25" s="855" t="s">
        <v>1083</v>
      </c>
      <c r="D25" s="855"/>
      <c r="E25" s="855"/>
      <c r="F25" s="855"/>
      <c r="G25" s="855"/>
      <c r="H25" s="855"/>
      <c r="I25" s="855"/>
      <c r="J25" s="855"/>
      <c r="K25" s="855"/>
      <c r="L25" s="856"/>
    </row>
    <row r="26" spans="2:12" ht="12" customHeight="1">
      <c r="B26" s="88"/>
      <c r="C26" s="92"/>
      <c r="D26" s="92"/>
      <c r="E26" s="92"/>
      <c r="F26" s="92"/>
      <c r="G26" s="92"/>
      <c r="H26" s="92"/>
      <c r="I26" s="92"/>
      <c r="J26" s="92"/>
      <c r="K26" s="92"/>
      <c r="L26" s="93"/>
    </row>
    <row r="27" spans="2:12" ht="12" customHeight="1">
      <c r="B27" s="94" t="s">
        <v>1096</v>
      </c>
      <c r="C27" s="29">
        <v>10502</v>
      </c>
      <c r="D27" s="30">
        <v>12484</v>
      </c>
      <c r="E27" s="30">
        <v>5442</v>
      </c>
      <c r="F27" s="30">
        <v>1431</v>
      </c>
      <c r="G27" s="30">
        <v>1824</v>
      </c>
      <c r="H27" s="30">
        <v>429</v>
      </c>
      <c r="I27" s="30">
        <v>11933</v>
      </c>
      <c r="J27" s="30">
        <v>14308</v>
      </c>
      <c r="K27" s="30">
        <v>5871</v>
      </c>
      <c r="L27" s="31">
        <v>262</v>
      </c>
    </row>
    <row r="28" spans="2:12" ht="12" customHeight="1">
      <c r="B28" s="94" t="s">
        <v>1085</v>
      </c>
      <c r="C28" s="29">
        <v>9350</v>
      </c>
      <c r="D28" s="30">
        <v>10856</v>
      </c>
      <c r="E28" s="30">
        <v>5584</v>
      </c>
      <c r="F28" s="30">
        <v>515</v>
      </c>
      <c r="G28" s="30">
        <v>629</v>
      </c>
      <c r="H28" s="30">
        <v>231</v>
      </c>
      <c r="I28" s="30">
        <v>9865</v>
      </c>
      <c r="J28" s="30">
        <v>11485</v>
      </c>
      <c r="K28" s="30">
        <v>5815</v>
      </c>
      <c r="L28" s="31">
        <v>241</v>
      </c>
    </row>
    <row r="29" spans="2:12" ht="12" customHeight="1">
      <c r="B29" s="94" t="s">
        <v>1086</v>
      </c>
      <c r="C29" s="29">
        <v>10681</v>
      </c>
      <c r="D29" s="30">
        <v>12651</v>
      </c>
      <c r="E29" s="30">
        <v>5738</v>
      </c>
      <c r="F29" s="30">
        <v>504</v>
      </c>
      <c r="G29" s="30">
        <v>600</v>
      </c>
      <c r="H29" s="30">
        <v>262</v>
      </c>
      <c r="I29" s="30">
        <v>11185</v>
      </c>
      <c r="J29" s="30">
        <v>13251</v>
      </c>
      <c r="K29" s="30">
        <v>6000</v>
      </c>
      <c r="L29" s="31">
        <v>248</v>
      </c>
    </row>
    <row r="30" spans="2:12" ht="12" customHeight="1">
      <c r="B30" s="94" t="s">
        <v>1087</v>
      </c>
      <c r="C30" s="29">
        <v>10396</v>
      </c>
      <c r="D30" s="30">
        <v>12285</v>
      </c>
      <c r="E30" s="30">
        <v>5771</v>
      </c>
      <c r="F30" s="30">
        <v>50</v>
      </c>
      <c r="G30" s="30">
        <v>42</v>
      </c>
      <c r="H30" s="30">
        <v>71</v>
      </c>
      <c r="I30" s="30">
        <v>10446</v>
      </c>
      <c r="J30" s="30">
        <v>12327</v>
      </c>
      <c r="K30" s="30">
        <v>5842</v>
      </c>
      <c r="L30" s="31">
        <v>226</v>
      </c>
    </row>
    <row r="31" spans="2:12" ht="12" customHeight="1">
      <c r="B31" s="94" t="s">
        <v>1088</v>
      </c>
      <c r="C31" s="29">
        <v>10474</v>
      </c>
      <c r="D31" s="30">
        <v>12476</v>
      </c>
      <c r="E31" s="30">
        <v>5646</v>
      </c>
      <c r="F31" s="30">
        <v>99</v>
      </c>
      <c r="G31" s="30">
        <v>118</v>
      </c>
      <c r="H31" s="30">
        <v>56</v>
      </c>
      <c r="I31" s="30">
        <v>10573</v>
      </c>
      <c r="J31" s="30">
        <v>12594</v>
      </c>
      <c r="K31" s="30">
        <v>5702</v>
      </c>
      <c r="L31" s="31">
        <v>231</v>
      </c>
    </row>
    <row r="32" spans="2:12" ht="12" customHeight="1">
      <c r="B32" s="94"/>
      <c r="C32" s="29"/>
      <c r="D32" s="30"/>
      <c r="E32" s="30"/>
      <c r="F32" s="30"/>
      <c r="G32" s="30"/>
      <c r="H32" s="30"/>
      <c r="I32" s="30"/>
      <c r="J32" s="30"/>
      <c r="K32" s="30"/>
      <c r="L32" s="31"/>
    </row>
    <row r="33" spans="2:12" ht="12" customHeight="1">
      <c r="B33" s="94" t="s">
        <v>1089</v>
      </c>
      <c r="C33" s="29">
        <v>10704</v>
      </c>
      <c r="D33" s="30">
        <v>12834</v>
      </c>
      <c r="E33" s="30">
        <v>5547</v>
      </c>
      <c r="F33" s="30">
        <v>1646</v>
      </c>
      <c r="G33" s="30">
        <v>1872</v>
      </c>
      <c r="H33" s="30">
        <v>1097</v>
      </c>
      <c r="I33" s="30">
        <v>12350</v>
      </c>
      <c r="J33" s="30">
        <v>14706</v>
      </c>
      <c r="K33" s="30">
        <v>6644</v>
      </c>
      <c r="L33" s="31">
        <v>246</v>
      </c>
    </row>
    <row r="34" spans="2:12" ht="12" customHeight="1">
      <c r="B34" s="94" t="s">
        <v>1090</v>
      </c>
      <c r="C34" s="29">
        <v>10728</v>
      </c>
      <c r="D34" s="30">
        <v>12786</v>
      </c>
      <c r="E34" s="30">
        <v>5744</v>
      </c>
      <c r="F34" s="30">
        <v>2034</v>
      </c>
      <c r="G34" s="30">
        <v>2573</v>
      </c>
      <c r="H34" s="30">
        <v>729</v>
      </c>
      <c r="I34" s="30">
        <v>12762</v>
      </c>
      <c r="J34" s="30">
        <v>15359</v>
      </c>
      <c r="K34" s="30">
        <v>6473</v>
      </c>
      <c r="L34" s="31">
        <v>247</v>
      </c>
    </row>
    <row r="35" spans="2:12" ht="12" customHeight="1">
      <c r="B35" s="94" t="s">
        <v>1091</v>
      </c>
      <c r="C35" s="29">
        <v>10996</v>
      </c>
      <c r="D35" s="30">
        <v>13122</v>
      </c>
      <c r="E35" s="30">
        <v>5821</v>
      </c>
      <c r="F35" s="30">
        <v>2318</v>
      </c>
      <c r="G35" s="30">
        <v>2623</v>
      </c>
      <c r="H35" s="30">
        <v>1576</v>
      </c>
      <c r="I35" s="30">
        <v>13314</v>
      </c>
      <c r="J35" s="30">
        <v>15742</v>
      </c>
      <c r="K35" s="30">
        <v>7397</v>
      </c>
      <c r="L35" s="31">
        <v>232</v>
      </c>
    </row>
    <row r="36" spans="2:12" ht="12" customHeight="1">
      <c r="B36" s="94" t="s">
        <v>1092</v>
      </c>
      <c r="C36" s="29">
        <v>11236</v>
      </c>
      <c r="D36" s="30">
        <v>13237</v>
      </c>
      <c r="E36" s="30">
        <v>5963</v>
      </c>
      <c r="F36" s="30">
        <v>1895</v>
      </c>
      <c r="G36" s="30">
        <v>2314</v>
      </c>
      <c r="H36" s="30">
        <v>791</v>
      </c>
      <c r="I36" s="30">
        <v>13131</v>
      </c>
      <c r="J36" s="30">
        <v>15551</v>
      </c>
      <c r="K36" s="30">
        <v>6754</v>
      </c>
      <c r="L36" s="31">
        <v>240</v>
      </c>
    </row>
    <row r="37" spans="2:12" ht="12" customHeight="1">
      <c r="B37" s="94" t="s">
        <v>1093</v>
      </c>
      <c r="C37" s="29">
        <v>11236</v>
      </c>
      <c r="D37" s="30">
        <v>13284</v>
      </c>
      <c r="E37" s="30">
        <v>5903</v>
      </c>
      <c r="F37" s="30">
        <v>318</v>
      </c>
      <c r="G37" s="30">
        <v>424</v>
      </c>
      <c r="H37" s="30">
        <v>42</v>
      </c>
      <c r="I37" s="30">
        <v>11554</v>
      </c>
      <c r="J37" s="30">
        <v>13708</v>
      </c>
      <c r="K37" s="30">
        <v>5945</v>
      </c>
      <c r="L37" s="31">
        <v>252</v>
      </c>
    </row>
    <row r="38" spans="2:12" ht="12" customHeight="1">
      <c r="B38" s="94"/>
      <c r="C38" s="29"/>
      <c r="D38" s="30"/>
      <c r="E38" s="30"/>
      <c r="F38" s="30"/>
      <c r="G38" s="30"/>
      <c r="H38" s="30"/>
      <c r="I38" s="30"/>
      <c r="J38" s="30"/>
      <c r="K38" s="30"/>
      <c r="L38" s="31"/>
    </row>
    <row r="39" spans="2:12" ht="12" customHeight="1">
      <c r="B39" s="94" t="s">
        <v>1094</v>
      </c>
      <c r="C39" s="29">
        <v>11329</v>
      </c>
      <c r="D39" s="30">
        <v>13297</v>
      </c>
      <c r="E39" s="30">
        <v>6218</v>
      </c>
      <c r="F39" s="30">
        <v>332</v>
      </c>
      <c r="G39" s="30">
        <v>293</v>
      </c>
      <c r="H39" s="30">
        <v>433</v>
      </c>
      <c r="I39" s="30">
        <v>11661</v>
      </c>
      <c r="J39" s="30">
        <v>13590</v>
      </c>
      <c r="K39" s="30">
        <v>6651</v>
      </c>
      <c r="L39" s="31">
        <v>239</v>
      </c>
    </row>
    <row r="40" spans="2:12" ht="12" customHeight="1">
      <c r="B40" s="94" t="s">
        <v>1095</v>
      </c>
      <c r="C40" s="29">
        <v>11884</v>
      </c>
      <c r="D40" s="30">
        <v>14009</v>
      </c>
      <c r="E40" s="30">
        <v>6283</v>
      </c>
      <c r="F40" s="30">
        <v>7765</v>
      </c>
      <c r="G40" s="30">
        <v>9316</v>
      </c>
      <c r="H40" s="30">
        <v>3692</v>
      </c>
      <c r="I40" s="30">
        <v>19649</v>
      </c>
      <c r="J40" s="30">
        <v>23319</v>
      </c>
      <c r="K40" s="30">
        <v>9975</v>
      </c>
      <c r="L40" s="31">
        <v>261</v>
      </c>
    </row>
    <row r="41" spans="2:12" ht="12" customHeight="1">
      <c r="B41" s="88"/>
      <c r="C41" s="30"/>
      <c r="D41" s="30"/>
      <c r="E41" s="30"/>
      <c r="F41" s="30"/>
      <c r="G41" s="30"/>
      <c r="H41" s="30"/>
      <c r="I41" s="30"/>
      <c r="J41" s="30"/>
      <c r="K41" s="30"/>
      <c r="L41" s="31"/>
    </row>
    <row r="42" spans="2:12" ht="12" customHeight="1">
      <c r="B42" s="88"/>
      <c r="C42" s="855" t="s">
        <v>1083</v>
      </c>
      <c r="D42" s="855"/>
      <c r="E42" s="855"/>
      <c r="F42" s="855"/>
      <c r="G42" s="855"/>
      <c r="H42" s="855"/>
      <c r="I42" s="855"/>
      <c r="J42" s="855"/>
      <c r="K42" s="855"/>
      <c r="L42" s="856"/>
    </row>
    <row r="43" spans="2:12" ht="12" customHeight="1">
      <c r="B43" s="88"/>
      <c r="C43" s="92"/>
      <c r="D43" s="92"/>
      <c r="E43" s="92"/>
      <c r="F43" s="92"/>
      <c r="G43" s="92"/>
      <c r="H43" s="92"/>
      <c r="I43" s="92"/>
      <c r="J43" s="92"/>
      <c r="K43" s="92"/>
      <c r="L43" s="93"/>
    </row>
    <row r="44" spans="2:12" ht="12" customHeight="1">
      <c r="B44" s="94" t="s">
        <v>1097</v>
      </c>
      <c r="C44" s="29">
        <v>11534</v>
      </c>
      <c r="D44" s="30">
        <v>13697</v>
      </c>
      <c r="E44" s="30">
        <v>5838</v>
      </c>
      <c r="F44" s="30">
        <v>1586</v>
      </c>
      <c r="G44" s="30">
        <v>1913</v>
      </c>
      <c r="H44" s="30">
        <v>725</v>
      </c>
      <c r="I44" s="30">
        <v>13120</v>
      </c>
      <c r="J44" s="30">
        <v>15610</v>
      </c>
      <c r="K44" s="30">
        <v>6563</v>
      </c>
      <c r="L44" s="31">
        <v>239</v>
      </c>
    </row>
    <row r="45" spans="2:12" ht="12" customHeight="1">
      <c r="B45" s="94" t="s">
        <v>1085</v>
      </c>
      <c r="C45" s="29">
        <v>11447</v>
      </c>
      <c r="D45" s="30">
        <v>13519</v>
      </c>
      <c r="E45" s="30">
        <v>5973</v>
      </c>
      <c r="F45" s="30">
        <v>174</v>
      </c>
      <c r="G45" s="30">
        <v>182</v>
      </c>
      <c r="H45" s="30">
        <v>151</v>
      </c>
      <c r="I45" s="30">
        <v>11621</v>
      </c>
      <c r="J45" s="30">
        <v>13701</v>
      </c>
      <c r="K45" s="30">
        <v>6124</v>
      </c>
      <c r="L45" s="31">
        <v>241</v>
      </c>
    </row>
    <row r="46" spans="2:12" ht="12" customHeight="1">
      <c r="B46" s="94" t="s">
        <v>1086</v>
      </c>
      <c r="C46" s="29">
        <v>11478</v>
      </c>
      <c r="D46" s="30">
        <v>13531</v>
      </c>
      <c r="E46" s="30">
        <v>6103</v>
      </c>
      <c r="F46" s="30">
        <v>1081</v>
      </c>
      <c r="G46" s="30">
        <v>1273</v>
      </c>
      <c r="H46" s="30">
        <v>577</v>
      </c>
      <c r="I46" s="30">
        <v>12559</v>
      </c>
      <c r="J46" s="30">
        <v>14804</v>
      </c>
      <c r="K46" s="30">
        <v>6680</v>
      </c>
      <c r="L46" s="31">
        <v>228</v>
      </c>
    </row>
    <row r="47" spans="2:12" ht="12" customHeight="1">
      <c r="B47" s="94" t="s">
        <v>1087</v>
      </c>
      <c r="C47" s="29">
        <v>11482</v>
      </c>
      <c r="D47" s="30">
        <v>13586</v>
      </c>
      <c r="E47" s="30">
        <v>6075</v>
      </c>
      <c r="F47" s="30">
        <v>125</v>
      </c>
      <c r="G47" s="30">
        <v>142</v>
      </c>
      <c r="H47" s="30">
        <v>84</v>
      </c>
      <c r="I47" s="30">
        <v>11607</v>
      </c>
      <c r="J47" s="30">
        <v>13728</v>
      </c>
      <c r="K47" s="30">
        <v>6159</v>
      </c>
      <c r="L47" s="31">
        <v>237</v>
      </c>
    </row>
    <row r="48" spans="2:12" ht="12" customHeight="1">
      <c r="B48" s="94" t="s">
        <v>1088</v>
      </c>
      <c r="C48" s="29">
        <v>11224</v>
      </c>
      <c r="D48" s="30">
        <v>13342</v>
      </c>
      <c r="E48" s="30">
        <v>5860</v>
      </c>
      <c r="F48" s="30">
        <v>274</v>
      </c>
      <c r="G48" s="30">
        <v>345</v>
      </c>
      <c r="H48" s="30">
        <v>93</v>
      </c>
      <c r="I48" s="30">
        <v>11498</v>
      </c>
      <c r="J48" s="30">
        <v>13687</v>
      </c>
      <c r="K48" s="30">
        <v>5953</v>
      </c>
      <c r="L48" s="31">
        <v>238</v>
      </c>
    </row>
    <row r="49" spans="2:12" ht="12" customHeight="1">
      <c r="B49" s="94"/>
      <c r="C49" s="29"/>
      <c r="D49" s="30"/>
      <c r="E49" s="30"/>
      <c r="F49" s="30"/>
      <c r="G49" s="30"/>
      <c r="H49" s="30"/>
      <c r="I49" s="30"/>
      <c r="J49" s="30"/>
      <c r="K49" s="30"/>
      <c r="L49" s="31"/>
    </row>
    <row r="50" spans="2:12" ht="12" customHeight="1">
      <c r="B50" s="94" t="s">
        <v>1089</v>
      </c>
      <c r="C50" s="29">
        <v>11327</v>
      </c>
      <c r="D50" s="30">
        <v>13478</v>
      </c>
      <c r="E50" s="30">
        <v>5870</v>
      </c>
      <c r="F50" s="30">
        <v>3684</v>
      </c>
      <c r="G50" s="30">
        <v>4359</v>
      </c>
      <c r="H50" s="30">
        <v>1971</v>
      </c>
      <c r="I50" s="30">
        <v>15011</v>
      </c>
      <c r="J50" s="30">
        <v>17887</v>
      </c>
      <c r="K50" s="30">
        <v>7841</v>
      </c>
      <c r="L50" s="31">
        <v>244</v>
      </c>
    </row>
    <row r="51" spans="2:12" ht="12" customHeight="1">
      <c r="B51" s="94" t="s">
        <v>1090</v>
      </c>
      <c r="C51" s="29">
        <v>11389</v>
      </c>
      <c r="D51" s="30">
        <v>13493</v>
      </c>
      <c r="E51" s="30">
        <v>6003</v>
      </c>
      <c r="F51" s="30">
        <v>1112</v>
      </c>
      <c r="G51" s="30">
        <v>1429</v>
      </c>
      <c r="H51" s="30">
        <v>301</v>
      </c>
      <c r="I51" s="30">
        <v>12501</v>
      </c>
      <c r="J51" s="30">
        <v>14922</v>
      </c>
      <c r="K51" s="30">
        <v>6304</v>
      </c>
      <c r="L51" s="31">
        <v>240</v>
      </c>
    </row>
    <row r="52" spans="2:12" ht="12" customHeight="1">
      <c r="B52" s="94" t="s">
        <v>1091</v>
      </c>
      <c r="C52" s="29">
        <v>11709</v>
      </c>
      <c r="D52" s="30">
        <v>13842</v>
      </c>
      <c r="E52" s="30">
        <v>6204</v>
      </c>
      <c r="F52" s="30">
        <v>3372</v>
      </c>
      <c r="G52" s="30">
        <v>4291</v>
      </c>
      <c r="H52" s="30">
        <v>1000</v>
      </c>
      <c r="I52" s="30">
        <v>15081</v>
      </c>
      <c r="J52" s="30">
        <v>18133</v>
      </c>
      <c r="K52" s="30">
        <v>7204</v>
      </c>
      <c r="L52" s="31">
        <v>259</v>
      </c>
    </row>
    <row r="53" spans="2:12" ht="12" customHeight="1">
      <c r="B53" s="94" t="s">
        <v>1092</v>
      </c>
      <c r="C53" s="29">
        <v>11821</v>
      </c>
      <c r="D53" s="30">
        <v>13942</v>
      </c>
      <c r="E53" s="30">
        <v>6337</v>
      </c>
      <c r="F53" s="30">
        <v>858</v>
      </c>
      <c r="G53" s="30">
        <v>982</v>
      </c>
      <c r="H53" s="30">
        <v>588</v>
      </c>
      <c r="I53" s="30">
        <v>12679</v>
      </c>
      <c r="J53" s="30">
        <v>14924</v>
      </c>
      <c r="K53" s="30">
        <v>6875</v>
      </c>
      <c r="L53" s="31">
        <v>251</v>
      </c>
    </row>
    <row r="54" spans="2:12" ht="12" customHeight="1">
      <c r="B54" s="94" t="s">
        <v>1093</v>
      </c>
      <c r="C54" s="29">
        <v>11779</v>
      </c>
      <c r="D54" s="30">
        <v>13918</v>
      </c>
      <c r="E54" s="30">
        <v>6231</v>
      </c>
      <c r="F54" s="30">
        <v>512</v>
      </c>
      <c r="G54" s="30">
        <v>685</v>
      </c>
      <c r="H54" s="30">
        <v>65</v>
      </c>
      <c r="I54" s="30">
        <v>12291</v>
      </c>
      <c r="J54" s="30">
        <v>14603</v>
      </c>
      <c r="K54" s="30">
        <v>6296</v>
      </c>
      <c r="L54" s="31">
        <v>261</v>
      </c>
    </row>
    <row r="55" spans="2:12" ht="12" customHeight="1">
      <c r="B55" s="94"/>
      <c r="C55" s="29"/>
      <c r="D55" s="30"/>
      <c r="E55" s="30"/>
      <c r="F55" s="30"/>
      <c r="G55" s="30"/>
      <c r="H55" s="30"/>
      <c r="I55" s="30"/>
      <c r="J55" s="30"/>
      <c r="K55" s="30"/>
      <c r="L55" s="31"/>
    </row>
    <row r="56" spans="2:12" ht="12" customHeight="1">
      <c r="B56" s="94" t="s">
        <v>1094</v>
      </c>
      <c r="C56" s="29">
        <v>12026</v>
      </c>
      <c r="D56" s="30">
        <v>14193</v>
      </c>
      <c r="E56" s="30">
        <v>6345</v>
      </c>
      <c r="F56" s="30">
        <v>942</v>
      </c>
      <c r="G56" s="30">
        <v>1147</v>
      </c>
      <c r="H56" s="30">
        <v>405</v>
      </c>
      <c r="I56" s="30">
        <v>12968</v>
      </c>
      <c r="J56" s="30">
        <v>15340</v>
      </c>
      <c r="K56" s="30">
        <v>6750</v>
      </c>
      <c r="L56" s="31">
        <v>248</v>
      </c>
    </row>
    <row r="57" spans="2:12" ht="12" customHeight="1">
      <c r="B57" s="94" t="s">
        <v>1095</v>
      </c>
      <c r="C57" s="29">
        <v>12209</v>
      </c>
      <c r="D57" s="30">
        <v>14401</v>
      </c>
      <c r="E57" s="30">
        <v>6473</v>
      </c>
      <c r="F57" s="30">
        <v>8484</v>
      </c>
      <c r="G57" s="30">
        <v>10159</v>
      </c>
      <c r="H57" s="30">
        <v>4100</v>
      </c>
      <c r="I57" s="30">
        <v>20693</v>
      </c>
      <c r="J57" s="30">
        <v>24560</v>
      </c>
      <c r="K57" s="30">
        <v>10573</v>
      </c>
      <c r="L57" s="31">
        <v>267</v>
      </c>
    </row>
    <row r="58" spans="2:12" ht="12" customHeight="1">
      <c r="B58" s="88"/>
      <c r="C58" s="30"/>
      <c r="D58" s="30"/>
      <c r="E58" s="30"/>
      <c r="F58" s="30"/>
      <c r="G58" s="30"/>
      <c r="H58" s="30"/>
      <c r="I58" s="30"/>
      <c r="J58" s="30"/>
      <c r="K58" s="30"/>
      <c r="L58" s="31"/>
    </row>
    <row r="59" spans="2:12" ht="12" customHeight="1">
      <c r="B59" s="88"/>
      <c r="C59" s="855" t="s">
        <v>1098</v>
      </c>
      <c r="D59" s="855"/>
      <c r="E59" s="855"/>
      <c r="F59" s="855"/>
      <c r="G59" s="855"/>
      <c r="H59" s="855"/>
      <c r="I59" s="855"/>
      <c r="J59" s="855"/>
      <c r="K59" s="855"/>
      <c r="L59" s="856"/>
    </row>
    <row r="60" spans="2:12" ht="12" customHeight="1">
      <c r="B60" s="88"/>
      <c r="C60" s="92"/>
      <c r="D60" s="92"/>
      <c r="E60" s="92"/>
      <c r="F60" s="92"/>
      <c r="G60" s="92"/>
      <c r="H60" s="92"/>
      <c r="I60" s="92"/>
      <c r="J60" s="92"/>
      <c r="K60" s="92"/>
      <c r="L60" s="93"/>
    </row>
    <row r="61" spans="2:12" ht="12" customHeight="1">
      <c r="B61" s="94" t="s">
        <v>1097</v>
      </c>
      <c r="C61" s="29">
        <v>12023</v>
      </c>
      <c r="D61" s="30">
        <v>13087</v>
      </c>
      <c r="E61" s="30">
        <v>5068</v>
      </c>
      <c r="F61" s="30">
        <v>426</v>
      </c>
      <c r="G61" s="30">
        <v>450</v>
      </c>
      <c r="H61" s="30">
        <v>268</v>
      </c>
      <c r="I61" s="30">
        <v>12449</v>
      </c>
      <c r="J61" s="30">
        <v>13537</v>
      </c>
      <c r="K61" s="30">
        <v>5336</v>
      </c>
      <c r="L61" s="31">
        <v>263</v>
      </c>
    </row>
    <row r="62" spans="2:12" ht="12" customHeight="1">
      <c r="B62" s="94" t="s">
        <v>1085</v>
      </c>
      <c r="C62" s="29">
        <v>11192</v>
      </c>
      <c r="D62" s="30">
        <v>12144</v>
      </c>
      <c r="E62" s="30">
        <v>4903</v>
      </c>
      <c r="F62" s="30">
        <v>164</v>
      </c>
      <c r="G62" s="30">
        <v>169</v>
      </c>
      <c r="H62" s="30">
        <v>137</v>
      </c>
      <c r="I62" s="30">
        <v>11356</v>
      </c>
      <c r="J62" s="30">
        <v>12313</v>
      </c>
      <c r="K62" s="30">
        <v>5040</v>
      </c>
      <c r="L62" s="31">
        <v>248</v>
      </c>
    </row>
    <row r="63" spans="2:12" ht="12" customHeight="1">
      <c r="B63" s="94" t="s">
        <v>1086</v>
      </c>
      <c r="C63" s="29">
        <v>11863</v>
      </c>
      <c r="D63" s="30">
        <v>12768</v>
      </c>
      <c r="E63" s="30">
        <v>5650</v>
      </c>
      <c r="F63" s="30">
        <v>47</v>
      </c>
      <c r="G63" s="30">
        <v>49</v>
      </c>
      <c r="H63" s="30">
        <v>30</v>
      </c>
      <c r="I63" s="30">
        <v>11910</v>
      </c>
      <c r="J63" s="30">
        <v>12817</v>
      </c>
      <c r="K63" s="30">
        <v>5680</v>
      </c>
      <c r="L63" s="31">
        <v>164</v>
      </c>
    </row>
    <row r="64" spans="2:12" ht="12" customHeight="1">
      <c r="B64" s="94" t="s">
        <v>1087</v>
      </c>
      <c r="C64" s="29">
        <v>11771</v>
      </c>
      <c r="D64" s="30">
        <v>12727</v>
      </c>
      <c r="E64" s="30">
        <v>5227</v>
      </c>
      <c r="F64" s="30">
        <v>7</v>
      </c>
      <c r="G64" s="30">
        <v>0</v>
      </c>
      <c r="H64" s="30">
        <v>8</v>
      </c>
      <c r="I64" s="30">
        <v>11778</v>
      </c>
      <c r="J64" s="30">
        <v>12735</v>
      </c>
      <c r="K64" s="30">
        <v>5227</v>
      </c>
      <c r="L64" s="31">
        <v>248</v>
      </c>
    </row>
    <row r="65" spans="2:12" ht="12" customHeight="1">
      <c r="B65" s="94" t="s">
        <v>1088</v>
      </c>
      <c r="C65" s="29">
        <v>11490</v>
      </c>
      <c r="D65" s="30">
        <v>12376</v>
      </c>
      <c r="E65" s="30">
        <v>5304</v>
      </c>
      <c r="F65" s="30">
        <v>0</v>
      </c>
      <c r="G65" s="30">
        <v>0</v>
      </c>
      <c r="H65" s="30">
        <v>0</v>
      </c>
      <c r="I65" s="30">
        <v>11490</v>
      </c>
      <c r="J65" s="30">
        <v>12376</v>
      </c>
      <c r="K65" s="30">
        <v>5304</v>
      </c>
      <c r="L65" s="31">
        <v>242</v>
      </c>
    </row>
    <row r="66" spans="2:12" ht="12" customHeight="1">
      <c r="B66" s="94"/>
      <c r="C66" s="29"/>
      <c r="D66" s="30"/>
      <c r="E66" s="30"/>
      <c r="F66" s="30"/>
      <c r="G66" s="30"/>
      <c r="H66" s="30"/>
      <c r="I66" s="30"/>
      <c r="J66" s="30"/>
      <c r="K66" s="30"/>
      <c r="L66" s="31"/>
    </row>
    <row r="67" spans="2:12" ht="12" customHeight="1">
      <c r="B67" s="94" t="s">
        <v>1089</v>
      </c>
      <c r="C67" s="29">
        <v>11740</v>
      </c>
      <c r="D67" s="30">
        <v>12660</v>
      </c>
      <c r="E67" s="30">
        <v>5351</v>
      </c>
      <c r="F67" s="30">
        <v>1789</v>
      </c>
      <c r="G67" s="30">
        <v>1955</v>
      </c>
      <c r="H67" s="30">
        <v>636</v>
      </c>
      <c r="I67" s="30">
        <v>13529</v>
      </c>
      <c r="J67" s="30">
        <v>14615</v>
      </c>
      <c r="K67" s="30">
        <v>5987</v>
      </c>
      <c r="L67" s="31">
        <v>244</v>
      </c>
    </row>
    <row r="68" spans="2:12" ht="12" customHeight="1">
      <c r="B68" s="94" t="s">
        <v>1090</v>
      </c>
      <c r="C68" s="29">
        <v>12202</v>
      </c>
      <c r="D68" s="30">
        <v>13087</v>
      </c>
      <c r="E68" s="30">
        <v>5906</v>
      </c>
      <c r="F68" s="30">
        <v>777</v>
      </c>
      <c r="G68" s="30">
        <v>853</v>
      </c>
      <c r="H68" s="30">
        <v>233</v>
      </c>
      <c r="I68" s="30">
        <v>12979</v>
      </c>
      <c r="J68" s="30">
        <v>13940</v>
      </c>
      <c r="K68" s="30">
        <v>6139</v>
      </c>
      <c r="L68" s="31">
        <v>255</v>
      </c>
    </row>
    <row r="69" spans="2:12" ht="12" customHeight="1">
      <c r="B69" s="94" t="s">
        <v>1091</v>
      </c>
      <c r="C69" s="29">
        <v>13007</v>
      </c>
      <c r="D69" s="30">
        <v>13983</v>
      </c>
      <c r="E69" s="30">
        <v>6078</v>
      </c>
      <c r="F69" s="30">
        <v>1284</v>
      </c>
      <c r="G69" s="30">
        <v>1402</v>
      </c>
      <c r="H69" s="30">
        <v>459</v>
      </c>
      <c r="I69" s="30">
        <v>14291</v>
      </c>
      <c r="J69" s="30">
        <v>15385</v>
      </c>
      <c r="K69" s="30">
        <v>6537</v>
      </c>
      <c r="L69" s="31">
        <v>260</v>
      </c>
    </row>
    <row r="70" spans="2:12" ht="12" customHeight="1">
      <c r="B70" s="94" t="s">
        <v>1092</v>
      </c>
      <c r="C70" s="29">
        <v>12531</v>
      </c>
      <c r="D70" s="30">
        <v>13493</v>
      </c>
      <c r="E70" s="30">
        <v>5768</v>
      </c>
      <c r="F70" s="30">
        <v>795</v>
      </c>
      <c r="G70" s="30">
        <v>861</v>
      </c>
      <c r="H70" s="30">
        <v>331</v>
      </c>
      <c r="I70" s="30">
        <v>13326</v>
      </c>
      <c r="J70" s="30">
        <v>14854</v>
      </c>
      <c r="K70" s="30">
        <v>6099</v>
      </c>
      <c r="L70" s="31">
        <v>265</v>
      </c>
    </row>
    <row r="71" spans="2:12" ht="12.75" customHeight="1">
      <c r="B71" s="94" t="s">
        <v>1093</v>
      </c>
      <c r="C71" s="29">
        <v>12654</v>
      </c>
      <c r="D71" s="95">
        <v>13638</v>
      </c>
      <c r="E71" s="95">
        <v>5585</v>
      </c>
      <c r="F71" s="95">
        <v>115</v>
      </c>
      <c r="G71" s="95">
        <v>119</v>
      </c>
      <c r="H71" s="95">
        <v>87</v>
      </c>
      <c r="I71" s="95">
        <v>12769</v>
      </c>
      <c r="J71" s="95">
        <v>13757</v>
      </c>
      <c r="K71" s="95">
        <v>5672</v>
      </c>
      <c r="L71" s="31">
        <v>303</v>
      </c>
    </row>
    <row r="72" spans="2:12" ht="12.75" customHeight="1">
      <c r="B72" s="94"/>
      <c r="C72" s="29"/>
      <c r="D72" s="95"/>
      <c r="E72" s="95"/>
      <c r="F72" s="95"/>
      <c r="G72" s="95"/>
      <c r="H72" s="95"/>
      <c r="I72" s="95"/>
      <c r="J72" s="95"/>
      <c r="K72" s="95"/>
      <c r="L72" s="31"/>
    </row>
    <row r="73" spans="2:12" ht="12.75" customHeight="1">
      <c r="B73" s="94" t="s">
        <v>1094</v>
      </c>
      <c r="C73" s="29">
        <v>12726</v>
      </c>
      <c r="D73" s="95">
        <v>13722</v>
      </c>
      <c r="E73" s="95">
        <v>5592</v>
      </c>
      <c r="F73" s="95">
        <v>2593</v>
      </c>
      <c r="G73" s="95">
        <v>2812</v>
      </c>
      <c r="H73" s="95">
        <v>1023</v>
      </c>
      <c r="I73" s="95">
        <v>15319</v>
      </c>
      <c r="J73" s="95">
        <v>16534</v>
      </c>
      <c r="K73" s="95">
        <v>6615</v>
      </c>
      <c r="L73" s="31">
        <v>251</v>
      </c>
    </row>
    <row r="74" spans="2:12" ht="12.75" customHeight="1">
      <c r="B74" s="94" t="s">
        <v>1095</v>
      </c>
      <c r="C74" s="29">
        <v>12962</v>
      </c>
      <c r="D74" s="95">
        <v>13981</v>
      </c>
      <c r="E74" s="95">
        <v>5666</v>
      </c>
      <c r="F74" s="95">
        <v>2052</v>
      </c>
      <c r="G74" s="95">
        <v>2240</v>
      </c>
      <c r="H74" s="95">
        <v>707</v>
      </c>
      <c r="I74" s="95">
        <v>15014</v>
      </c>
      <c r="J74" s="95">
        <v>16221</v>
      </c>
      <c r="K74" s="95">
        <v>6378</v>
      </c>
      <c r="L74" s="31">
        <v>254</v>
      </c>
    </row>
    <row r="75" spans="2:12" ht="12.75" customHeight="1">
      <c r="B75" s="94"/>
      <c r="C75" s="30"/>
      <c r="D75" s="95"/>
      <c r="E75" s="95"/>
      <c r="F75" s="95"/>
      <c r="G75" s="95"/>
      <c r="H75" s="95"/>
      <c r="I75" s="95"/>
      <c r="J75" s="95"/>
      <c r="K75" s="95"/>
      <c r="L75" s="31"/>
    </row>
    <row r="76" spans="2:12" ht="12.75" customHeight="1">
      <c r="B76" s="88"/>
      <c r="C76" s="855" t="s">
        <v>1099</v>
      </c>
      <c r="D76" s="855"/>
      <c r="E76" s="855"/>
      <c r="F76" s="855"/>
      <c r="G76" s="855"/>
      <c r="H76" s="855"/>
      <c r="I76" s="855"/>
      <c r="J76" s="855"/>
      <c r="K76" s="855"/>
      <c r="L76" s="856"/>
    </row>
    <row r="77" spans="2:12" ht="12.75" customHeight="1">
      <c r="B77" s="88"/>
      <c r="C77" s="92"/>
      <c r="D77" s="92"/>
      <c r="E77" s="92"/>
      <c r="F77" s="92"/>
      <c r="G77" s="92"/>
      <c r="H77" s="92"/>
      <c r="I77" s="92"/>
      <c r="J77" s="92"/>
      <c r="K77" s="92"/>
      <c r="L77" s="93"/>
    </row>
    <row r="78" spans="2:12" ht="12.75" customHeight="1">
      <c r="B78" s="94" t="s">
        <v>1097</v>
      </c>
      <c r="C78" s="29">
        <v>9191</v>
      </c>
      <c r="D78" s="30">
        <v>12073</v>
      </c>
      <c r="E78" s="30">
        <v>5071</v>
      </c>
      <c r="F78" s="30">
        <v>2597</v>
      </c>
      <c r="G78" s="30">
        <v>3941</v>
      </c>
      <c r="H78" s="30">
        <v>676</v>
      </c>
      <c r="I78" s="30">
        <v>11788</v>
      </c>
      <c r="J78" s="30">
        <v>16014</v>
      </c>
      <c r="K78" s="30">
        <v>5747</v>
      </c>
      <c r="L78" s="31">
        <v>211</v>
      </c>
    </row>
    <row r="79" spans="2:12" ht="12.75" customHeight="1">
      <c r="B79" s="94" t="s">
        <v>1085</v>
      </c>
      <c r="C79" s="29">
        <v>9107</v>
      </c>
      <c r="D79" s="30">
        <v>11842</v>
      </c>
      <c r="E79" s="30">
        <v>5164</v>
      </c>
      <c r="F79" s="30">
        <v>102</v>
      </c>
      <c r="G79" s="30">
        <v>140</v>
      </c>
      <c r="H79" s="30">
        <v>47</v>
      </c>
      <c r="I79" s="30">
        <v>9209</v>
      </c>
      <c r="J79" s="30">
        <v>11982</v>
      </c>
      <c r="K79" s="30">
        <v>5211</v>
      </c>
      <c r="L79" s="31">
        <v>221</v>
      </c>
    </row>
    <row r="80" spans="2:12" ht="12.75" customHeight="1">
      <c r="B80" s="94" t="s">
        <v>1086</v>
      </c>
      <c r="C80" s="29">
        <v>8901</v>
      </c>
      <c r="D80" s="30">
        <v>11522</v>
      </c>
      <c r="E80" s="30">
        <v>5155</v>
      </c>
      <c r="F80" s="30">
        <v>588</v>
      </c>
      <c r="G80" s="30">
        <v>707</v>
      </c>
      <c r="H80" s="30">
        <v>417</v>
      </c>
      <c r="I80" s="30">
        <v>9489</v>
      </c>
      <c r="J80" s="30">
        <v>12229</v>
      </c>
      <c r="K80" s="30">
        <v>5572</v>
      </c>
      <c r="L80" s="31">
        <v>211</v>
      </c>
    </row>
    <row r="81" spans="2:12" ht="12.75" customHeight="1">
      <c r="B81" s="94" t="s">
        <v>1087</v>
      </c>
      <c r="C81" s="29">
        <v>9178</v>
      </c>
      <c r="D81" s="30">
        <v>11938</v>
      </c>
      <c r="E81" s="30">
        <v>5304</v>
      </c>
      <c r="F81" s="30">
        <v>97</v>
      </c>
      <c r="G81" s="30">
        <v>138</v>
      </c>
      <c r="H81" s="30">
        <v>39</v>
      </c>
      <c r="I81" s="30">
        <v>9275</v>
      </c>
      <c r="J81" s="30">
        <v>12076</v>
      </c>
      <c r="K81" s="30">
        <v>5343</v>
      </c>
      <c r="L81" s="31">
        <v>211</v>
      </c>
    </row>
    <row r="82" spans="2:12" ht="12.75" customHeight="1">
      <c r="B82" s="94" t="s">
        <v>1088</v>
      </c>
      <c r="C82" s="29">
        <v>9044</v>
      </c>
      <c r="D82" s="95">
        <v>11852</v>
      </c>
      <c r="E82" s="95">
        <v>5101</v>
      </c>
      <c r="F82" s="95">
        <v>114</v>
      </c>
      <c r="G82" s="95">
        <v>171</v>
      </c>
      <c r="H82" s="30">
        <v>33</v>
      </c>
      <c r="I82" s="95">
        <v>9158</v>
      </c>
      <c r="J82" s="95">
        <v>12023</v>
      </c>
      <c r="K82" s="95">
        <v>5134</v>
      </c>
      <c r="L82" s="31">
        <v>214</v>
      </c>
    </row>
    <row r="83" spans="2:12" ht="12.75" customHeight="1">
      <c r="B83" s="94"/>
      <c r="C83" s="29"/>
      <c r="D83" s="95"/>
      <c r="E83" s="95"/>
      <c r="F83" s="95"/>
      <c r="G83" s="95"/>
      <c r="H83" s="30"/>
      <c r="I83" s="95"/>
      <c r="J83" s="95"/>
      <c r="K83" s="95"/>
      <c r="L83" s="31"/>
    </row>
    <row r="84" spans="2:12" ht="12.75" customHeight="1">
      <c r="B84" s="94" t="s">
        <v>1089</v>
      </c>
      <c r="C84" s="29">
        <v>9175</v>
      </c>
      <c r="D84" s="30">
        <v>11871</v>
      </c>
      <c r="E84" s="30">
        <v>5150</v>
      </c>
      <c r="F84" s="30">
        <v>1016</v>
      </c>
      <c r="G84" s="30">
        <v>1162</v>
      </c>
      <c r="H84" s="30">
        <v>811</v>
      </c>
      <c r="I84" s="30">
        <v>10091</v>
      </c>
      <c r="J84" s="30">
        <v>13038</v>
      </c>
      <c r="K84" s="30">
        <v>5961</v>
      </c>
      <c r="L84" s="31">
        <v>229</v>
      </c>
    </row>
    <row r="85" spans="2:12" ht="12.75" customHeight="1">
      <c r="B85" s="94" t="s">
        <v>1090</v>
      </c>
      <c r="C85" s="29">
        <v>9155</v>
      </c>
      <c r="D85" s="30">
        <v>11913</v>
      </c>
      <c r="E85" s="30">
        <v>5243</v>
      </c>
      <c r="F85" s="30">
        <v>1068</v>
      </c>
      <c r="G85" s="30">
        <v>1651</v>
      </c>
      <c r="H85" s="30">
        <v>241</v>
      </c>
      <c r="I85" s="30">
        <v>10223</v>
      </c>
      <c r="J85" s="30">
        <v>13564</v>
      </c>
      <c r="K85" s="30">
        <v>5484</v>
      </c>
      <c r="L85" s="31">
        <v>222</v>
      </c>
    </row>
    <row r="86" spans="2:12" ht="12.75" customHeight="1">
      <c r="B86" s="94" t="s">
        <v>1091</v>
      </c>
      <c r="C86" s="29">
        <v>9261</v>
      </c>
      <c r="D86" s="30">
        <v>11949</v>
      </c>
      <c r="E86" s="30">
        <v>5466</v>
      </c>
      <c r="F86" s="30">
        <v>1463</v>
      </c>
      <c r="G86" s="30">
        <v>2036</v>
      </c>
      <c r="H86" s="30">
        <v>654</v>
      </c>
      <c r="I86" s="30">
        <v>10724</v>
      </c>
      <c r="J86" s="30">
        <v>13985</v>
      </c>
      <c r="K86" s="30">
        <v>6120</v>
      </c>
      <c r="L86" s="31">
        <v>234</v>
      </c>
    </row>
    <row r="87" spans="2:12" ht="12.75" customHeight="1">
      <c r="B87" s="94" t="s">
        <v>1092</v>
      </c>
      <c r="C87" s="29">
        <v>9387</v>
      </c>
      <c r="D87" s="30">
        <v>12149</v>
      </c>
      <c r="E87" s="30">
        <v>5515</v>
      </c>
      <c r="F87" s="30">
        <v>443</v>
      </c>
      <c r="G87" s="30">
        <v>491</v>
      </c>
      <c r="H87" s="30">
        <v>376</v>
      </c>
      <c r="I87" s="30">
        <v>9830</v>
      </c>
      <c r="J87" s="30">
        <v>12640</v>
      </c>
      <c r="K87" s="30">
        <v>5891</v>
      </c>
      <c r="L87" s="31">
        <v>226</v>
      </c>
    </row>
    <row r="88" spans="2:12" ht="12.75" customHeight="1">
      <c r="B88" s="94" t="s">
        <v>1093</v>
      </c>
      <c r="C88" s="29">
        <v>9383</v>
      </c>
      <c r="D88" s="30">
        <v>12125</v>
      </c>
      <c r="E88" s="30">
        <v>5536</v>
      </c>
      <c r="F88" s="30">
        <v>427</v>
      </c>
      <c r="G88" s="30">
        <v>694</v>
      </c>
      <c r="H88" s="30">
        <v>54</v>
      </c>
      <c r="I88" s="30">
        <v>9810</v>
      </c>
      <c r="J88" s="30">
        <v>12819</v>
      </c>
      <c r="K88" s="30">
        <v>5590</v>
      </c>
      <c r="L88" s="31">
        <v>239</v>
      </c>
    </row>
    <row r="89" spans="2:12" ht="12.75" customHeight="1">
      <c r="B89" s="94"/>
      <c r="C89" s="29"/>
      <c r="D89" s="30"/>
      <c r="E89" s="30"/>
      <c r="F89" s="30"/>
      <c r="G89" s="30"/>
      <c r="H89" s="30"/>
      <c r="I89" s="30"/>
      <c r="J89" s="30"/>
      <c r="K89" s="30"/>
      <c r="L89" s="31"/>
    </row>
    <row r="90" spans="2:12" ht="12.75" customHeight="1">
      <c r="B90" s="94" t="s">
        <v>1094</v>
      </c>
      <c r="C90" s="29">
        <v>9643</v>
      </c>
      <c r="D90" s="30">
        <v>12412</v>
      </c>
      <c r="E90" s="30">
        <v>5686</v>
      </c>
      <c r="F90" s="30">
        <v>428</v>
      </c>
      <c r="G90" s="30">
        <v>460</v>
      </c>
      <c r="H90" s="30">
        <v>382</v>
      </c>
      <c r="I90" s="30">
        <v>10071</v>
      </c>
      <c r="J90" s="30">
        <v>12872</v>
      </c>
      <c r="K90" s="30">
        <v>6068</v>
      </c>
      <c r="L90" s="31">
        <v>223</v>
      </c>
    </row>
    <row r="91" spans="2:12" ht="12.75" customHeight="1">
      <c r="B91" s="94" t="s">
        <v>1095</v>
      </c>
      <c r="C91" s="29">
        <v>9539</v>
      </c>
      <c r="D91" s="30">
        <v>12237</v>
      </c>
      <c r="E91" s="30">
        <v>5707</v>
      </c>
      <c r="F91" s="30">
        <v>3936</v>
      </c>
      <c r="G91" s="30">
        <v>4868</v>
      </c>
      <c r="H91" s="30">
        <v>2612</v>
      </c>
      <c r="I91" s="30">
        <v>13475</v>
      </c>
      <c r="J91" s="30">
        <v>17105</v>
      </c>
      <c r="K91" s="30">
        <v>8319</v>
      </c>
      <c r="L91" s="31">
        <v>238</v>
      </c>
    </row>
    <row r="92" spans="2:12" ht="12.75" customHeight="1">
      <c r="B92" s="88"/>
      <c r="C92" s="30"/>
      <c r="D92" s="30"/>
      <c r="E92" s="30"/>
      <c r="F92" s="30"/>
      <c r="G92" s="30"/>
      <c r="H92" s="30"/>
      <c r="I92" s="30"/>
      <c r="J92" s="30"/>
      <c r="K92" s="30"/>
      <c r="L92" s="31"/>
    </row>
    <row r="93" spans="2:12" ht="12.75" customHeight="1">
      <c r="B93" s="88"/>
      <c r="C93" s="855" t="s">
        <v>1100</v>
      </c>
      <c r="D93" s="855"/>
      <c r="E93" s="855"/>
      <c r="F93" s="855"/>
      <c r="G93" s="855"/>
      <c r="H93" s="855"/>
      <c r="I93" s="855"/>
      <c r="J93" s="855"/>
      <c r="K93" s="855"/>
      <c r="L93" s="856"/>
    </row>
    <row r="94" spans="2:12" ht="12.75" customHeight="1">
      <c r="B94" s="88"/>
      <c r="C94" s="92"/>
      <c r="D94" s="92"/>
      <c r="E94" s="92"/>
      <c r="F94" s="92"/>
      <c r="G94" s="92"/>
      <c r="H94" s="92"/>
      <c r="I94" s="92"/>
      <c r="J94" s="92"/>
      <c r="K94" s="92"/>
      <c r="L94" s="93"/>
    </row>
    <row r="95" spans="2:12" ht="12.75" customHeight="1">
      <c r="B95" s="94" t="s">
        <v>1097</v>
      </c>
      <c r="C95" s="29">
        <v>10165</v>
      </c>
      <c r="D95" s="30">
        <v>11053</v>
      </c>
      <c r="E95" s="30">
        <v>6651</v>
      </c>
      <c r="F95" s="30">
        <v>23</v>
      </c>
      <c r="G95" s="30">
        <v>13</v>
      </c>
      <c r="H95" s="30">
        <v>65</v>
      </c>
      <c r="I95" s="30">
        <v>10188</v>
      </c>
      <c r="J95" s="30">
        <v>11066</v>
      </c>
      <c r="K95" s="30">
        <v>6716</v>
      </c>
      <c r="L95" s="31">
        <v>197</v>
      </c>
    </row>
    <row r="96" spans="2:12" ht="12.75" customHeight="1">
      <c r="B96" s="94" t="s">
        <v>1085</v>
      </c>
      <c r="C96" s="29">
        <v>10112</v>
      </c>
      <c r="D96" s="30">
        <v>10929</v>
      </c>
      <c r="E96" s="30">
        <v>6763</v>
      </c>
      <c r="F96" s="30">
        <v>73</v>
      </c>
      <c r="G96" s="30">
        <v>60</v>
      </c>
      <c r="H96" s="30">
        <v>128</v>
      </c>
      <c r="I96" s="30">
        <v>10185</v>
      </c>
      <c r="J96" s="30">
        <v>10989</v>
      </c>
      <c r="K96" s="30">
        <v>6891</v>
      </c>
      <c r="L96" s="31">
        <v>262</v>
      </c>
    </row>
    <row r="97" spans="2:12" ht="12">
      <c r="B97" s="94" t="s">
        <v>1086</v>
      </c>
      <c r="C97" s="29">
        <v>10701</v>
      </c>
      <c r="D97" s="30">
        <v>11654</v>
      </c>
      <c r="E97" s="30">
        <v>6968</v>
      </c>
      <c r="F97" s="30">
        <v>1064</v>
      </c>
      <c r="G97" s="30">
        <v>1190</v>
      </c>
      <c r="H97" s="30">
        <v>570</v>
      </c>
      <c r="I97" s="30">
        <v>11765</v>
      </c>
      <c r="J97" s="30">
        <v>12844</v>
      </c>
      <c r="K97" s="30">
        <v>7538</v>
      </c>
      <c r="L97" s="31">
        <v>255</v>
      </c>
    </row>
    <row r="98" spans="2:12" ht="12">
      <c r="B98" s="94" t="s">
        <v>1087</v>
      </c>
      <c r="C98" s="29">
        <v>9258</v>
      </c>
      <c r="D98" s="30">
        <v>10010</v>
      </c>
      <c r="E98" s="30">
        <v>5956</v>
      </c>
      <c r="F98" s="30">
        <v>38</v>
      </c>
      <c r="G98" s="30">
        <v>29</v>
      </c>
      <c r="H98" s="30">
        <v>79</v>
      </c>
      <c r="I98" s="30">
        <v>9296</v>
      </c>
      <c r="J98" s="30">
        <v>10039</v>
      </c>
      <c r="K98" s="30">
        <v>6035</v>
      </c>
      <c r="L98" s="31">
        <v>223</v>
      </c>
    </row>
    <row r="99" spans="2:12" ht="12">
      <c r="B99" s="94" t="s">
        <v>1088</v>
      </c>
      <c r="C99" s="29">
        <v>9784</v>
      </c>
      <c r="D99" s="30">
        <v>10657</v>
      </c>
      <c r="E99" s="30">
        <v>6086</v>
      </c>
      <c r="F99" s="30">
        <v>0</v>
      </c>
      <c r="G99" s="30">
        <v>0</v>
      </c>
      <c r="H99" s="30">
        <v>0</v>
      </c>
      <c r="I99" s="30">
        <v>9784</v>
      </c>
      <c r="J99" s="30">
        <v>10657</v>
      </c>
      <c r="K99" s="30">
        <v>6086</v>
      </c>
      <c r="L99" s="31">
        <v>242</v>
      </c>
    </row>
    <row r="100" spans="2:12" ht="12">
      <c r="B100" s="94"/>
      <c r="C100" s="29"/>
      <c r="D100" s="30"/>
      <c r="E100" s="30"/>
      <c r="F100" s="30"/>
      <c r="G100" s="30"/>
      <c r="H100" s="30"/>
      <c r="I100" s="30"/>
      <c r="J100" s="30"/>
      <c r="K100" s="30"/>
      <c r="L100" s="31"/>
    </row>
    <row r="101" spans="2:12" ht="12">
      <c r="B101" s="94" t="s">
        <v>1089</v>
      </c>
      <c r="C101" s="29">
        <v>9687</v>
      </c>
      <c r="D101" s="30">
        <v>10475</v>
      </c>
      <c r="E101" s="30">
        <v>6384</v>
      </c>
      <c r="F101" s="30">
        <v>1410</v>
      </c>
      <c r="G101" s="30">
        <v>1541</v>
      </c>
      <c r="H101" s="30">
        <v>863</v>
      </c>
      <c r="I101" s="30">
        <v>11097</v>
      </c>
      <c r="J101" s="30">
        <v>12016</v>
      </c>
      <c r="K101" s="30">
        <v>7247</v>
      </c>
      <c r="L101" s="31">
        <v>222</v>
      </c>
    </row>
    <row r="102" spans="2:12" ht="12">
      <c r="B102" s="94" t="s">
        <v>1090</v>
      </c>
      <c r="C102" s="29">
        <v>9699</v>
      </c>
      <c r="D102" s="30">
        <v>10529</v>
      </c>
      <c r="E102" s="30">
        <v>6295</v>
      </c>
      <c r="F102" s="30">
        <v>5907</v>
      </c>
      <c r="G102" s="30">
        <v>6706</v>
      </c>
      <c r="H102" s="30">
        <v>2614</v>
      </c>
      <c r="I102" s="30">
        <v>15606</v>
      </c>
      <c r="J102" s="30">
        <v>17235</v>
      </c>
      <c r="K102" s="30">
        <v>8909</v>
      </c>
      <c r="L102" s="31">
        <v>217</v>
      </c>
    </row>
    <row r="103" spans="2:12" ht="12">
      <c r="B103" s="94" t="s">
        <v>1091</v>
      </c>
      <c r="C103" s="29">
        <v>10038</v>
      </c>
      <c r="D103" s="30">
        <v>10895</v>
      </c>
      <c r="E103" s="30">
        <v>6075</v>
      </c>
      <c r="F103" s="30">
        <v>952</v>
      </c>
      <c r="G103" s="30">
        <v>1036</v>
      </c>
      <c r="H103" s="30">
        <v>561</v>
      </c>
      <c r="I103" s="30">
        <v>10990</v>
      </c>
      <c r="J103" s="30">
        <v>11931</v>
      </c>
      <c r="K103" s="30">
        <v>6636</v>
      </c>
      <c r="L103" s="31">
        <v>229</v>
      </c>
    </row>
    <row r="104" spans="2:12" ht="12">
      <c r="B104" s="94" t="s">
        <v>1092</v>
      </c>
      <c r="C104" s="29">
        <v>9902</v>
      </c>
      <c r="D104" s="30">
        <v>10732</v>
      </c>
      <c r="E104" s="30">
        <v>6152</v>
      </c>
      <c r="F104" s="30">
        <v>0</v>
      </c>
      <c r="G104" s="30">
        <v>0</v>
      </c>
      <c r="H104" s="30">
        <v>0</v>
      </c>
      <c r="I104" s="30">
        <v>9902</v>
      </c>
      <c r="J104" s="30">
        <v>10732</v>
      </c>
      <c r="K104" s="30">
        <v>6152</v>
      </c>
      <c r="L104" s="31">
        <v>185</v>
      </c>
    </row>
    <row r="105" spans="2:12" ht="12">
      <c r="B105" s="94" t="s">
        <v>1093</v>
      </c>
      <c r="C105" s="29">
        <v>10095</v>
      </c>
      <c r="D105" s="30">
        <v>10968</v>
      </c>
      <c r="E105" s="30">
        <v>6110</v>
      </c>
      <c r="F105" s="30">
        <v>48</v>
      </c>
      <c r="G105" s="30">
        <v>44</v>
      </c>
      <c r="H105" s="30">
        <v>70</v>
      </c>
      <c r="I105" s="30">
        <v>10143</v>
      </c>
      <c r="J105" s="30">
        <v>11012</v>
      </c>
      <c r="K105" s="30">
        <v>6180</v>
      </c>
      <c r="L105" s="31">
        <v>244</v>
      </c>
    </row>
    <row r="106" spans="2:12" ht="12">
      <c r="B106" s="94"/>
      <c r="C106" s="29"/>
      <c r="D106" s="30"/>
      <c r="E106" s="30"/>
      <c r="F106" s="30"/>
      <c r="G106" s="30"/>
      <c r="H106" s="30"/>
      <c r="I106" s="30"/>
      <c r="J106" s="30"/>
      <c r="K106" s="30"/>
      <c r="L106" s="31"/>
    </row>
    <row r="107" spans="2:12" ht="12">
      <c r="B107" s="94" t="s">
        <v>1094</v>
      </c>
      <c r="C107" s="29">
        <v>10492</v>
      </c>
      <c r="D107" s="30">
        <v>11368</v>
      </c>
      <c r="E107" s="30">
        <v>6376</v>
      </c>
      <c r="F107" s="30">
        <v>0</v>
      </c>
      <c r="G107" s="30">
        <v>0</v>
      </c>
      <c r="H107" s="30">
        <v>0</v>
      </c>
      <c r="I107" s="30">
        <v>10492</v>
      </c>
      <c r="J107" s="30">
        <v>11368</v>
      </c>
      <c r="K107" s="30">
        <v>6376</v>
      </c>
      <c r="L107" s="31">
        <v>252</v>
      </c>
    </row>
    <row r="108" spans="2:12" ht="12">
      <c r="B108" s="94" t="s">
        <v>1095</v>
      </c>
      <c r="C108" s="29">
        <v>10700</v>
      </c>
      <c r="D108" s="30">
        <v>11506</v>
      </c>
      <c r="E108" s="30">
        <v>6938</v>
      </c>
      <c r="F108" s="30">
        <v>8710</v>
      </c>
      <c r="G108" s="30">
        <v>9598</v>
      </c>
      <c r="H108" s="30">
        <v>4562</v>
      </c>
      <c r="I108" s="30">
        <v>19410</v>
      </c>
      <c r="J108" s="30">
        <v>21104</v>
      </c>
      <c r="K108" s="30">
        <v>11500</v>
      </c>
      <c r="L108" s="31">
        <v>220</v>
      </c>
    </row>
    <row r="109" spans="2:12" ht="12">
      <c r="B109" s="88"/>
      <c r="C109" s="30"/>
      <c r="D109" s="30"/>
      <c r="E109" s="30"/>
      <c r="F109" s="30"/>
      <c r="G109" s="30"/>
      <c r="H109" s="30"/>
      <c r="I109" s="30"/>
      <c r="J109" s="30"/>
      <c r="K109" s="30"/>
      <c r="L109" s="31"/>
    </row>
    <row r="110" spans="2:12" ht="12">
      <c r="B110" s="88"/>
      <c r="C110" s="855" t="s">
        <v>1101</v>
      </c>
      <c r="D110" s="855"/>
      <c r="E110" s="855"/>
      <c r="F110" s="855"/>
      <c r="G110" s="855"/>
      <c r="H110" s="855"/>
      <c r="I110" s="855"/>
      <c r="J110" s="855"/>
      <c r="K110" s="855"/>
      <c r="L110" s="856"/>
    </row>
    <row r="111" spans="2:12" ht="12">
      <c r="B111" s="88"/>
      <c r="C111" s="92"/>
      <c r="D111" s="92"/>
      <c r="E111" s="92"/>
      <c r="F111" s="92"/>
      <c r="G111" s="92"/>
      <c r="H111" s="92"/>
      <c r="I111" s="92"/>
      <c r="J111" s="92"/>
      <c r="K111" s="92"/>
      <c r="L111" s="93"/>
    </row>
    <row r="112" spans="2:12" ht="12">
      <c r="B112" s="94" t="s">
        <v>1097</v>
      </c>
      <c r="C112" s="29">
        <v>15992</v>
      </c>
      <c r="D112" s="30">
        <v>20537</v>
      </c>
      <c r="E112" s="30">
        <v>9864</v>
      </c>
      <c r="F112" s="30">
        <v>2955</v>
      </c>
      <c r="G112" s="30">
        <v>4369</v>
      </c>
      <c r="H112" s="30">
        <v>1049</v>
      </c>
      <c r="I112" s="30">
        <v>18947</v>
      </c>
      <c r="J112" s="30">
        <v>24906</v>
      </c>
      <c r="K112" s="30">
        <v>10913</v>
      </c>
      <c r="L112" s="31">
        <v>289</v>
      </c>
    </row>
    <row r="113" spans="2:12" ht="12">
      <c r="B113" s="94" t="s">
        <v>1085</v>
      </c>
      <c r="C113" s="29">
        <v>16456</v>
      </c>
      <c r="D113" s="30">
        <v>20630</v>
      </c>
      <c r="E113" s="30">
        <v>10769</v>
      </c>
      <c r="F113" s="30">
        <v>0</v>
      </c>
      <c r="G113" s="30">
        <v>0</v>
      </c>
      <c r="H113" s="30">
        <v>0</v>
      </c>
      <c r="I113" s="30">
        <v>16456</v>
      </c>
      <c r="J113" s="30">
        <v>20630</v>
      </c>
      <c r="K113" s="30">
        <v>10769</v>
      </c>
      <c r="L113" s="31">
        <v>0</v>
      </c>
    </row>
    <row r="114" spans="2:12" ht="12">
      <c r="B114" s="94" t="s">
        <v>1086</v>
      </c>
      <c r="C114" s="29">
        <v>16457</v>
      </c>
      <c r="D114" s="30">
        <v>20633</v>
      </c>
      <c r="E114" s="30">
        <v>10735</v>
      </c>
      <c r="F114" s="30">
        <v>12495</v>
      </c>
      <c r="G114" s="30">
        <v>17444</v>
      </c>
      <c r="H114" s="30">
        <v>5714</v>
      </c>
      <c r="I114" s="30">
        <v>28952</v>
      </c>
      <c r="J114" s="30">
        <v>38077</v>
      </c>
      <c r="K114" s="30">
        <v>16449</v>
      </c>
      <c r="L114" s="31">
        <v>309</v>
      </c>
    </row>
    <row r="115" spans="2:12" ht="12">
      <c r="B115" s="94" t="s">
        <v>1087</v>
      </c>
      <c r="C115" s="29">
        <v>16212</v>
      </c>
      <c r="D115" s="30">
        <v>19862</v>
      </c>
      <c r="E115" s="30">
        <v>11271</v>
      </c>
      <c r="F115" s="30">
        <v>282</v>
      </c>
      <c r="G115" s="30">
        <v>233</v>
      </c>
      <c r="H115" s="30">
        <v>347</v>
      </c>
      <c r="I115" s="30">
        <v>16494</v>
      </c>
      <c r="J115" s="30">
        <v>20095</v>
      </c>
      <c r="K115" s="30">
        <v>11618</v>
      </c>
      <c r="L115" s="31">
        <v>0</v>
      </c>
    </row>
    <row r="116" spans="2:12" ht="12">
      <c r="B116" s="94" t="s">
        <v>1088</v>
      </c>
      <c r="C116" s="29">
        <v>16113</v>
      </c>
      <c r="D116" s="30">
        <v>20348</v>
      </c>
      <c r="E116" s="30">
        <v>10366</v>
      </c>
      <c r="F116" s="30">
        <v>239</v>
      </c>
      <c r="G116" s="30">
        <v>362</v>
      </c>
      <c r="H116" s="30">
        <v>72</v>
      </c>
      <c r="I116" s="30">
        <v>16352</v>
      </c>
      <c r="J116" s="30">
        <v>20710</v>
      </c>
      <c r="K116" s="30">
        <v>10438</v>
      </c>
      <c r="L116" s="31">
        <v>0</v>
      </c>
    </row>
    <row r="117" spans="2:12" ht="12">
      <c r="B117" s="94"/>
      <c r="C117" s="29"/>
      <c r="D117" s="30"/>
      <c r="E117" s="30"/>
      <c r="F117" s="30"/>
      <c r="G117" s="30"/>
      <c r="H117" s="30"/>
      <c r="I117" s="30"/>
      <c r="J117" s="30"/>
      <c r="K117" s="30"/>
      <c r="L117" s="31"/>
    </row>
    <row r="118" spans="2:12" ht="12">
      <c r="B118" s="94" t="s">
        <v>1089</v>
      </c>
      <c r="C118" s="29">
        <v>15607</v>
      </c>
      <c r="D118" s="30">
        <v>19704</v>
      </c>
      <c r="E118" s="30">
        <v>9954</v>
      </c>
      <c r="F118" s="30">
        <v>5942</v>
      </c>
      <c r="G118" s="30">
        <v>7106</v>
      </c>
      <c r="H118" s="30">
        <v>4335</v>
      </c>
      <c r="I118" s="30">
        <v>21549</v>
      </c>
      <c r="J118" s="30">
        <v>26810</v>
      </c>
      <c r="K118" s="30">
        <v>14289</v>
      </c>
      <c r="L118" s="31">
        <v>0</v>
      </c>
    </row>
    <row r="119" spans="2:12" ht="12">
      <c r="B119" s="94" t="s">
        <v>1090</v>
      </c>
      <c r="C119" s="29">
        <v>16711</v>
      </c>
      <c r="D119" s="30">
        <v>20885</v>
      </c>
      <c r="E119" s="30">
        <v>10917</v>
      </c>
      <c r="F119" s="30">
        <v>0</v>
      </c>
      <c r="G119" s="30">
        <v>0</v>
      </c>
      <c r="H119" s="30">
        <v>0</v>
      </c>
      <c r="I119" s="30">
        <v>16711</v>
      </c>
      <c r="J119" s="30">
        <v>20885</v>
      </c>
      <c r="K119" s="30">
        <v>10917</v>
      </c>
      <c r="L119" s="31">
        <v>0</v>
      </c>
    </row>
    <row r="120" spans="2:12" ht="12">
      <c r="B120" s="94" t="s">
        <v>1091</v>
      </c>
      <c r="C120" s="29">
        <v>16680</v>
      </c>
      <c r="D120" s="30">
        <v>21184</v>
      </c>
      <c r="E120" s="30">
        <v>10420</v>
      </c>
      <c r="F120" s="30">
        <v>2270</v>
      </c>
      <c r="G120" s="30">
        <v>2047</v>
      </c>
      <c r="H120" s="30">
        <v>2580</v>
      </c>
      <c r="I120" s="30">
        <v>18950</v>
      </c>
      <c r="J120" s="30">
        <v>23231</v>
      </c>
      <c r="K120" s="30">
        <v>13000</v>
      </c>
      <c r="L120" s="31">
        <v>0</v>
      </c>
    </row>
    <row r="121" spans="2:12" ht="12">
      <c r="B121" s="94" t="s">
        <v>1092</v>
      </c>
      <c r="C121" s="29">
        <v>16552</v>
      </c>
      <c r="D121" s="30">
        <v>20916</v>
      </c>
      <c r="E121" s="30">
        <v>10414</v>
      </c>
      <c r="F121" s="30">
        <v>11055</v>
      </c>
      <c r="G121" s="30">
        <v>15595</v>
      </c>
      <c r="H121" s="30">
        <v>4670</v>
      </c>
      <c r="I121" s="30">
        <v>27607</v>
      </c>
      <c r="J121" s="30">
        <v>36511</v>
      </c>
      <c r="K121" s="30">
        <v>15084</v>
      </c>
      <c r="L121" s="31">
        <v>0</v>
      </c>
    </row>
    <row r="122" spans="2:12" ht="12">
      <c r="B122" s="94" t="s">
        <v>1093</v>
      </c>
      <c r="C122" s="29">
        <v>16597</v>
      </c>
      <c r="D122" s="30">
        <v>20745</v>
      </c>
      <c r="E122" s="30">
        <v>10772</v>
      </c>
      <c r="F122" s="30">
        <v>0</v>
      </c>
      <c r="G122" s="30">
        <v>0</v>
      </c>
      <c r="H122" s="30">
        <v>0</v>
      </c>
      <c r="I122" s="30">
        <v>16597</v>
      </c>
      <c r="J122" s="30">
        <v>20745</v>
      </c>
      <c r="K122" s="30">
        <v>10772</v>
      </c>
      <c r="L122" s="31">
        <v>0</v>
      </c>
    </row>
    <row r="123" spans="2:12" ht="12">
      <c r="B123" s="94"/>
      <c r="C123" s="29"/>
      <c r="D123" s="30"/>
      <c r="E123" s="30"/>
      <c r="F123" s="30"/>
      <c r="G123" s="30"/>
      <c r="H123" s="30"/>
      <c r="I123" s="30"/>
      <c r="J123" s="30"/>
      <c r="K123" s="30"/>
      <c r="L123" s="31"/>
    </row>
    <row r="124" spans="2:12" ht="12">
      <c r="B124" s="94" t="s">
        <v>1094</v>
      </c>
      <c r="C124" s="29">
        <v>16290</v>
      </c>
      <c r="D124" s="30">
        <v>20546</v>
      </c>
      <c r="E124" s="30">
        <v>10275</v>
      </c>
      <c r="F124" s="30">
        <v>1086</v>
      </c>
      <c r="G124" s="30">
        <v>1450</v>
      </c>
      <c r="H124" s="30">
        <v>571</v>
      </c>
      <c r="I124" s="30">
        <v>17376</v>
      </c>
      <c r="J124" s="30">
        <v>21996</v>
      </c>
      <c r="K124" s="30">
        <v>10846</v>
      </c>
      <c r="L124" s="31">
        <v>0</v>
      </c>
    </row>
    <row r="125" spans="2:12" ht="12">
      <c r="B125" s="94" t="s">
        <v>1095</v>
      </c>
      <c r="C125" s="29">
        <v>16356</v>
      </c>
      <c r="D125" s="30">
        <v>20515</v>
      </c>
      <c r="E125" s="30">
        <v>10534</v>
      </c>
      <c r="F125" s="30">
        <v>11298</v>
      </c>
      <c r="G125" s="30">
        <v>13489</v>
      </c>
      <c r="H125" s="30">
        <v>8231</v>
      </c>
      <c r="I125" s="30">
        <v>27654</v>
      </c>
      <c r="J125" s="30">
        <v>34004</v>
      </c>
      <c r="K125" s="30">
        <v>18765</v>
      </c>
      <c r="L125" s="31">
        <v>206</v>
      </c>
    </row>
    <row r="126" spans="2:12" ht="12">
      <c r="B126" s="88"/>
      <c r="C126" s="30"/>
      <c r="D126" s="30"/>
      <c r="E126" s="30"/>
      <c r="F126" s="30"/>
      <c r="G126" s="30"/>
      <c r="H126" s="30"/>
      <c r="I126" s="30"/>
      <c r="J126" s="30"/>
      <c r="K126" s="30"/>
      <c r="L126" s="31"/>
    </row>
    <row r="127" spans="2:12" ht="12">
      <c r="B127" s="88"/>
      <c r="C127" s="855" t="s">
        <v>1102</v>
      </c>
      <c r="D127" s="855"/>
      <c r="E127" s="855"/>
      <c r="F127" s="855"/>
      <c r="G127" s="855"/>
      <c r="H127" s="855"/>
      <c r="I127" s="855"/>
      <c r="J127" s="855"/>
      <c r="K127" s="855"/>
      <c r="L127" s="856"/>
    </row>
    <row r="128" spans="2:12" ht="12">
      <c r="B128" s="88"/>
      <c r="C128" s="92"/>
      <c r="D128" s="92"/>
      <c r="E128" s="92"/>
      <c r="F128" s="92"/>
      <c r="G128" s="92"/>
      <c r="H128" s="92"/>
      <c r="I128" s="92"/>
      <c r="J128" s="92"/>
      <c r="K128" s="92"/>
      <c r="L128" s="93"/>
    </row>
    <row r="129" spans="2:12" ht="12">
      <c r="B129" s="94" t="s">
        <v>1097</v>
      </c>
      <c r="C129" s="29">
        <v>14493</v>
      </c>
      <c r="D129" s="30">
        <v>15468</v>
      </c>
      <c r="E129" s="30">
        <v>8413</v>
      </c>
      <c r="F129" s="30">
        <v>685</v>
      </c>
      <c r="G129" s="30">
        <v>609</v>
      </c>
      <c r="H129" s="30">
        <v>1159</v>
      </c>
      <c r="I129" s="30">
        <v>15178</v>
      </c>
      <c r="J129" s="30">
        <v>16077</v>
      </c>
      <c r="K129" s="30">
        <v>9572</v>
      </c>
      <c r="L129" s="31">
        <v>255</v>
      </c>
    </row>
    <row r="130" spans="2:12" ht="12">
      <c r="B130" s="94" t="s">
        <v>1085</v>
      </c>
      <c r="C130" s="29">
        <v>14705</v>
      </c>
      <c r="D130" s="30">
        <v>15716</v>
      </c>
      <c r="E130" s="30">
        <v>8557</v>
      </c>
      <c r="F130" s="30">
        <v>310</v>
      </c>
      <c r="G130" s="30">
        <v>254</v>
      </c>
      <c r="H130" s="30">
        <v>648</v>
      </c>
      <c r="I130" s="30">
        <v>15015</v>
      </c>
      <c r="J130" s="30">
        <v>15970</v>
      </c>
      <c r="K130" s="30">
        <v>9205</v>
      </c>
      <c r="L130" s="31">
        <v>253</v>
      </c>
    </row>
    <row r="131" spans="2:12" ht="12">
      <c r="B131" s="94" t="s">
        <v>1086</v>
      </c>
      <c r="C131" s="29">
        <v>14742</v>
      </c>
      <c r="D131" s="30">
        <v>15706</v>
      </c>
      <c r="E131" s="30">
        <v>9011</v>
      </c>
      <c r="F131" s="30">
        <v>1312</v>
      </c>
      <c r="G131" s="30">
        <v>1509</v>
      </c>
      <c r="H131" s="30">
        <v>141</v>
      </c>
      <c r="I131" s="30">
        <v>16054</v>
      </c>
      <c r="J131" s="30">
        <v>17215</v>
      </c>
      <c r="K131" s="30">
        <v>9152</v>
      </c>
      <c r="L131" s="31">
        <v>258</v>
      </c>
    </row>
    <row r="132" spans="2:12" ht="12">
      <c r="B132" s="94" t="s">
        <v>1087</v>
      </c>
      <c r="C132" s="29">
        <v>14597</v>
      </c>
      <c r="D132" s="30">
        <v>15640</v>
      </c>
      <c r="E132" s="30">
        <v>8418</v>
      </c>
      <c r="F132" s="30">
        <v>221</v>
      </c>
      <c r="G132" s="30">
        <v>217</v>
      </c>
      <c r="H132" s="30">
        <v>244</v>
      </c>
      <c r="I132" s="30">
        <v>14818</v>
      </c>
      <c r="J132" s="30">
        <v>15857</v>
      </c>
      <c r="K132" s="30">
        <v>8667</v>
      </c>
      <c r="L132" s="31">
        <v>261</v>
      </c>
    </row>
    <row r="133" spans="2:12" ht="12">
      <c r="B133" s="94" t="s">
        <v>1088</v>
      </c>
      <c r="C133" s="29">
        <v>14104</v>
      </c>
      <c r="D133" s="30">
        <v>15170</v>
      </c>
      <c r="E133" s="30">
        <v>8072</v>
      </c>
      <c r="F133" s="30">
        <v>682</v>
      </c>
      <c r="G133" s="30">
        <v>731</v>
      </c>
      <c r="H133" s="30">
        <v>403</v>
      </c>
      <c r="I133" s="30">
        <v>14786</v>
      </c>
      <c r="J133" s="30">
        <v>15901</v>
      </c>
      <c r="K133" s="30">
        <v>8475</v>
      </c>
      <c r="L133" s="31">
        <v>258</v>
      </c>
    </row>
    <row r="134" spans="2:12" ht="12">
      <c r="B134" s="94"/>
      <c r="C134" s="29"/>
      <c r="D134" s="30"/>
      <c r="E134" s="30"/>
      <c r="F134" s="30"/>
      <c r="G134" s="30"/>
      <c r="H134" s="30"/>
      <c r="I134" s="30"/>
      <c r="J134" s="30"/>
      <c r="K134" s="30"/>
      <c r="L134" s="31"/>
    </row>
    <row r="135" spans="2:12" ht="12">
      <c r="B135" s="94" t="s">
        <v>1089</v>
      </c>
      <c r="C135" s="29">
        <v>14306</v>
      </c>
      <c r="D135" s="30">
        <v>15410</v>
      </c>
      <c r="E135" s="30">
        <v>7997</v>
      </c>
      <c r="F135" s="30">
        <v>8658</v>
      </c>
      <c r="G135" s="30">
        <v>8957</v>
      </c>
      <c r="H135" s="30">
        <v>6953</v>
      </c>
      <c r="I135" s="30">
        <v>22964</v>
      </c>
      <c r="J135" s="30">
        <v>24367</v>
      </c>
      <c r="K135" s="30">
        <v>14950</v>
      </c>
      <c r="L135" s="31">
        <v>257</v>
      </c>
    </row>
    <row r="136" spans="2:12" ht="12">
      <c r="B136" s="94" t="s">
        <v>1090</v>
      </c>
      <c r="C136" s="29">
        <v>14014</v>
      </c>
      <c r="D136" s="30">
        <v>15095</v>
      </c>
      <c r="E136" s="30">
        <v>7870</v>
      </c>
      <c r="F136" s="30">
        <v>1030</v>
      </c>
      <c r="G136" s="30">
        <v>1142</v>
      </c>
      <c r="H136" s="30">
        <v>400</v>
      </c>
      <c r="I136" s="30">
        <v>15044</v>
      </c>
      <c r="J136" s="30">
        <v>16237</v>
      </c>
      <c r="K136" s="30">
        <v>8270</v>
      </c>
      <c r="L136" s="31">
        <v>253</v>
      </c>
    </row>
    <row r="137" spans="2:12" ht="12">
      <c r="B137" s="94" t="s">
        <v>1091</v>
      </c>
      <c r="C137" s="29">
        <v>14400</v>
      </c>
      <c r="D137" s="30">
        <v>15508</v>
      </c>
      <c r="E137" s="30">
        <v>8153</v>
      </c>
      <c r="F137" s="30">
        <v>7528</v>
      </c>
      <c r="G137" s="30">
        <v>8464</v>
      </c>
      <c r="H137" s="30">
        <v>2250</v>
      </c>
      <c r="I137" s="30">
        <v>21928</v>
      </c>
      <c r="J137" s="30">
        <v>23972</v>
      </c>
      <c r="K137" s="30">
        <v>10403</v>
      </c>
      <c r="L137" s="31">
        <v>282</v>
      </c>
    </row>
    <row r="138" spans="2:12" ht="12">
      <c r="B138" s="94" t="s">
        <v>1092</v>
      </c>
      <c r="C138" s="29">
        <v>14762</v>
      </c>
      <c r="D138" s="30">
        <v>15812</v>
      </c>
      <c r="E138" s="30">
        <v>8827</v>
      </c>
      <c r="F138" s="30">
        <v>615</v>
      </c>
      <c r="G138" s="30">
        <v>678</v>
      </c>
      <c r="H138" s="30">
        <v>259</v>
      </c>
      <c r="I138" s="30">
        <v>15377</v>
      </c>
      <c r="J138" s="30">
        <v>16490</v>
      </c>
      <c r="K138" s="30">
        <v>9086</v>
      </c>
      <c r="L138" s="31">
        <v>264</v>
      </c>
    </row>
    <row r="139" spans="2:12" ht="12">
      <c r="B139" s="94" t="s">
        <v>1093</v>
      </c>
      <c r="C139" s="29">
        <v>14559</v>
      </c>
      <c r="D139" s="95">
        <v>15693</v>
      </c>
      <c r="E139" s="95">
        <v>8122</v>
      </c>
      <c r="F139" s="95">
        <v>923</v>
      </c>
      <c r="G139" s="95">
        <v>1065</v>
      </c>
      <c r="H139" s="95">
        <v>115</v>
      </c>
      <c r="I139" s="95">
        <v>15482</v>
      </c>
      <c r="J139" s="95">
        <v>16758</v>
      </c>
      <c r="K139" s="95">
        <v>8237</v>
      </c>
      <c r="L139" s="31">
        <v>267</v>
      </c>
    </row>
    <row r="140" spans="2:12" ht="12">
      <c r="B140" s="94"/>
      <c r="C140" s="29"/>
      <c r="D140" s="95"/>
      <c r="E140" s="95"/>
      <c r="F140" s="95"/>
      <c r="G140" s="95"/>
      <c r="H140" s="95"/>
      <c r="I140" s="95"/>
      <c r="J140" s="95"/>
      <c r="K140" s="95"/>
      <c r="L140" s="31"/>
    </row>
    <row r="141" spans="2:12" ht="12">
      <c r="B141" s="94" t="s">
        <v>1094</v>
      </c>
      <c r="C141" s="29">
        <v>14898</v>
      </c>
      <c r="D141" s="95">
        <v>16065</v>
      </c>
      <c r="E141" s="95">
        <v>8249</v>
      </c>
      <c r="F141" s="95">
        <v>979</v>
      </c>
      <c r="G141" s="95">
        <v>1106</v>
      </c>
      <c r="H141" s="95">
        <v>256</v>
      </c>
      <c r="I141" s="95">
        <v>15877</v>
      </c>
      <c r="J141" s="95">
        <v>17171</v>
      </c>
      <c r="K141" s="95">
        <v>8505</v>
      </c>
      <c r="L141" s="31">
        <v>283</v>
      </c>
    </row>
    <row r="142" spans="2:12" ht="12">
      <c r="B142" s="94" t="s">
        <v>1095</v>
      </c>
      <c r="C142" s="29">
        <v>15482</v>
      </c>
      <c r="D142" s="95">
        <v>16664</v>
      </c>
      <c r="E142" s="95">
        <v>8744</v>
      </c>
      <c r="F142" s="95">
        <v>17909</v>
      </c>
      <c r="G142" s="95">
        <v>19248</v>
      </c>
      <c r="H142" s="95">
        <v>10280</v>
      </c>
      <c r="I142" s="95">
        <v>33391</v>
      </c>
      <c r="J142" s="95">
        <v>35912</v>
      </c>
      <c r="K142" s="95">
        <v>19024</v>
      </c>
      <c r="L142" s="31">
        <v>290</v>
      </c>
    </row>
    <row r="143" spans="2:12" ht="12.75" thickBot="1">
      <c r="B143" s="96"/>
      <c r="C143" s="97"/>
      <c r="D143" s="97"/>
      <c r="E143" s="97"/>
      <c r="F143" s="97"/>
      <c r="G143" s="97"/>
      <c r="H143" s="97"/>
      <c r="I143" s="97"/>
      <c r="J143" s="97"/>
      <c r="K143" s="97"/>
      <c r="L143" s="98"/>
    </row>
    <row r="144" ht="12">
      <c r="B144" s="82" t="s">
        <v>1103</v>
      </c>
    </row>
  </sheetData>
  <mergeCells count="13">
    <mergeCell ref="C59:L59"/>
    <mergeCell ref="B4:B5"/>
    <mergeCell ref="C8:L8"/>
    <mergeCell ref="C25:L25"/>
    <mergeCell ref="C42:L42"/>
    <mergeCell ref="L4:L5"/>
    <mergeCell ref="C4:E4"/>
    <mergeCell ref="F4:H4"/>
    <mergeCell ref="I4:K4"/>
    <mergeCell ref="C76:L76"/>
    <mergeCell ref="C93:L93"/>
    <mergeCell ref="C110:L110"/>
    <mergeCell ref="C127:L127"/>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2:O181"/>
  <sheetViews>
    <sheetView workbookViewId="0" topLeftCell="A1">
      <selection activeCell="A1" sqref="A1"/>
    </sheetView>
  </sheetViews>
  <sheetFormatPr defaultColWidth="9.00390625" defaultRowHeight="13.5"/>
  <cols>
    <col min="1" max="1" width="2.625" style="99" customWidth="1"/>
    <col min="2" max="2" width="2.625" style="103" customWidth="1"/>
    <col min="3" max="3" width="10.625" style="101" customWidth="1"/>
    <col min="4" max="4" width="9.00390625" style="104" bestFit="1" customWidth="1"/>
    <col min="5" max="10" width="8.125" style="99" bestFit="1" customWidth="1"/>
    <col min="11" max="11" width="7.25390625" style="99" bestFit="1" customWidth="1"/>
    <col min="12" max="13" width="6.125" style="99" bestFit="1" customWidth="1"/>
    <col min="14" max="14" width="5.50390625" style="99" bestFit="1" customWidth="1"/>
    <col min="15" max="15" width="14.50390625" style="99" customWidth="1"/>
    <col min="16" max="16384" width="9.00390625" style="99" customWidth="1"/>
  </cols>
  <sheetData>
    <row r="2" spans="2:4" ht="14.25">
      <c r="B2" s="100" t="s">
        <v>1222</v>
      </c>
      <c r="D2" s="102"/>
    </row>
    <row r="3" ht="12">
      <c r="O3" s="103"/>
    </row>
    <row r="4" spans="3:15" ht="12.75" thickBot="1">
      <c r="C4" s="103"/>
      <c r="D4" s="103"/>
      <c r="E4" s="103"/>
      <c r="F4" s="103"/>
      <c r="G4" s="103"/>
      <c r="H4" s="103"/>
      <c r="I4" s="103"/>
      <c r="J4" s="103"/>
      <c r="K4" s="103"/>
      <c r="L4" s="103"/>
      <c r="M4" s="105"/>
      <c r="N4" s="105"/>
      <c r="O4" s="105">
        <v>19968</v>
      </c>
    </row>
    <row r="5" spans="2:15" s="106" customFormat="1" ht="25.5" customHeight="1">
      <c r="B5" s="828" t="s">
        <v>1135</v>
      </c>
      <c r="C5" s="829"/>
      <c r="D5" s="833" t="s">
        <v>1136</v>
      </c>
      <c r="E5" s="833" t="s">
        <v>1137</v>
      </c>
      <c r="F5" s="107" t="s">
        <v>1138</v>
      </c>
      <c r="G5" s="107" t="s">
        <v>1139</v>
      </c>
      <c r="H5" s="107" t="s">
        <v>1140</v>
      </c>
      <c r="I5" s="107" t="s">
        <v>1141</v>
      </c>
      <c r="J5" s="107" t="s">
        <v>1142</v>
      </c>
      <c r="K5" s="107" t="s">
        <v>1143</v>
      </c>
      <c r="L5" s="107" t="s">
        <v>1144</v>
      </c>
      <c r="M5" s="107" t="s">
        <v>1145</v>
      </c>
      <c r="N5" s="107" t="s">
        <v>1146</v>
      </c>
      <c r="O5" s="839" t="s">
        <v>1147</v>
      </c>
    </row>
    <row r="6" spans="2:15" s="106" customFormat="1" ht="25.5" customHeight="1">
      <c r="B6" s="830"/>
      <c r="C6" s="778"/>
      <c r="D6" s="834"/>
      <c r="E6" s="834"/>
      <c r="F6" s="108" t="s">
        <v>1148</v>
      </c>
      <c r="G6" s="108" t="s">
        <v>1149</v>
      </c>
      <c r="H6" s="108" t="s">
        <v>1150</v>
      </c>
      <c r="I6" s="108" t="s">
        <v>1151</v>
      </c>
      <c r="J6" s="108" t="s">
        <v>1152</v>
      </c>
      <c r="K6" s="108" t="s">
        <v>1153</v>
      </c>
      <c r="L6" s="108" t="s">
        <v>1154</v>
      </c>
      <c r="M6" s="108" t="s">
        <v>1155</v>
      </c>
      <c r="N6" s="108" t="s">
        <v>1156</v>
      </c>
      <c r="O6" s="832"/>
    </row>
    <row r="7" spans="2:15" ht="12">
      <c r="B7" s="109"/>
      <c r="C7" s="110"/>
      <c r="D7" s="111"/>
      <c r="E7" s="112"/>
      <c r="F7" s="112"/>
      <c r="G7" s="112"/>
      <c r="H7" s="112"/>
      <c r="I7" s="112"/>
      <c r="J7" s="112"/>
      <c r="K7" s="112"/>
      <c r="L7" s="112"/>
      <c r="M7" s="112"/>
      <c r="N7" s="112"/>
      <c r="O7" s="113"/>
    </row>
    <row r="8" spans="2:15" ht="13.5" customHeight="1">
      <c r="B8" s="835" t="s">
        <v>1157</v>
      </c>
      <c r="C8" s="831"/>
      <c r="D8" s="114">
        <f>SUM(E8:O8)</f>
        <v>114319</v>
      </c>
      <c r="E8" s="115">
        <v>14859</v>
      </c>
      <c r="F8" s="115">
        <v>13398</v>
      </c>
      <c r="G8" s="115">
        <v>33094</v>
      </c>
      <c r="H8" s="115">
        <v>25270</v>
      </c>
      <c r="I8" s="115">
        <v>13043</v>
      </c>
      <c r="J8" s="115">
        <v>10254</v>
      </c>
      <c r="K8" s="115">
        <v>4226</v>
      </c>
      <c r="L8" s="838" t="s">
        <v>1158</v>
      </c>
      <c r="M8" s="838"/>
      <c r="N8" s="115">
        <v>153</v>
      </c>
      <c r="O8" s="116">
        <v>22</v>
      </c>
    </row>
    <row r="9" spans="2:15" s="117" customFormat="1" ht="12" customHeight="1">
      <c r="B9" s="826" t="s">
        <v>1159</v>
      </c>
      <c r="C9" s="827"/>
      <c r="D9" s="118">
        <f>SUM(D11:D22,D30,D40,D48,D54,D72,D77,D89,D96,D109,D125)</f>
        <v>114431</v>
      </c>
      <c r="E9" s="118">
        <f>SUM(E11:E22,E30,E40,E48,E54,E72,E77,E89,E96,E109,E125)</f>
        <v>13586</v>
      </c>
      <c r="F9" s="118">
        <f>SUM(F11:F22,F30,F40,F48,F54,F72,F77,F89,F96,F109,F125)</f>
        <v>13654</v>
      </c>
      <c r="G9" s="118">
        <f>SUM(G11:G22,G30,G40,G48,G54,G72,G77,G89,G96,G109,G125)</f>
        <v>32608</v>
      </c>
      <c r="H9" s="118">
        <v>25050</v>
      </c>
      <c r="I9" s="118">
        <f aca="true" t="shared" si="0" ref="I9:O9">SUM(I11:I22,I30,I40,I48,I54,I72,I77,I89,I96,I109,I125)</f>
        <v>14032</v>
      </c>
      <c r="J9" s="118">
        <f t="shared" si="0"/>
        <v>10573</v>
      </c>
      <c r="K9" s="118">
        <f t="shared" si="0"/>
        <v>4704</v>
      </c>
      <c r="L9" s="118">
        <f t="shared" si="0"/>
        <v>162</v>
      </c>
      <c r="M9" s="118">
        <f t="shared" si="0"/>
        <v>1</v>
      </c>
      <c r="N9" s="118">
        <f t="shared" si="0"/>
        <v>0</v>
      </c>
      <c r="O9" s="119">
        <f t="shared" si="0"/>
        <v>61</v>
      </c>
    </row>
    <row r="10" spans="2:15" ht="9.75" customHeight="1">
      <c r="B10" s="120"/>
      <c r="C10" s="121"/>
      <c r="D10" s="122"/>
      <c r="E10" s="122"/>
      <c r="F10" s="122"/>
      <c r="G10" s="122"/>
      <c r="H10" s="122"/>
      <c r="I10" s="122"/>
      <c r="J10" s="122"/>
      <c r="K10" s="122"/>
      <c r="L10" s="122"/>
      <c r="M10" s="122"/>
      <c r="N10" s="122"/>
      <c r="O10" s="123"/>
    </row>
    <row r="11" spans="2:15" ht="12" customHeight="1">
      <c r="B11" s="836" t="s">
        <v>1160</v>
      </c>
      <c r="C11" s="837"/>
      <c r="D11" s="114">
        <f>SUM(E11:O11)</f>
        <v>6875</v>
      </c>
      <c r="E11" s="122">
        <v>778</v>
      </c>
      <c r="F11" s="122">
        <v>757</v>
      </c>
      <c r="G11" s="122">
        <v>2240</v>
      </c>
      <c r="H11" s="122">
        <v>1977</v>
      </c>
      <c r="I11" s="122">
        <v>896</v>
      </c>
      <c r="J11" s="122">
        <v>227</v>
      </c>
      <c r="K11" s="122">
        <v>0</v>
      </c>
      <c r="L11" s="122">
        <v>0</v>
      </c>
      <c r="M11" s="122">
        <v>0</v>
      </c>
      <c r="N11" s="122">
        <v>0</v>
      </c>
      <c r="O11" s="123">
        <v>0</v>
      </c>
    </row>
    <row r="12" spans="2:15" ht="12" customHeight="1">
      <c r="B12" s="836" t="s">
        <v>1161</v>
      </c>
      <c r="C12" s="837"/>
      <c r="D12" s="114">
        <f>SUM(E12:O12)</f>
        <v>4272</v>
      </c>
      <c r="E12" s="122">
        <v>497</v>
      </c>
      <c r="F12" s="122">
        <v>477</v>
      </c>
      <c r="G12" s="122">
        <v>1135</v>
      </c>
      <c r="H12" s="122">
        <v>912</v>
      </c>
      <c r="I12" s="122">
        <v>675</v>
      </c>
      <c r="J12" s="122">
        <v>525</v>
      </c>
      <c r="K12" s="122">
        <v>51</v>
      </c>
      <c r="L12" s="122">
        <v>0</v>
      </c>
      <c r="M12" s="122">
        <v>0</v>
      </c>
      <c r="N12" s="122">
        <v>0</v>
      </c>
      <c r="O12" s="123">
        <v>0</v>
      </c>
    </row>
    <row r="13" spans="2:15" ht="12" customHeight="1">
      <c r="B13" s="836" t="s">
        <v>1162</v>
      </c>
      <c r="C13" s="837"/>
      <c r="D13" s="114">
        <f>SUM(E13:O13)</f>
        <v>392</v>
      </c>
      <c r="E13" s="122">
        <v>27</v>
      </c>
      <c r="F13" s="122">
        <v>28</v>
      </c>
      <c r="G13" s="122">
        <v>48</v>
      </c>
      <c r="H13" s="122">
        <v>43</v>
      </c>
      <c r="I13" s="122">
        <v>39</v>
      </c>
      <c r="J13" s="122">
        <v>87</v>
      </c>
      <c r="K13" s="122">
        <v>105</v>
      </c>
      <c r="L13" s="122">
        <v>0</v>
      </c>
      <c r="M13" s="122">
        <v>0</v>
      </c>
      <c r="N13" s="122">
        <v>0</v>
      </c>
      <c r="O13" s="123">
        <v>15</v>
      </c>
    </row>
    <row r="14" spans="2:15" ht="12" customHeight="1">
      <c r="B14" s="836" t="s">
        <v>1163</v>
      </c>
      <c r="C14" s="837"/>
      <c r="D14" s="114">
        <f>SUM(E14:O14)</f>
        <v>5720</v>
      </c>
      <c r="E14" s="122">
        <v>656</v>
      </c>
      <c r="F14" s="122">
        <v>582</v>
      </c>
      <c r="G14" s="122">
        <v>963</v>
      </c>
      <c r="H14" s="122">
        <v>687</v>
      </c>
      <c r="I14" s="122">
        <v>574</v>
      </c>
      <c r="J14" s="122">
        <v>1089</v>
      </c>
      <c r="K14" s="122">
        <v>1117</v>
      </c>
      <c r="L14" s="122">
        <v>21</v>
      </c>
      <c r="M14" s="122">
        <v>0</v>
      </c>
      <c r="N14" s="122">
        <v>0</v>
      </c>
      <c r="O14" s="123">
        <v>31</v>
      </c>
    </row>
    <row r="15" spans="2:15" ht="12" customHeight="1">
      <c r="B15" s="836" t="s">
        <v>1164</v>
      </c>
      <c r="C15" s="837"/>
      <c r="D15" s="114">
        <f>SUM(E15:O15)</f>
        <v>1581</v>
      </c>
      <c r="E15" s="122">
        <v>128</v>
      </c>
      <c r="F15" s="122">
        <v>143</v>
      </c>
      <c r="G15" s="122">
        <v>316</v>
      </c>
      <c r="H15" s="122">
        <v>332</v>
      </c>
      <c r="I15" s="122">
        <v>350</v>
      </c>
      <c r="J15" s="122">
        <v>288</v>
      </c>
      <c r="K15" s="122">
        <v>24</v>
      </c>
      <c r="L15" s="122">
        <v>0</v>
      </c>
      <c r="M15" s="122">
        <v>0</v>
      </c>
      <c r="N15" s="122">
        <v>0</v>
      </c>
      <c r="O15" s="123">
        <v>0</v>
      </c>
    </row>
    <row r="16" spans="2:15" ht="12" customHeight="1">
      <c r="B16" s="120"/>
      <c r="C16" s="124"/>
      <c r="D16" s="114"/>
      <c r="E16" s="122"/>
      <c r="F16" s="122"/>
      <c r="G16" s="122"/>
      <c r="H16" s="122"/>
      <c r="I16" s="122"/>
      <c r="J16" s="122"/>
      <c r="K16" s="122"/>
      <c r="L16" s="122"/>
      <c r="M16" s="122"/>
      <c r="N16" s="122"/>
      <c r="O16" s="123"/>
    </row>
    <row r="17" spans="2:15" ht="12" customHeight="1">
      <c r="B17" s="836" t="s">
        <v>1165</v>
      </c>
      <c r="C17" s="837"/>
      <c r="D17" s="114">
        <f>SUM(E17:O17)</f>
        <v>4307</v>
      </c>
      <c r="E17" s="122">
        <v>478</v>
      </c>
      <c r="F17" s="122">
        <v>531</v>
      </c>
      <c r="G17" s="122">
        <v>1588</v>
      </c>
      <c r="H17" s="122">
        <v>1237</v>
      </c>
      <c r="I17" s="122">
        <v>406</v>
      </c>
      <c r="J17" s="122">
        <v>66</v>
      </c>
      <c r="K17" s="122">
        <v>1</v>
      </c>
      <c r="L17" s="122">
        <v>0</v>
      </c>
      <c r="M17" s="122">
        <v>0</v>
      </c>
      <c r="N17" s="122">
        <v>0</v>
      </c>
      <c r="O17" s="123">
        <v>0</v>
      </c>
    </row>
    <row r="18" spans="2:15" ht="12" customHeight="1">
      <c r="B18" s="836" t="s">
        <v>1166</v>
      </c>
      <c r="C18" s="837"/>
      <c r="D18" s="114">
        <v>2787</v>
      </c>
      <c r="E18" s="122">
        <v>302</v>
      </c>
      <c r="F18" s="122">
        <v>397</v>
      </c>
      <c r="G18" s="122">
        <v>1112</v>
      </c>
      <c r="H18" s="122">
        <v>697</v>
      </c>
      <c r="I18" s="122">
        <v>242</v>
      </c>
      <c r="J18" s="122">
        <v>39</v>
      </c>
      <c r="K18" s="122">
        <v>2</v>
      </c>
      <c r="L18" s="122">
        <v>0</v>
      </c>
      <c r="M18" s="122">
        <v>0</v>
      </c>
      <c r="N18" s="122">
        <v>0</v>
      </c>
      <c r="O18" s="123">
        <v>0</v>
      </c>
    </row>
    <row r="19" spans="2:15" ht="12" customHeight="1">
      <c r="B19" s="836" t="s">
        <v>1167</v>
      </c>
      <c r="C19" s="837"/>
      <c r="D19" s="114">
        <f>SUM(E19:O19)</f>
        <v>4817</v>
      </c>
      <c r="E19" s="122">
        <v>568</v>
      </c>
      <c r="F19" s="122">
        <v>615</v>
      </c>
      <c r="G19" s="122">
        <v>1701</v>
      </c>
      <c r="H19" s="122">
        <v>1275</v>
      </c>
      <c r="I19" s="122">
        <v>499</v>
      </c>
      <c r="J19" s="122">
        <v>153</v>
      </c>
      <c r="K19" s="122">
        <v>5</v>
      </c>
      <c r="L19" s="122">
        <v>1</v>
      </c>
      <c r="M19" s="122">
        <v>0</v>
      </c>
      <c r="N19" s="122">
        <v>0</v>
      </c>
      <c r="O19" s="123">
        <v>0</v>
      </c>
    </row>
    <row r="20" spans="2:15" ht="12" customHeight="1">
      <c r="B20" s="836" t="s">
        <v>1168</v>
      </c>
      <c r="C20" s="837"/>
      <c r="D20" s="114">
        <f>SUM(E20:O20)</f>
        <v>3626</v>
      </c>
      <c r="E20" s="122">
        <v>476</v>
      </c>
      <c r="F20" s="122">
        <v>530</v>
      </c>
      <c r="G20" s="122">
        <v>1148</v>
      </c>
      <c r="H20" s="122">
        <v>777</v>
      </c>
      <c r="I20" s="122">
        <v>403</v>
      </c>
      <c r="J20" s="122">
        <v>274</v>
      </c>
      <c r="K20" s="122">
        <v>18</v>
      </c>
      <c r="L20" s="122">
        <v>0</v>
      </c>
      <c r="M20" s="122">
        <v>0</v>
      </c>
      <c r="N20" s="122">
        <v>0</v>
      </c>
      <c r="O20" s="123">
        <v>0</v>
      </c>
    </row>
    <row r="21" spans="2:15" ht="12" customHeight="1">
      <c r="B21" s="120"/>
      <c r="C21" s="124"/>
      <c r="D21" s="114"/>
      <c r="E21" s="122"/>
      <c r="F21" s="122"/>
      <c r="G21" s="122"/>
      <c r="H21" s="122"/>
      <c r="I21" s="122"/>
      <c r="J21" s="122"/>
      <c r="K21" s="122"/>
      <c r="L21" s="122"/>
      <c r="M21" s="122"/>
      <c r="N21" s="122"/>
      <c r="O21" s="123"/>
    </row>
    <row r="22" spans="2:15" s="125" customFormat="1" ht="12" customHeight="1">
      <c r="B22" s="850" t="s">
        <v>1169</v>
      </c>
      <c r="C22" s="851"/>
      <c r="D22" s="128">
        <f>SUM(E22:O22)</f>
        <v>2714</v>
      </c>
      <c r="E22" s="118">
        <f aca="true" t="shared" si="1" ref="E22:O22">SUM(E24:E28)</f>
        <v>274</v>
      </c>
      <c r="F22" s="118">
        <f t="shared" si="1"/>
        <v>367</v>
      </c>
      <c r="G22" s="118">
        <f t="shared" si="1"/>
        <v>1006</v>
      </c>
      <c r="H22" s="118">
        <f t="shared" si="1"/>
        <v>793</v>
      </c>
      <c r="I22" s="118">
        <f t="shared" si="1"/>
        <v>238</v>
      </c>
      <c r="J22" s="118">
        <f t="shared" si="1"/>
        <v>35</v>
      </c>
      <c r="K22" s="118">
        <f t="shared" si="1"/>
        <v>1</v>
      </c>
      <c r="L22" s="118">
        <f t="shared" si="1"/>
        <v>0</v>
      </c>
      <c r="M22" s="118">
        <f t="shared" si="1"/>
        <v>0</v>
      </c>
      <c r="N22" s="118">
        <f t="shared" si="1"/>
        <v>0</v>
      </c>
      <c r="O22" s="119">
        <f t="shared" si="1"/>
        <v>0</v>
      </c>
    </row>
    <row r="23" spans="2:15" s="125" customFormat="1" ht="12" customHeight="1">
      <c r="B23" s="126"/>
      <c r="C23" s="127"/>
      <c r="D23" s="128"/>
      <c r="E23" s="118"/>
      <c r="F23" s="118"/>
      <c r="G23" s="118"/>
      <c r="H23" s="118"/>
      <c r="I23" s="118"/>
      <c r="J23" s="118"/>
      <c r="K23" s="118"/>
      <c r="L23" s="118"/>
      <c r="M23" s="118"/>
      <c r="N23" s="118"/>
      <c r="O23" s="119"/>
    </row>
    <row r="24" spans="2:15" s="106" customFormat="1" ht="12" customHeight="1">
      <c r="B24" s="848" t="s">
        <v>1170</v>
      </c>
      <c r="C24" s="849"/>
      <c r="D24" s="114">
        <f>SUM(E24:O24)</f>
        <v>841</v>
      </c>
      <c r="E24" s="122">
        <v>73</v>
      </c>
      <c r="F24" s="122">
        <v>116</v>
      </c>
      <c r="G24" s="122">
        <v>298</v>
      </c>
      <c r="H24" s="122">
        <v>239</v>
      </c>
      <c r="I24" s="122">
        <v>100</v>
      </c>
      <c r="J24" s="122">
        <v>14</v>
      </c>
      <c r="K24" s="122">
        <v>1</v>
      </c>
      <c r="L24" s="122">
        <v>0</v>
      </c>
      <c r="M24" s="122">
        <v>0</v>
      </c>
      <c r="N24" s="122">
        <v>0</v>
      </c>
      <c r="O24" s="123">
        <v>0</v>
      </c>
    </row>
    <row r="25" spans="2:15" s="106" customFormat="1" ht="12" customHeight="1">
      <c r="B25" s="848" t="s">
        <v>1171</v>
      </c>
      <c r="C25" s="849"/>
      <c r="D25" s="114">
        <f>SUM(E25:O25)</f>
        <v>502</v>
      </c>
      <c r="E25" s="122">
        <v>59</v>
      </c>
      <c r="F25" s="122">
        <v>80</v>
      </c>
      <c r="G25" s="122">
        <v>194</v>
      </c>
      <c r="H25" s="122">
        <v>144</v>
      </c>
      <c r="I25" s="122">
        <v>25</v>
      </c>
      <c r="J25" s="122">
        <v>0</v>
      </c>
      <c r="K25" s="122">
        <v>0</v>
      </c>
      <c r="L25" s="122">
        <v>0</v>
      </c>
      <c r="M25" s="122">
        <v>0</v>
      </c>
      <c r="N25" s="122">
        <v>0</v>
      </c>
      <c r="O25" s="123">
        <v>0</v>
      </c>
    </row>
    <row r="26" spans="2:15" s="106" customFormat="1" ht="12" customHeight="1">
      <c r="B26" s="848" t="s">
        <v>1172</v>
      </c>
      <c r="C26" s="849"/>
      <c r="D26" s="114">
        <f>SUM(E26:O26)</f>
        <v>544</v>
      </c>
      <c r="E26" s="122">
        <v>73</v>
      </c>
      <c r="F26" s="122">
        <v>90</v>
      </c>
      <c r="G26" s="122">
        <v>198</v>
      </c>
      <c r="H26" s="122">
        <v>149</v>
      </c>
      <c r="I26" s="122">
        <v>31</v>
      </c>
      <c r="J26" s="122">
        <v>3</v>
      </c>
      <c r="K26" s="122">
        <v>0</v>
      </c>
      <c r="L26" s="122">
        <v>0</v>
      </c>
      <c r="M26" s="122">
        <v>0</v>
      </c>
      <c r="N26" s="122">
        <v>0</v>
      </c>
      <c r="O26" s="123">
        <v>0</v>
      </c>
    </row>
    <row r="27" spans="2:15" s="106" customFormat="1" ht="12" customHeight="1">
      <c r="B27" s="848" t="s">
        <v>1173</v>
      </c>
      <c r="C27" s="849"/>
      <c r="D27" s="114">
        <f>SUM(E27:O27)</f>
        <v>554</v>
      </c>
      <c r="E27" s="122">
        <v>37</v>
      </c>
      <c r="F27" s="122">
        <v>51</v>
      </c>
      <c r="G27" s="122">
        <v>209</v>
      </c>
      <c r="H27" s="122">
        <v>189</v>
      </c>
      <c r="I27" s="122">
        <v>58</v>
      </c>
      <c r="J27" s="122">
        <v>10</v>
      </c>
      <c r="K27" s="122">
        <v>0</v>
      </c>
      <c r="L27" s="122">
        <v>0</v>
      </c>
      <c r="M27" s="122">
        <v>0</v>
      </c>
      <c r="N27" s="122">
        <v>0</v>
      </c>
      <c r="O27" s="123">
        <v>0</v>
      </c>
    </row>
    <row r="28" spans="2:15" s="106" customFormat="1" ht="12" customHeight="1">
      <c r="B28" s="848" t="s">
        <v>1174</v>
      </c>
      <c r="C28" s="849"/>
      <c r="D28" s="114">
        <f>SUM(E28:O28)</f>
        <v>273</v>
      </c>
      <c r="E28" s="122">
        <v>32</v>
      </c>
      <c r="F28" s="122">
        <v>30</v>
      </c>
      <c r="G28" s="122">
        <v>107</v>
      </c>
      <c r="H28" s="122">
        <v>72</v>
      </c>
      <c r="I28" s="122">
        <v>24</v>
      </c>
      <c r="J28" s="122">
        <v>8</v>
      </c>
      <c r="K28" s="122">
        <v>0</v>
      </c>
      <c r="L28" s="122">
        <v>0</v>
      </c>
      <c r="M28" s="122">
        <v>0</v>
      </c>
      <c r="N28" s="122">
        <v>0</v>
      </c>
      <c r="O28" s="123">
        <v>0</v>
      </c>
    </row>
    <row r="29" spans="2:15" s="106" customFormat="1" ht="12" customHeight="1">
      <c r="B29" s="129"/>
      <c r="C29" s="130"/>
      <c r="D29" s="114"/>
      <c r="E29" s="122"/>
      <c r="F29" s="122"/>
      <c r="G29" s="122"/>
      <c r="H29" s="122"/>
      <c r="I29" s="122"/>
      <c r="J29" s="122"/>
      <c r="K29" s="122"/>
      <c r="L29" s="122"/>
      <c r="M29" s="122"/>
      <c r="N29" s="122"/>
      <c r="O29" s="123"/>
    </row>
    <row r="30" spans="2:15" s="125" customFormat="1" ht="12" customHeight="1">
      <c r="B30" s="850" t="s">
        <v>1175</v>
      </c>
      <c r="C30" s="851"/>
      <c r="D30" s="128">
        <f>SUM(E30:O30)</f>
        <v>8340</v>
      </c>
      <c r="E30" s="118">
        <f aca="true" t="shared" si="2" ref="E30:O30">SUM(E32:E38)</f>
        <v>921</v>
      </c>
      <c r="F30" s="118">
        <f t="shared" si="2"/>
        <v>1127</v>
      </c>
      <c r="G30" s="118">
        <f t="shared" si="2"/>
        <v>2779</v>
      </c>
      <c r="H30" s="118">
        <f t="shared" si="2"/>
        <v>2241</v>
      </c>
      <c r="I30" s="118">
        <f t="shared" si="2"/>
        <v>969</v>
      </c>
      <c r="J30" s="118">
        <f t="shared" si="2"/>
        <v>298</v>
      </c>
      <c r="K30" s="118">
        <f t="shared" si="2"/>
        <v>4</v>
      </c>
      <c r="L30" s="118">
        <f t="shared" si="2"/>
        <v>0</v>
      </c>
      <c r="M30" s="118">
        <f t="shared" si="2"/>
        <v>0</v>
      </c>
      <c r="N30" s="118">
        <f t="shared" si="2"/>
        <v>0</v>
      </c>
      <c r="O30" s="119">
        <f t="shared" si="2"/>
        <v>1</v>
      </c>
    </row>
    <row r="31" spans="2:15" s="125" customFormat="1" ht="12" customHeight="1">
      <c r="B31" s="126"/>
      <c r="C31" s="127"/>
      <c r="D31" s="128"/>
      <c r="E31" s="118"/>
      <c r="F31" s="118"/>
      <c r="G31" s="118"/>
      <c r="H31" s="118"/>
      <c r="I31" s="118"/>
      <c r="J31" s="118"/>
      <c r="K31" s="118"/>
      <c r="L31" s="118"/>
      <c r="M31" s="118"/>
      <c r="N31" s="118"/>
      <c r="O31" s="119"/>
    </row>
    <row r="32" spans="2:15" s="106" customFormat="1" ht="12" customHeight="1">
      <c r="B32" s="848" t="s">
        <v>1176</v>
      </c>
      <c r="C32" s="849"/>
      <c r="D32" s="114">
        <f>SUM(E32:O32)</f>
        <v>3060</v>
      </c>
      <c r="E32" s="122">
        <v>289</v>
      </c>
      <c r="F32" s="122">
        <v>318</v>
      </c>
      <c r="G32" s="122">
        <v>883</v>
      </c>
      <c r="H32" s="122">
        <v>905</v>
      </c>
      <c r="I32" s="122">
        <v>495</v>
      </c>
      <c r="J32" s="122">
        <v>168</v>
      </c>
      <c r="K32" s="122">
        <v>2</v>
      </c>
      <c r="L32" s="122">
        <v>0</v>
      </c>
      <c r="M32" s="122">
        <v>0</v>
      </c>
      <c r="N32" s="122">
        <v>0</v>
      </c>
      <c r="O32" s="123">
        <v>0</v>
      </c>
    </row>
    <row r="33" spans="2:15" ht="12" customHeight="1">
      <c r="B33" s="848" t="s">
        <v>1105</v>
      </c>
      <c r="C33" s="849"/>
      <c r="D33" s="114">
        <f>SUM(E33:O33)</f>
        <v>1223</v>
      </c>
      <c r="E33" s="131">
        <v>118</v>
      </c>
      <c r="F33" s="131">
        <v>149</v>
      </c>
      <c r="G33" s="131">
        <v>308</v>
      </c>
      <c r="H33" s="131">
        <v>333</v>
      </c>
      <c r="I33" s="131">
        <v>226</v>
      </c>
      <c r="J33" s="131">
        <v>87</v>
      </c>
      <c r="K33" s="131">
        <v>1</v>
      </c>
      <c r="L33" s="131">
        <v>0</v>
      </c>
      <c r="M33" s="131">
        <v>0</v>
      </c>
      <c r="N33" s="131">
        <v>0</v>
      </c>
      <c r="O33" s="132">
        <v>1</v>
      </c>
    </row>
    <row r="34" spans="2:15" s="106" customFormat="1" ht="12" customHeight="1">
      <c r="B34" s="848" t="s">
        <v>1177</v>
      </c>
      <c r="C34" s="849"/>
      <c r="D34" s="114">
        <f>SUM(E34:O34)</f>
        <v>512</v>
      </c>
      <c r="E34" s="122">
        <v>92</v>
      </c>
      <c r="F34" s="122">
        <v>106</v>
      </c>
      <c r="G34" s="122">
        <v>180</v>
      </c>
      <c r="H34" s="122">
        <v>101</v>
      </c>
      <c r="I34" s="122">
        <v>28</v>
      </c>
      <c r="J34" s="122">
        <v>4</v>
      </c>
      <c r="K34" s="122">
        <v>1</v>
      </c>
      <c r="L34" s="122">
        <v>0</v>
      </c>
      <c r="M34" s="122">
        <v>0</v>
      </c>
      <c r="N34" s="122">
        <v>0</v>
      </c>
      <c r="O34" s="123">
        <v>0</v>
      </c>
    </row>
    <row r="35" spans="2:15" s="106" customFormat="1" ht="12" customHeight="1">
      <c r="B35" s="848" t="s">
        <v>1106</v>
      </c>
      <c r="C35" s="849"/>
      <c r="D35" s="114">
        <f>SUM(E35:O35)</f>
        <v>1473</v>
      </c>
      <c r="E35" s="122">
        <v>153</v>
      </c>
      <c r="F35" s="122">
        <v>209</v>
      </c>
      <c r="G35" s="122">
        <v>534</v>
      </c>
      <c r="H35" s="122">
        <v>421</v>
      </c>
      <c r="I35" s="122">
        <v>132</v>
      </c>
      <c r="J35" s="122">
        <v>24</v>
      </c>
      <c r="K35" s="122">
        <v>0</v>
      </c>
      <c r="L35" s="122">
        <v>0</v>
      </c>
      <c r="M35" s="122">
        <v>0</v>
      </c>
      <c r="N35" s="122">
        <v>0</v>
      </c>
      <c r="O35" s="123">
        <v>0</v>
      </c>
    </row>
    <row r="36" spans="2:15" s="106" customFormat="1" ht="12" customHeight="1">
      <c r="B36" s="848" t="s">
        <v>1107</v>
      </c>
      <c r="C36" s="849"/>
      <c r="D36" s="114">
        <f>SUM(E36:O36)</f>
        <v>1711</v>
      </c>
      <c r="E36" s="122">
        <v>231</v>
      </c>
      <c r="F36" s="122">
        <v>272</v>
      </c>
      <c r="G36" s="122">
        <v>705</v>
      </c>
      <c r="H36" s="122">
        <v>415</v>
      </c>
      <c r="I36" s="122">
        <v>75</v>
      </c>
      <c r="J36" s="122">
        <v>13</v>
      </c>
      <c r="K36" s="122">
        <v>0</v>
      </c>
      <c r="L36" s="122">
        <v>0</v>
      </c>
      <c r="M36" s="122">
        <v>0</v>
      </c>
      <c r="N36" s="122">
        <v>0</v>
      </c>
      <c r="O36" s="123">
        <v>0</v>
      </c>
    </row>
    <row r="37" spans="2:15" s="106" customFormat="1" ht="12" customHeight="1">
      <c r="B37" s="129"/>
      <c r="C37" s="130"/>
      <c r="D37" s="114"/>
      <c r="E37" s="122"/>
      <c r="F37" s="122"/>
      <c r="G37" s="122"/>
      <c r="H37" s="122"/>
      <c r="I37" s="122"/>
      <c r="J37" s="122"/>
      <c r="K37" s="122"/>
      <c r="L37" s="122"/>
      <c r="M37" s="122"/>
      <c r="N37" s="122"/>
      <c r="O37" s="123"/>
    </row>
    <row r="38" spans="2:15" s="106" customFormat="1" ht="12" customHeight="1">
      <c r="B38" s="848" t="s">
        <v>1178</v>
      </c>
      <c r="C38" s="849"/>
      <c r="D38" s="114">
        <f>SUM(E38:O38)</f>
        <v>361</v>
      </c>
      <c r="E38" s="122">
        <v>38</v>
      </c>
      <c r="F38" s="122">
        <v>73</v>
      </c>
      <c r="G38" s="122">
        <v>169</v>
      </c>
      <c r="H38" s="122">
        <v>66</v>
      </c>
      <c r="I38" s="122">
        <v>13</v>
      </c>
      <c r="J38" s="122">
        <v>2</v>
      </c>
      <c r="K38" s="122">
        <v>0</v>
      </c>
      <c r="L38" s="122">
        <v>0</v>
      </c>
      <c r="M38" s="122">
        <v>0</v>
      </c>
      <c r="N38" s="122">
        <v>0</v>
      </c>
      <c r="O38" s="123">
        <v>0</v>
      </c>
    </row>
    <row r="39" spans="2:15" s="106" customFormat="1" ht="12" customHeight="1">
      <c r="B39" s="129"/>
      <c r="C39" s="130"/>
      <c r="D39" s="114"/>
      <c r="E39" s="122"/>
      <c r="F39" s="122"/>
      <c r="G39" s="122"/>
      <c r="H39" s="122"/>
      <c r="I39" s="122"/>
      <c r="J39" s="122"/>
      <c r="K39" s="122"/>
      <c r="L39" s="122"/>
      <c r="M39" s="122"/>
      <c r="N39" s="122"/>
      <c r="O39" s="123"/>
    </row>
    <row r="40" spans="2:15" s="125" customFormat="1" ht="12" customHeight="1">
      <c r="B40" s="850" t="s">
        <v>1179</v>
      </c>
      <c r="C40" s="851"/>
      <c r="D40" s="128">
        <f>SUM(E40:O40)</f>
        <v>8155</v>
      </c>
      <c r="E40" s="118">
        <f aca="true" t="shared" si="3" ref="E40:O40">SUM(E42:E46)</f>
        <v>1073</v>
      </c>
      <c r="F40" s="118">
        <f t="shared" si="3"/>
        <v>1245</v>
      </c>
      <c r="G40" s="118">
        <f t="shared" si="3"/>
        <v>3279</v>
      </c>
      <c r="H40" s="118">
        <f t="shared" si="3"/>
        <v>1889</v>
      </c>
      <c r="I40" s="118">
        <f t="shared" si="3"/>
        <v>529</v>
      </c>
      <c r="J40" s="118">
        <f t="shared" si="3"/>
        <v>124</v>
      </c>
      <c r="K40" s="118">
        <f t="shared" si="3"/>
        <v>13</v>
      </c>
      <c r="L40" s="118">
        <f t="shared" si="3"/>
        <v>0</v>
      </c>
      <c r="M40" s="118">
        <f t="shared" si="3"/>
        <v>0</v>
      </c>
      <c r="N40" s="118">
        <f t="shared" si="3"/>
        <v>0</v>
      </c>
      <c r="O40" s="119">
        <f t="shared" si="3"/>
        <v>3</v>
      </c>
    </row>
    <row r="41" spans="2:15" s="125" customFormat="1" ht="12" customHeight="1">
      <c r="B41" s="126"/>
      <c r="C41" s="127"/>
      <c r="D41" s="128"/>
      <c r="E41" s="118"/>
      <c r="F41" s="118"/>
      <c r="G41" s="118"/>
      <c r="H41" s="118"/>
      <c r="I41" s="118"/>
      <c r="J41" s="118"/>
      <c r="K41" s="118"/>
      <c r="L41" s="118"/>
      <c r="M41" s="118"/>
      <c r="N41" s="118"/>
      <c r="O41" s="119"/>
    </row>
    <row r="42" spans="2:15" s="106" customFormat="1" ht="12" customHeight="1">
      <c r="B42" s="848" t="s">
        <v>1180</v>
      </c>
      <c r="C42" s="849"/>
      <c r="D42" s="114">
        <f>SUM(E42:O42)</f>
        <v>543</v>
      </c>
      <c r="E42" s="122">
        <v>102</v>
      </c>
      <c r="F42" s="122">
        <v>72</v>
      </c>
      <c r="G42" s="122">
        <v>232</v>
      </c>
      <c r="H42" s="122">
        <v>117</v>
      </c>
      <c r="I42" s="122">
        <v>13</v>
      </c>
      <c r="J42" s="122">
        <v>7</v>
      </c>
      <c r="K42" s="122">
        <v>0</v>
      </c>
      <c r="L42" s="122">
        <v>0</v>
      </c>
      <c r="M42" s="122">
        <v>0</v>
      </c>
      <c r="N42" s="122">
        <v>0</v>
      </c>
      <c r="O42" s="123">
        <v>0</v>
      </c>
    </row>
    <row r="43" spans="2:15" s="106" customFormat="1" ht="12" customHeight="1">
      <c r="B43" s="848" t="s">
        <v>1108</v>
      </c>
      <c r="C43" s="849"/>
      <c r="D43" s="114">
        <f>SUM(E43:O43)</f>
        <v>2269</v>
      </c>
      <c r="E43" s="122">
        <v>254</v>
      </c>
      <c r="F43" s="122">
        <v>320</v>
      </c>
      <c r="G43" s="122">
        <v>946</v>
      </c>
      <c r="H43" s="122">
        <v>554</v>
      </c>
      <c r="I43" s="122">
        <v>157</v>
      </c>
      <c r="J43" s="122">
        <v>38</v>
      </c>
      <c r="K43" s="122">
        <v>0</v>
      </c>
      <c r="L43" s="122">
        <v>0</v>
      </c>
      <c r="M43" s="122">
        <v>0</v>
      </c>
      <c r="N43" s="122">
        <v>0</v>
      </c>
      <c r="O43" s="123">
        <v>0</v>
      </c>
    </row>
    <row r="44" spans="2:15" s="106" customFormat="1" ht="12" customHeight="1">
      <c r="B44" s="848" t="s">
        <v>1181</v>
      </c>
      <c r="C44" s="849"/>
      <c r="D44" s="114">
        <f>SUM(E44:O44)</f>
        <v>1167</v>
      </c>
      <c r="E44" s="122">
        <v>131</v>
      </c>
      <c r="F44" s="122">
        <v>184</v>
      </c>
      <c r="G44" s="122">
        <v>497</v>
      </c>
      <c r="H44" s="122">
        <v>269</v>
      </c>
      <c r="I44" s="122">
        <v>78</v>
      </c>
      <c r="J44" s="122">
        <v>8</v>
      </c>
      <c r="K44" s="122">
        <v>0</v>
      </c>
      <c r="L44" s="122">
        <v>0</v>
      </c>
      <c r="M44" s="122">
        <v>0</v>
      </c>
      <c r="N44" s="122">
        <v>0</v>
      </c>
      <c r="O44" s="123">
        <v>0</v>
      </c>
    </row>
    <row r="45" spans="2:15" s="106" customFormat="1" ht="12" customHeight="1">
      <c r="B45" s="848" t="s">
        <v>1109</v>
      </c>
      <c r="C45" s="849"/>
      <c r="D45" s="114">
        <v>1652</v>
      </c>
      <c r="E45" s="122">
        <v>295</v>
      </c>
      <c r="F45" s="122">
        <v>322</v>
      </c>
      <c r="G45" s="122">
        <v>762</v>
      </c>
      <c r="H45" s="122">
        <v>220</v>
      </c>
      <c r="I45" s="122">
        <v>33</v>
      </c>
      <c r="J45" s="122">
        <v>7</v>
      </c>
      <c r="K45" s="122">
        <v>0</v>
      </c>
      <c r="L45" s="122">
        <v>0</v>
      </c>
      <c r="M45" s="122">
        <v>0</v>
      </c>
      <c r="N45" s="122">
        <v>0</v>
      </c>
      <c r="O45" s="123">
        <v>0</v>
      </c>
    </row>
    <row r="46" spans="2:15" s="106" customFormat="1" ht="12" customHeight="1">
      <c r="B46" s="848" t="s">
        <v>1110</v>
      </c>
      <c r="C46" s="849"/>
      <c r="D46" s="114">
        <v>2524</v>
      </c>
      <c r="E46" s="122">
        <v>291</v>
      </c>
      <c r="F46" s="122">
        <v>347</v>
      </c>
      <c r="G46" s="122">
        <v>842</v>
      </c>
      <c r="H46" s="122">
        <v>729</v>
      </c>
      <c r="I46" s="122">
        <v>248</v>
      </c>
      <c r="J46" s="122">
        <v>64</v>
      </c>
      <c r="K46" s="122">
        <v>13</v>
      </c>
      <c r="L46" s="122">
        <v>0</v>
      </c>
      <c r="M46" s="122">
        <v>0</v>
      </c>
      <c r="N46" s="122">
        <v>0</v>
      </c>
      <c r="O46" s="123">
        <v>3</v>
      </c>
    </row>
    <row r="47" spans="2:15" s="106" customFormat="1" ht="12" customHeight="1">
      <c r="B47" s="129"/>
      <c r="C47" s="130"/>
      <c r="D47" s="114"/>
      <c r="E47" s="122"/>
      <c r="F47" s="122"/>
      <c r="G47" s="122"/>
      <c r="H47" s="122"/>
      <c r="I47" s="122"/>
      <c r="J47" s="122"/>
      <c r="K47" s="122"/>
      <c r="L47" s="122"/>
      <c r="M47" s="122"/>
      <c r="N47" s="122"/>
      <c r="O47" s="123"/>
    </row>
    <row r="48" spans="2:15" s="125" customFormat="1" ht="12" customHeight="1">
      <c r="B48" s="850" t="s">
        <v>1182</v>
      </c>
      <c r="C48" s="851"/>
      <c r="D48" s="128">
        <f>SUM(E48:O48)</f>
        <v>9577</v>
      </c>
      <c r="E48" s="118">
        <f aca="true" t="shared" si="4" ref="E48:O48">SUM(E50:E52)</f>
        <v>943</v>
      </c>
      <c r="F48" s="118">
        <f t="shared" si="4"/>
        <v>1009</v>
      </c>
      <c r="G48" s="118">
        <f t="shared" si="4"/>
        <v>2888</v>
      </c>
      <c r="H48" s="118">
        <f t="shared" si="4"/>
        <v>2739</v>
      </c>
      <c r="I48" s="118">
        <f t="shared" si="4"/>
        <v>1485</v>
      </c>
      <c r="J48" s="118">
        <f t="shared" si="4"/>
        <v>445</v>
      </c>
      <c r="K48" s="118">
        <f t="shared" si="4"/>
        <v>64</v>
      </c>
      <c r="L48" s="118">
        <f t="shared" si="4"/>
        <v>0</v>
      </c>
      <c r="M48" s="118">
        <f t="shared" si="4"/>
        <v>1</v>
      </c>
      <c r="N48" s="118">
        <f t="shared" si="4"/>
        <v>0</v>
      </c>
      <c r="O48" s="119">
        <f t="shared" si="4"/>
        <v>3</v>
      </c>
    </row>
    <row r="49" spans="2:15" s="125" customFormat="1" ht="12" customHeight="1">
      <c r="B49" s="126"/>
      <c r="C49" s="127"/>
      <c r="D49" s="128"/>
      <c r="E49" s="118"/>
      <c r="F49" s="118"/>
      <c r="G49" s="118"/>
      <c r="H49" s="118"/>
      <c r="I49" s="118"/>
      <c r="J49" s="118"/>
      <c r="K49" s="118"/>
      <c r="L49" s="118"/>
      <c r="M49" s="118"/>
      <c r="N49" s="118"/>
      <c r="O49" s="119"/>
    </row>
    <row r="50" spans="2:15" s="106" customFormat="1" ht="12" customHeight="1">
      <c r="B50" s="848" t="s">
        <v>1183</v>
      </c>
      <c r="C50" s="849"/>
      <c r="D50" s="114">
        <f>SUM(E50:O50)</f>
        <v>4177</v>
      </c>
      <c r="E50" s="122">
        <v>531</v>
      </c>
      <c r="F50" s="122">
        <v>532</v>
      </c>
      <c r="G50" s="122">
        <v>1259</v>
      </c>
      <c r="H50" s="122">
        <v>1173</v>
      </c>
      <c r="I50" s="122">
        <v>538</v>
      </c>
      <c r="J50" s="122">
        <v>136</v>
      </c>
      <c r="K50" s="122">
        <v>5</v>
      </c>
      <c r="L50" s="122">
        <v>0</v>
      </c>
      <c r="M50" s="122">
        <v>0</v>
      </c>
      <c r="N50" s="122">
        <v>0</v>
      </c>
      <c r="O50" s="123">
        <v>3</v>
      </c>
    </row>
    <row r="51" spans="2:15" s="106" customFormat="1" ht="12" customHeight="1">
      <c r="B51" s="848" t="s">
        <v>1184</v>
      </c>
      <c r="C51" s="849"/>
      <c r="D51" s="114">
        <f>SUM(E51:O51)</f>
        <v>1697</v>
      </c>
      <c r="E51" s="122">
        <v>187</v>
      </c>
      <c r="F51" s="122">
        <v>175</v>
      </c>
      <c r="G51" s="122">
        <v>513</v>
      </c>
      <c r="H51" s="122">
        <v>444</v>
      </c>
      <c r="I51" s="122">
        <v>268</v>
      </c>
      <c r="J51" s="122">
        <v>99</v>
      </c>
      <c r="K51" s="122">
        <v>11</v>
      </c>
      <c r="L51" s="122">
        <v>0</v>
      </c>
      <c r="M51" s="122">
        <v>0</v>
      </c>
      <c r="N51" s="122">
        <v>0</v>
      </c>
      <c r="O51" s="123">
        <v>0</v>
      </c>
    </row>
    <row r="52" spans="2:15" s="106" customFormat="1" ht="12.75" customHeight="1">
      <c r="B52" s="848" t="s">
        <v>1111</v>
      </c>
      <c r="C52" s="849"/>
      <c r="D52" s="114">
        <f>SUM(E52:O52)</f>
        <v>3703</v>
      </c>
      <c r="E52" s="122">
        <v>225</v>
      </c>
      <c r="F52" s="122">
        <v>302</v>
      </c>
      <c r="G52" s="122">
        <v>1116</v>
      </c>
      <c r="H52" s="122">
        <v>1122</v>
      </c>
      <c r="I52" s="122">
        <v>679</v>
      </c>
      <c r="J52" s="122">
        <v>210</v>
      </c>
      <c r="K52" s="122">
        <v>48</v>
      </c>
      <c r="L52" s="122">
        <v>0</v>
      </c>
      <c r="M52" s="122">
        <v>1</v>
      </c>
      <c r="N52" s="122">
        <v>0</v>
      </c>
      <c r="O52" s="123">
        <v>0</v>
      </c>
    </row>
    <row r="53" spans="2:15" s="106" customFormat="1" ht="12.75" customHeight="1">
      <c r="B53" s="129"/>
      <c r="C53" s="130"/>
      <c r="D53" s="114"/>
      <c r="E53" s="122"/>
      <c r="F53" s="122"/>
      <c r="G53" s="122"/>
      <c r="H53" s="122"/>
      <c r="I53" s="122"/>
      <c r="J53" s="122"/>
      <c r="K53" s="122"/>
      <c r="L53" s="122"/>
      <c r="M53" s="122"/>
      <c r="N53" s="122"/>
      <c r="O53" s="123"/>
    </row>
    <row r="54" spans="2:15" s="125" customFormat="1" ht="12" customHeight="1">
      <c r="B54" s="850" t="s">
        <v>1185</v>
      </c>
      <c r="C54" s="851"/>
      <c r="D54" s="128">
        <f>SUM(E54:O54)</f>
        <v>9953</v>
      </c>
      <c r="E54" s="118">
        <f aca="true" t="shared" si="5" ref="E54:O54">SUM(E56:E70)</f>
        <v>1465</v>
      </c>
      <c r="F54" s="118">
        <f t="shared" si="5"/>
        <v>1121</v>
      </c>
      <c r="G54" s="118">
        <f t="shared" si="5"/>
        <v>2658</v>
      </c>
      <c r="H54" s="118">
        <f t="shared" si="5"/>
        <v>2204</v>
      </c>
      <c r="I54" s="118">
        <f t="shared" si="5"/>
        <v>1444</v>
      </c>
      <c r="J54" s="118">
        <f t="shared" si="5"/>
        <v>872</v>
      </c>
      <c r="K54" s="118">
        <f t="shared" si="5"/>
        <v>111</v>
      </c>
      <c r="L54" s="118">
        <f t="shared" si="5"/>
        <v>78</v>
      </c>
      <c r="M54" s="118">
        <f t="shared" si="5"/>
        <v>0</v>
      </c>
      <c r="N54" s="118">
        <f t="shared" si="5"/>
        <v>0</v>
      </c>
      <c r="O54" s="119">
        <f t="shared" si="5"/>
        <v>0</v>
      </c>
    </row>
    <row r="55" spans="2:15" s="125" customFormat="1" ht="12" customHeight="1">
      <c r="B55" s="126"/>
      <c r="C55" s="127"/>
      <c r="D55" s="128"/>
      <c r="E55" s="118"/>
      <c r="F55" s="118"/>
      <c r="G55" s="118"/>
      <c r="H55" s="118"/>
      <c r="I55" s="118"/>
      <c r="J55" s="118"/>
      <c r="K55" s="118"/>
      <c r="L55" s="118"/>
      <c r="M55" s="118"/>
      <c r="N55" s="118"/>
      <c r="O55" s="119"/>
    </row>
    <row r="56" spans="2:15" s="106" customFormat="1" ht="12" customHeight="1">
      <c r="B56" s="848" t="s">
        <v>1112</v>
      </c>
      <c r="C56" s="849"/>
      <c r="D56" s="114">
        <f>SUM(E56:O56)</f>
        <v>1175</v>
      </c>
      <c r="E56" s="122">
        <v>145</v>
      </c>
      <c r="F56" s="122">
        <v>136</v>
      </c>
      <c r="G56" s="122">
        <v>390</v>
      </c>
      <c r="H56" s="122">
        <v>318</v>
      </c>
      <c r="I56" s="122">
        <v>140</v>
      </c>
      <c r="J56" s="122">
        <v>41</v>
      </c>
      <c r="K56" s="122">
        <v>5</v>
      </c>
      <c r="L56" s="122">
        <v>0</v>
      </c>
      <c r="M56" s="122">
        <v>0</v>
      </c>
      <c r="N56" s="122">
        <v>0</v>
      </c>
      <c r="O56" s="123">
        <v>0</v>
      </c>
    </row>
    <row r="57" spans="2:15" s="106" customFormat="1" ht="12" customHeight="1">
      <c r="B57" s="848" t="s">
        <v>1113</v>
      </c>
      <c r="C57" s="849"/>
      <c r="D57" s="114">
        <f>SUM(E57:O57)</f>
        <v>867</v>
      </c>
      <c r="E57" s="131">
        <v>98</v>
      </c>
      <c r="F57" s="131">
        <v>105</v>
      </c>
      <c r="G57" s="131">
        <v>270</v>
      </c>
      <c r="H57" s="131">
        <v>217</v>
      </c>
      <c r="I57" s="131">
        <v>134</v>
      </c>
      <c r="J57" s="131">
        <v>42</v>
      </c>
      <c r="K57" s="131">
        <v>1</v>
      </c>
      <c r="L57" s="131">
        <v>0</v>
      </c>
      <c r="M57" s="131">
        <v>0</v>
      </c>
      <c r="N57" s="131">
        <v>0</v>
      </c>
      <c r="O57" s="132">
        <v>0</v>
      </c>
    </row>
    <row r="58" spans="2:15" ht="12" customHeight="1">
      <c r="B58" s="848" t="s">
        <v>1186</v>
      </c>
      <c r="C58" s="849"/>
      <c r="D58" s="114">
        <f>SUM(E58:O58)</f>
        <v>462</v>
      </c>
      <c r="E58" s="122">
        <v>85</v>
      </c>
      <c r="F58" s="122">
        <v>56</v>
      </c>
      <c r="G58" s="122">
        <v>98</v>
      </c>
      <c r="H58" s="122">
        <v>82</v>
      </c>
      <c r="I58" s="122">
        <v>69</v>
      </c>
      <c r="J58" s="122">
        <v>63</v>
      </c>
      <c r="K58" s="122">
        <v>9</v>
      </c>
      <c r="L58" s="122">
        <v>0</v>
      </c>
      <c r="M58" s="122">
        <v>0</v>
      </c>
      <c r="N58" s="122">
        <v>0</v>
      </c>
      <c r="O58" s="123">
        <v>0</v>
      </c>
    </row>
    <row r="59" spans="2:15" ht="12" customHeight="1">
      <c r="B59" s="848" t="s">
        <v>1187</v>
      </c>
      <c r="C59" s="849"/>
      <c r="D59" s="114">
        <f>SUM(E59:O59)</f>
        <v>415</v>
      </c>
      <c r="E59" s="122">
        <v>109</v>
      </c>
      <c r="F59" s="122">
        <v>58</v>
      </c>
      <c r="G59" s="122">
        <v>117</v>
      </c>
      <c r="H59" s="122">
        <v>63</v>
      </c>
      <c r="I59" s="122">
        <v>46</v>
      </c>
      <c r="J59" s="122">
        <v>19</v>
      </c>
      <c r="K59" s="122">
        <v>3</v>
      </c>
      <c r="L59" s="122">
        <v>0</v>
      </c>
      <c r="M59" s="122">
        <v>0</v>
      </c>
      <c r="N59" s="122">
        <v>0</v>
      </c>
      <c r="O59" s="123">
        <v>0</v>
      </c>
    </row>
    <row r="60" spans="2:15" ht="12" customHeight="1">
      <c r="B60" s="848" t="s">
        <v>1188</v>
      </c>
      <c r="C60" s="849"/>
      <c r="D60" s="114">
        <f>SUM(E60:O60)</f>
        <v>333</v>
      </c>
      <c r="E60" s="122">
        <v>71</v>
      </c>
      <c r="F60" s="122">
        <v>36</v>
      </c>
      <c r="G60" s="122">
        <v>120</v>
      </c>
      <c r="H60" s="122">
        <v>78</v>
      </c>
      <c r="I60" s="122">
        <v>23</v>
      </c>
      <c r="J60" s="122">
        <v>4</v>
      </c>
      <c r="K60" s="122">
        <v>1</v>
      </c>
      <c r="L60" s="122">
        <v>0</v>
      </c>
      <c r="M60" s="122">
        <v>0</v>
      </c>
      <c r="N60" s="122">
        <v>0</v>
      </c>
      <c r="O60" s="123">
        <v>0</v>
      </c>
    </row>
    <row r="61" spans="2:15" ht="12" customHeight="1">
      <c r="B61" s="129"/>
      <c r="C61" s="130"/>
      <c r="D61" s="114"/>
      <c r="E61" s="122"/>
      <c r="F61" s="122"/>
      <c r="G61" s="122"/>
      <c r="H61" s="122"/>
      <c r="I61" s="122"/>
      <c r="J61" s="122"/>
      <c r="K61" s="122"/>
      <c r="L61" s="122"/>
      <c r="M61" s="122"/>
      <c r="N61" s="122"/>
      <c r="O61" s="123"/>
    </row>
    <row r="62" spans="2:15" ht="12" customHeight="1">
      <c r="B62" s="848" t="s">
        <v>1114</v>
      </c>
      <c r="C62" s="849"/>
      <c r="D62" s="114">
        <f>SUM(E62:O62)</f>
        <v>532</v>
      </c>
      <c r="E62" s="122">
        <v>55</v>
      </c>
      <c r="F62" s="122">
        <v>69</v>
      </c>
      <c r="G62" s="122">
        <v>139</v>
      </c>
      <c r="H62" s="122">
        <v>134</v>
      </c>
      <c r="I62" s="122">
        <v>101</v>
      </c>
      <c r="J62" s="122">
        <v>32</v>
      </c>
      <c r="K62" s="122">
        <v>2</v>
      </c>
      <c r="L62" s="122">
        <v>0</v>
      </c>
      <c r="M62" s="122">
        <v>0</v>
      </c>
      <c r="N62" s="122">
        <v>0</v>
      </c>
      <c r="O62" s="123">
        <v>0</v>
      </c>
    </row>
    <row r="63" spans="2:15" ht="12" customHeight="1">
      <c r="B63" s="848" t="s">
        <v>1115</v>
      </c>
      <c r="C63" s="849"/>
      <c r="D63" s="114">
        <f>SUM(E63:O63)</f>
        <v>1075</v>
      </c>
      <c r="E63" s="122">
        <v>131</v>
      </c>
      <c r="F63" s="122">
        <v>119</v>
      </c>
      <c r="G63" s="122">
        <v>290</v>
      </c>
      <c r="H63" s="122">
        <v>246</v>
      </c>
      <c r="I63" s="122">
        <v>168</v>
      </c>
      <c r="J63" s="122">
        <v>117</v>
      </c>
      <c r="K63" s="122">
        <v>4</v>
      </c>
      <c r="L63" s="122">
        <v>0</v>
      </c>
      <c r="M63" s="122">
        <v>0</v>
      </c>
      <c r="N63" s="122">
        <v>0</v>
      </c>
      <c r="O63" s="123">
        <v>0</v>
      </c>
    </row>
    <row r="64" spans="2:15" ht="11.25" customHeight="1">
      <c r="B64" s="848" t="s">
        <v>1116</v>
      </c>
      <c r="C64" s="849"/>
      <c r="D64" s="114">
        <f>SUM(E64:O64)</f>
        <v>580</v>
      </c>
      <c r="E64" s="122">
        <v>89</v>
      </c>
      <c r="F64" s="122">
        <v>76</v>
      </c>
      <c r="G64" s="122">
        <v>153</v>
      </c>
      <c r="H64" s="122">
        <v>121</v>
      </c>
      <c r="I64" s="122">
        <v>85</v>
      </c>
      <c r="J64" s="122">
        <v>52</v>
      </c>
      <c r="K64" s="122">
        <v>4</v>
      </c>
      <c r="L64" s="122">
        <v>0</v>
      </c>
      <c r="M64" s="122">
        <v>0</v>
      </c>
      <c r="N64" s="122">
        <v>0</v>
      </c>
      <c r="O64" s="123">
        <v>0</v>
      </c>
    </row>
    <row r="65" spans="2:15" ht="12" customHeight="1">
      <c r="B65" s="848" t="s">
        <v>1189</v>
      </c>
      <c r="C65" s="849"/>
      <c r="D65" s="114">
        <f>SUM(E65:O65)</f>
        <v>627</v>
      </c>
      <c r="E65" s="122">
        <v>116</v>
      </c>
      <c r="F65" s="122">
        <v>78</v>
      </c>
      <c r="G65" s="122">
        <v>174</v>
      </c>
      <c r="H65" s="122">
        <v>141</v>
      </c>
      <c r="I65" s="122">
        <v>72</v>
      </c>
      <c r="J65" s="122">
        <v>44</v>
      </c>
      <c r="K65" s="122">
        <v>2</v>
      </c>
      <c r="L65" s="122">
        <v>0</v>
      </c>
      <c r="M65" s="122">
        <v>0</v>
      </c>
      <c r="N65" s="122">
        <v>0</v>
      </c>
      <c r="O65" s="123">
        <v>0</v>
      </c>
    </row>
    <row r="66" spans="2:15" ht="12" customHeight="1">
      <c r="B66" s="848" t="s">
        <v>1190</v>
      </c>
      <c r="C66" s="849"/>
      <c r="D66" s="114">
        <f>SUM(E66:O66)</f>
        <v>478</v>
      </c>
      <c r="E66" s="122">
        <v>212</v>
      </c>
      <c r="F66" s="122">
        <v>31</v>
      </c>
      <c r="G66" s="122">
        <v>108</v>
      </c>
      <c r="H66" s="122">
        <v>83</v>
      </c>
      <c r="I66" s="122">
        <v>36</v>
      </c>
      <c r="J66" s="122">
        <v>7</v>
      </c>
      <c r="K66" s="122">
        <v>1</v>
      </c>
      <c r="L66" s="122">
        <v>0</v>
      </c>
      <c r="M66" s="122">
        <v>0</v>
      </c>
      <c r="N66" s="122">
        <v>0</v>
      </c>
      <c r="O66" s="123">
        <v>0</v>
      </c>
    </row>
    <row r="67" spans="2:15" ht="12" customHeight="1">
      <c r="B67" s="129"/>
      <c r="C67" s="130"/>
      <c r="D67" s="114"/>
      <c r="E67" s="122"/>
      <c r="F67" s="122"/>
      <c r="G67" s="122"/>
      <c r="H67" s="122"/>
      <c r="I67" s="122"/>
      <c r="J67" s="122"/>
      <c r="K67" s="122"/>
      <c r="L67" s="122"/>
      <c r="M67" s="122"/>
      <c r="N67" s="122"/>
      <c r="O67" s="123"/>
    </row>
    <row r="68" spans="2:15" ht="12" customHeight="1">
      <c r="B68" s="848" t="s">
        <v>1117</v>
      </c>
      <c r="C68" s="849"/>
      <c r="D68" s="114">
        <f>SUM(E68:O68)</f>
        <v>1014</v>
      </c>
      <c r="E68" s="122">
        <v>76</v>
      </c>
      <c r="F68" s="122">
        <v>80</v>
      </c>
      <c r="G68" s="122">
        <v>235</v>
      </c>
      <c r="H68" s="122">
        <v>230</v>
      </c>
      <c r="I68" s="122">
        <v>178</v>
      </c>
      <c r="J68" s="122">
        <v>188</v>
      </c>
      <c r="K68" s="122">
        <v>27</v>
      </c>
      <c r="L68" s="122">
        <v>0</v>
      </c>
      <c r="M68" s="122">
        <v>0</v>
      </c>
      <c r="N68" s="122">
        <v>0</v>
      </c>
      <c r="O68" s="123">
        <v>0</v>
      </c>
    </row>
    <row r="69" spans="2:15" ht="12" customHeight="1">
      <c r="B69" s="848" t="s">
        <v>1191</v>
      </c>
      <c r="C69" s="849"/>
      <c r="D69" s="114">
        <f>SUM(E69:O69)</f>
        <v>757</v>
      </c>
      <c r="E69" s="122">
        <v>67</v>
      </c>
      <c r="F69" s="122">
        <v>54</v>
      </c>
      <c r="G69" s="122">
        <v>117</v>
      </c>
      <c r="H69" s="122">
        <v>129</v>
      </c>
      <c r="I69" s="122">
        <v>127</v>
      </c>
      <c r="J69" s="122">
        <v>136</v>
      </c>
      <c r="K69" s="122">
        <v>50</v>
      </c>
      <c r="L69" s="122">
        <v>77</v>
      </c>
      <c r="M69" s="122">
        <v>0</v>
      </c>
      <c r="N69" s="122">
        <v>0</v>
      </c>
      <c r="O69" s="123">
        <v>0</v>
      </c>
    </row>
    <row r="70" spans="2:15" ht="12" customHeight="1">
      <c r="B70" s="848" t="s">
        <v>1118</v>
      </c>
      <c r="C70" s="849"/>
      <c r="D70" s="114">
        <f>SUM(E70:O70)</f>
        <v>1638</v>
      </c>
      <c r="E70" s="122">
        <v>211</v>
      </c>
      <c r="F70" s="122">
        <v>223</v>
      </c>
      <c r="G70" s="122">
        <v>447</v>
      </c>
      <c r="H70" s="122">
        <v>362</v>
      </c>
      <c r="I70" s="122">
        <v>265</v>
      </c>
      <c r="J70" s="122">
        <v>127</v>
      </c>
      <c r="K70" s="122">
        <v>2</v>
      </c>
      <c r="L70" s="122">
        <v>1</v>
      </c>
      <c r="M70" s="122">
        <v>0</v>
      </c>
      <c r="N70" s="122">
        <v>0</v>
      </c>
      <c r="O70" s="123">
        <v>0</v>
      </c>
    </row>
    <row r="71" spans="2:15" ht="12" customHeight="1">
      <c r="B71" s="129"/>
      <c r="C71" s="130"/>
      <c r="D71" s="114"/>
      <c r="E71" s="122"/>
      <c r="F71" s="122"/>
      <c r="G71" s="122"/>
      <c r="H71" s="122"/>
      <c r="I71" s="122"/>
      <c r="J71" s="122"/>
      <c r="K71" s="122"/>
      <c r="L71" s="122"/>
      <c r="M71" s="122"/>
      <c r="N71" s="122"/>
      <c r="O71" s="123"/>
    </row>
    <row r="72" spans="2:15" s="117" customFormat="1" ht="12.75" customHeight="1">
      <c r="B72" s="850" t="s">
        <v>1192</v>
      </c>
      <c r="C72" s="851"/>
      <c r="D72" s="128">
        <f>SUM(E72:O72)</f>
        <v>1169</v>
      </c>
      <c r="E72" s="118">
        <f aca="true" t="shared" si="6" ref="E72:O72">SUM(E74:E75)</f>
        <v>222</v>
      </c>
      <c r="F72" s="118">
        <f t="shared" si="6"/>
        <v>187</v>
      </c>
      <c r="G72" s="118">
        <f t="shared" si="6"/>
        <v>359</v>
      </c>
      <c r="H72" s="118">
        <f t="shared" si="6"/>
        <v>244</v>
      </c>
      <c r="I72" s="118">
        <f t="shared" si="6"/>
        <v>114</v>
      </c>
      <c r="J72" s="118">
        <f t="shared" si="6"/>
        <v>42</v>
      </c>
      <c r="K72" s="118">
        <f t="shared" si="6"/>
        <v>1</v>
      </c>
      <c r="L72" s="118">
        <f t="shared" si="6"/>
        <v>0</v>
      </c>
      <c r="M72" s="118">
        <f t="shared" si="6"/>
        <v>0</v>
      </c>
      <c r="N72" s="118">
        <f t="shared" si="6"/>
        <v>0</v>
      </c>
      <c r="O72" s="119">
        <f t="shared" si="6"/>
        <v>0</v>
      </c>
    </row>
    <row r="73" spans="2:15" s="117" customFormat="1" ht="12.75" customHeight="1">
      <c r="B73" s="126"/>
      <c r="C73" s="127"/>
      <c r="D73" s="128"/>
      <c r="E73" s="118"/>
      <c r="F73" s="118"/>
      <c r="G73" s="118"/>
      <c r="H73" s="118"/>
      <c r="I73" s="118"/>
      <c r="J73" s="118"/>
      <c r="K73" s="118"/>
      <c r="L73" s="118"/>
      <c r="M73" s="118"/>
      <c r="N73" s="118"/>
      <c r="O73" s="119"/>
    </row>
    <row r="74" spans="2:15" ht="12.75" customHeight="1">
      <c r="B74" s="848" t="s">
        <v>1193</v>
      </c>
      <c r="C74" s="849"/>
      <c r="D74" s="114">
        <f>SUM(E74:O74)</f>
        <v>818</v>
      </c>
      <c r="E74" s="122">
        <v>188</v>
      </c>
      <c r="F74" s="122">
        <v>139</v>
      </c>
      <c r="G74" s="122">
        <v>246</v>
      </c>
      <c r="H74" s="122">
        <v>135</v>
      </c>
      <c r="I74" s="122">
        <v>72</v>
      </c>
      <c r="J74" s="122">
        <v>37</v>
      </c>
      <c r="K74" s="122">
        <v>1</v>
      </c>
      <c r="L74" s="122">
        <v>0</v>
      </c>
      <c r="M74" s="122">
        <v>0</v>
      </c>
      <c r="N74" s="122">
        <v>0</v>
      </c>
      <c r="O74" s="123">
        <v>0</v>
      </c>
    </row>
    <row r="75" spans="2:15" ht="12.75" customHeight="1">
      <c r="B75" s="848" t="s">
        <v>1194</v>
      </c>
      <c r="C75" s="849"/>
      <c r="D75" s="114">
        <f>SUM(E75:O75)</f>
        <v>351</v>
      </c>
      <c r="E75" s="122">
        <v>34</v>
      </c>
      <c r="F75" s="122">
        <v>48</v>
      </c>
      <c r="G75" s="122">
        <v>113</v>
      </c>
      <c r="H75" s="122">
        <v>109</v>
      </c>
      <c r="I75" s="122">
        <v>42</v>
      </c>
      <c r="J75" s="122">
        <v>5</v>
      </c>
      <c r="K75" s="122">
        <v>0</v>
      </c>
      <c r="L75" s="122">
        <v>0</v>
      </c>
      <c r="M75" s="122">
        <v>0</v>
      </c>
      <c r="N75" s="122">
        <v>0</v>
      </c>
      <c r="O75" s="123">
        <v>0</v>
      </c>
    </row>
    <row r="76" spans="2:15" ht="12.75" customHeight="1">
      <c r="B76" s="129"/>
      <c r="C76" s="130"/>
      <c r="D76" s="114"/>
      <c r="E76" s="122"/>
      <c r="F76" s="122"/>
      <c r="G76" s="122"/>
      <c r="H76" s="122"/>
      <c r="I76" s="122"/>
      <c r="J76" s="122"/>
      <c r="K76" s="122"/>
      <c r="L76" s="122"/>
      <c r="M76" s="122"/>
      <c r="N76" s="122"/>
      <c r="O76" s="123"/>
    </row>
    <row r="77" spans="2:15" s="117" customFormat="1" ht="12.75" customHeight="1">
      <c r="B77" s="850" t="s">
        <v>1195</v>
      </c>
      <c r="C77" s="851"/>
      <c r="D77" s="128">
        <f>SUM(E77:O77)</f>
        <v>10994</v>
      </c>
      <c r="E77" s="118">
        <f aca="true" t="shared" si="7" ref="E77:O77">SUM(E79:E87)</f>
        <v>1283</v>
      </c>
      <c r="F77" s="118">
        <f t="shared" si="7"/>
        <v>1307</v>
      </c>
      <c r="G77" s="118">
        <f t="shared" si="7"/>
        <v>2879</v>
      </c>
      <c r="H77" s="118">
        <f t="shared" si="7"/>
        <v>2206</v>
      </c>
      <c r="I77" s="118">
        <f t="shared" si="7"/>
        <v>1699</v>
      </c>
      <c r="J77" s="118">
        <f t="shared" si="7"/>
        <v>1399</v>
      </c>
      <c r="K77" s="118">
        <f t="shared" si="7"/>
        <v>218</v>
      </c>
      <c r="L77" s="118">
        <f t="shared" si="7"/>
        <v>2</v>
      </c>
      <c r="M77" s="118">
        <f t="shared" si="7"/>
        <v>0</v>
      </c>
      <c r="N77" s="118">
        <f t="shared" si="7"/>
        <v>0</v>
      </c>
      <c r="O77" s="119">
        <f t="shared" si="7"/>
        <v>1</v>
      </c>
    </row>
    <row r="78" spans="2:15" s="117" customFormat="1" ht="12.75" customHeight="1">
      <c r="B78" s="126"/>
      <c r="C78" s="127"/>
      <c r="D78" s="128"/>
      <c r="E78" s="118"/>
      <c r="F78" s="118"/>
      <c r="G78" s="118"/>
      <c r="H78" s="118"/>
      <c r="I78" s="118"/>
      <c r="J78" s="118"/>
      <c r="K78" s="118"/>
      <c r="L78" s="118"/>
      <c r="M78" s="118"/>
      <c r="N78" s="118"/>
      <c r="O78" s="119"/>
    </row>
    <row r="79" spans="2:15" ht="12" customHeight="1">
      <c r="B79" s="848" t="s">
        <v>1119</v>
      </c>
      <c r="C79" s="849"/>
      <c r="D79" s="114">
        <f>SUM(E79:O79)</f>
        <v>3020</v>
      </c>
      <c r="E79" s="122">
        <v>331</v>
      </c>
      <c r="F79" s="122">
        <v>354</v>
      </c>
      <c r="G79" s="122">
        <v>853</v>
      </c>
      <c r="H79" s="122">
        <v>629</v>
      </c>
      <c r="I79" s="122">
        <v>485</v>
      </c>
      <c r="J79" s="122">
        <v>343</v>
      </c>
      <c r="K79" s="122">
        <v>23</v>
      </c>
      <c r="L79" s="122">
        <v>1</v>
      </c>
      <c r="M79" s="122">
        <v>0</v>
      </c>
      <c r="N79" s="122">
        <v>0</v>
      </c>
      <c r="O79" s="123">
        <v>1</v>
      </c>
    </row>
    <row r="80" spans="2:15" ht="12" customHeight="1">
      <c r="B80" s="848" t="s">
        <v>1196</v>
      </c>
      <c r="C80" s="849"/>
      <c r="D80" s="114">
        <f>SUM(E80:O80)</f>
        <v>681</v>
      </c>
      <c r="E80" s="122">
        <v>73</v>
      </c>
      <c r="F80" s="122">
        <v>76</v>
      </c>
      <c r="G80" s="122">
        <v>140</v>
      </c>
      <c r="H80" s="122">
        <v>122</v>
      </c>
      <c r="I80" s="122">
        <v>135</v>
      </c>
      <c r="J80" s="122">
        <v>123</v>
      </c>
      <c r="K80" s="122">
        <v>12</v>
      </c>
      <c r="L80" s="122">
        <v>0</v>
      </c>
      <c r="M80" s="122">
        <v>0</v>
      </c>
      <c r="N80" s="122">
        <v>0</v>
      </c>
      <c r="O80" s="123">
        <v>0</v>
      </c>
    </row>
    <row r="81" spans="2:15" ht="12" customHeight="1">
      <c r="B81" s="848" t="s">
        <v>1197</v>
      </c>
      <c r="C81" s="849"/>
      <c r="D81" s="114">
        <f>SUM(E81:O81)</f>
        <v>753</v>
      </c>
      <c r="E81" s="122">
        <v>50</v>
      </c>
      <c r="F81" s="122">
        <v>65</v>
      </c>
      <c r="G81" s="122">
        <v>190</v>
      </c>
      <c r="H81" s="122">
        <v>191</v>
      </c>
      <c r="I81" s="122">
        <v>156</v>
      </c>
      <c r="J81" s="122">
        <v>90</v>
      </c>
      <c r="K81" s="122">
        <v>11</v>
      </c>
      <c r="L81" s="122">
        <v>0</v>
      </c>
      <c r="M81" s="122">
        <v>0</v>
      </c>
      <c r="N81" s="122">
        <v>0</v>
      </c>
      <c r="O81" s="123">
        <v>0</v>
      </c>
    </row>
    <row r="82" spans="2:15" ht="12" customHeight="1">
      <c r="B82" s="848" t="s">
        <v>1120</v>
      </c>
      <c r="C82" s="849"/>
      <c r="D82" s="114">
        <f>SUM(E82:O82)</f>
        <v>762</v>
      </c>
      <c r="E82" s="122">
        <v>102</v>
      </c>
      <c r="F82" s="122">
        <v>110</v>
      </c>
      <c r="G82" s="122">
        <v>219</v>
      </c>
      <c r="H82" s="122">
        <v>170</v>
      </c>
      <c r="I82" s="122">
        <v>98</v>
      </c>
      <c r="J82" s="122">
        <v>58</v>
      </c>
      <c r="K82" s="122">
        <v>5</v>
      </c>
      <c r="L82" s="122">
        <v>0</v>
      </c>
      <c r="M82" s="122">
        <v>0</v>
      </c>
      <c r="N82" s="122">
        <v>0</v>
      </c>
      <c r="O82" s="123">
        <v>0</v>
      </c>
    </row>
    <row r="83" spans="2:15" ht="12" customHeight="1">
      <c r="B83" s="848" t="s">
        <v>1198</v>
      </c>
      <c r="C83" s="849"/>
      <c r="D83" s="114">
        <f>SUM(E83:O83)</f>
        <v>552</v>
      </c>
      <c r="E83" s="122">
        <v>81</v>
      </c>
      <c r="F83" s="122">
        <v>58</v>
      </c>
      <c r="G83" s="122">
        <v>142</v>
      </c>
      <c r="H83" s="122">
        <v>142</v>
      </c>
      <c r="I83" s="122">
        <v>83</v>
      </c>
      <c r="J83" s="122">
        <v>45</v>
      </c>
      <c r="K83" s="122">
        <v>1</v>
      </c>
      <c r="L83" s="122">
        <v>0</v>
      </c>
      <c r="M83" s="122">
        <v>0</v>
      </c>
      <c r="N83" s="122">
        <v>0</v>
      </c>
      <c r="O83" s="123">
        <v>0</v>
      </c>
    </row>
    <row r="84" spans="2:15" ht="12" customHeight="1">
      <c r="B84" s="129"/>
      <c r="C84" s="130"/>
      <c r="D84" s="114"/>
      <c r="E84" s="122"/>
      <c r="F84" s="122"/>
      <c r="G84" s="122"/>
      <c r="H84" s="122"/>
      <c r="I84" s="122"/>
      <c r="J84" s="122"/>
      <c r="K84" s="122"/>
      <c r="L84" s="122"/>
      <c r="M84" s="122"/>
      <c r="N84" s="122"/>
      <c r="O84" s="123"/>
    </row>
    <row r="85" spans="2:15" ht="12" customHeight="1">
      <c r="B85" s="848" t="s">
        <v>1121</v>
      </c>
      <c r="C85" s="849"/>
      <c r="D85" s="114">
        <f>SUM(E85:O85)</f>
        <v>1425</v>
      </c>
      <c r="E85" s="122">
        <v>339</v>
      </c>
      <c r="F85" s="122">
        <v>270</v>
      </c>
      <c r="G85" s="122">
        <v>445</v>
      </c>
      <c r="H85" s="122">
        <v>202</v>
      </c>
      <c r="I85" s="122">
        <v>121</v>
      </c>
      <c r="J85" s="122">
        <v>46</v>
      </c>
      <c r="K85" s="122">
        <v>2</v>
      </c>
      <c r="L85" s="122">
        <v>0</v>
      </c>
      <c r="M85" s="122">
        <v>0</v>
      </c>
      <c r="N85" s="122">
        <v>0</v>
      </c>
      <c r="O85" s="123">
        <v>0</v>
      </c>
    </row>
    <row r="86" spans="2:15" ht="12" customHeight="1">
      <c r="B86" s="848" t="s">
        <v>1199</v>
      </c>
      <c r="C86" s="849"/>
      <c r="D86" s="114">
        <f>SUM(E86:O86)</f>
        <v>423</v>
      </c>
      <c r="E86" s="122">
        <v>58</v>
      </c>
      <c r="F86" s="122">
        <v>52</v>
      </c>
      <c r="G86" s="122">
        <v>125</v>
      </c>
      <c r="H86" s="122">
        <v>104</v>
      </c>
      <c r="I86" s="122">
        <v>59</v>
      </c>
      <c r="J86" s="122">
        <v>24</v>
      </c>
      <c r="K86" s="122">
        <v>1</v>
      </c>
      <c r="L86" s="122">
        <v>0</v>
      </c>
      <c r="M86" s="122">
        <v>0</v>
      </c>
      <c r="N86" s="122">
        <v>0</v>
      </c>
      <c r="O86" s="123">
        <v>0</v>
      </c>
    </row>
    <row r="87" spans="2:15" ht="12" customHeight="1">
      <c r="B87" s="848" t="s">
        <v>1122</v>
      </c>
      <c r="C87" s="849"/>
      <c r="D87" s="114">
        <f>SUM(E87:O87)</f>
        <v>3378</v>
      </c>
      <c r="E87" s="122">
        <v>249</v>
      </c>
      <c r="F87" s="122">
        <v>322</v>
      </c>
      <c r="G87" s="122">
        <v>765</v>
      </c>
      <c r="H87" s="122">
        <v>646</v>
      </c>
      <c r="I87" s="122">
        <v>562</v>
      </c>
      <c r="J87" s="122">
        <v>670</v>
      </c>
      <c r="K87" s="122">
        <v>163</v>
      </c>
      <c r="L87" s="122">
        <v>1</v>
      </c>
      <c r="M87" s="122">
        <v>0</v>
      </c>
      <c r="N87" s="122">
        <v>0</v>
      </c>
      <c r="O87" s="123">
        <v>0</v>
      </c>
    </row>
    <row r="88" spans="2:15" ht="12" customHeight="1">
      <c r="B88" s="129"/>
      <c r="C88" s="130"/>
      <c r="D88" s="114"/>
      <c r="E88" s="122"/>
      <c r="F88" s="122"/>
      <c r="G88" s="122"/>
      <c r="H88" s="122"/>
      <c r="I88" s="122"/>
      <c r="J88" s="122"/>
      <c r="K88" s="122"/>
      <c r="L88" s="122"/>
      <c r="M88" s="122"/>
      <c r="N88" s="122"/>
      <c r="O88" s="123"/>
    </row>
    <row r="89" spans="2:15" s="117" customFormat="1" ht="12" customHeight="1">
      <c r="B89" s="850" t="s">
        <v>1200</v>
      </c>
      <c r="C89" s="851"/>
      <c r="D89" s="128">
        <f>SUM(E89:O89)</f>
        <v>6616</v>
      </c>
      <c r="E89" s="118">
        <f aca="true" t="shared" si="8" ref="E89:O89">SUM(E91:E94)</f>
        <v>846</v>
      </c>
      <c r="F89" s="118">
        <f t="shared" si="8"/>
        <v>928</v>
      </c>
      <c r="G89" s="118">
        <f t="shared" si="8"/>
        <v>2221</v>
      </c>
      <c r="H89" s="118">
        <f t="shared" si="8"/>
        <v>1462</v>
      </c>
      <c r="I89" s="118">
        <f t="shared" si="8"/>
        <v>730</v>
      </c>
      <c r="J89" s="118">
        <f t="shared" si="8"/>
        <v>403</v>
      </c>
      <c r="K89" s="118">
        <f t="shared" si="8"/>
        <v>26</v>
      </c>
      <c r="L89" s="118">
        <f t="shared" si="8"/>
        <v>0</v>
      </c>
      <c r="M89" s="118">
        <f t="shared" si="8"/>
        <v>0</v>
      </c>
      <c r="N89" s="118">
        <f t="shared" si="8"/>
        <v>0</v>
      </c>
      <c r="O89" s="119">
        <f t="shared" si="8"/>
        <v>0</v>
      </c>
    </row>
    <row r="90" spans="2:15" s="117" customFormat="1" ht="12" customHeight="1">
      <c r="B90" s="126"/>
      <c r="C90" s="127"/>
      <c r="D90" s="128"/>
      <c r="E90" s="118"/>
      <c r="F90" s="118"/>
      <c r="G90" s="118"/>
      <c r="H90" s="118"/>
      <c r="I90" s="118"/>
      <c r="J90" s="118"/>
      <c r="K90" s="118"/>
      <c r="L90" s="118"/>
      <c r="M90" s="118"/>
      <c r="N90" s="118"/>
      <c r="O90" s="119"/>
    </row>
    <row r="91" spans="2:15" ht="12" customHeight="1">
      <c r="B91" s="848" t="s">
        <v>1123</v>
      </c>
      <c r="C91" s="849"/>
      <c r="D91" s="114">
        <f>SUM(E91:O91)</f>
        <v>3406</v>
      </c>
      <c r="E91" s="122">
        <v>516</v>
      </c>
      <c r="F91" s="122">
        <v>559</v>
      </c>
      <c r="G91" s="122">
        <v>1332</v>
      </c>
      <c r="H91" s="122">
        <v>687</v>
      </c>
      <c r="I91" s="122">
        <v>234</v>
      </c>
      <c r="J91" s="122">
        <v>76</v>
      </c>
      <c r="K91" s="122">
        <v>2</v>
      </c>
      <c r="L91" s="122">
        <v>0</v>
      </c>
      <c r="M91" s="122">
        <v>0</v>
      </c>
      <c r="N91" s="122">
        <v>0</v>
      </c>
      <c r="O91" s="123">
        <v>0</v>
      </c>
    </row>
    <row r="92" spans="2:15" ht="12" customHeight="1">
      <c r="B92" s="848" t="s">
        <v>1201</v>
      </c>
      <c r="C92" s="849"/>
      <c r="D92" s="114">
        <f>SUM(E92:O92)</f>
        <v>1619</v>
      </c>
      <c r="E92" s="122">
        <v>202</v>
      </c>
      <c r="F92" s="122">
        <v>194</v>
      </c>
      <c r="G92" s="122">
        <v>378</v>
      </c>
      <c r="H92" s="122">
        <v>313</v>
      </c>
      <c r="I92" s="122">
        <v>253</v>
      </c>
      <c r="J92" s="122">
        <v>256</v>
      </c>
      <c r="K92" s="122">
        <v>23</v>
      </c>
      <c r="L92" s="122">
        <v>0</v>
      </c>
      <c r="M92" s="122">
        <v>0</v>
      </c>
      <c r="N92" s="122">
        <v>0</v>
      </c>
      <c r="O92" s="123">
        <v>0</v>
      </c>
    </row>
    <row r="93" spans="2:15" ht="12" customHeight="1">
      <c r="B93" s="848" t="s">
        <v>1202</v>
      </c>
      <c r="C93" s="849"/>
      <c r="D93" s="114">
        <f>SUM(E93:O93)</f>
        <v>363</v>
      </c>
      <c r="E93" s="122">
        <v>27</v>
      </c>
      <c r="F93" s="122">
        <v>49</v>
      </c>
      <c r="G93" s="122">
        <v>131</v>
      </c>
      <c r="H93" s="122">
        <v>110</v>
      </c>
      <c r="I93" s="122">
        <v>44</v>
      </c>
      <c r="J93" s="122">
        <v>2</v>
      </c>
      <c r="K93" s="122">
        <v>0</v>
      </c>
      <c r="L93" s="122">
        <v>0</v>
      </c>
      <c r="M93" s="122">
        <v>0</v>
      </c>
      <c r="N93" s="122">
        <v>0</v>
      </c>
      <c r="O93" s="123">
        <v>0</v>
      </c>
    </row>
    <row r="94" spans="2:15" ht="12" customHeight="1">
      <c r="B94" s="848" t="s">
        <v>1124</v>
      </c>
      <c r="C94" s="849"/>
      <c r="D94" s="114">
        <f>SUM(E94:O94)</f>
        <v>1228</v>
      </c>
      <c r="E94" s="122">
        <v>101</v>
      </c>
      <c r="F94" s="122">
        <v>126</v>
      </c>
      <c r="G94" s="122">
        <v>380</v>
      </c>
      <c r="H94" s="122">
        <v>352</v>
      </c>
      <c r="I94" s="122">
        <v>199</v>
      </c>
      <c r="J94" s="122">
        <v>69</v>
      </c>
      <c r="K94" s="122">
        <v>1</v>
      </c>
      <c r="L94" s="122">
        <v>0</v>
      </c>
      <c r="M94" s="122">
        <v>0</v>
      </c>
      <c r="N94" s="122">
        <v>0</v>
      </c>
      <c r="O94" s="123">
        <v>0</v>
      </c>
    </row>
    <row r="95" spans="2:15" ht="12" customHeight="1">
      <c r="B95" s="129"/>
      <c r="C95" s="130"/>
      <c r="D95" s="114"/>
      <c r="E95" s="122"/>
      <c r="F95" s="122"/>
      <c r="G95" s="122"/>
      <c r="H95" s="122"/>
      <c r="I95" s="122"/>
      <c r="J95" s="122"/>
      <c r="K95" s="122"/>
      <c r="L95" s="122"/>
      <c r="M95" s="122"/>
      <c r="N95" s="122"/>
      <c r="O95" s="123"/>
    </row>
    <row r="96" spans="2:15" s="117" customFormat="1" ht="12" customHeight="1">
      <c r="B96" s="850" t="s">
        <v>1203</v>
      </c>
      <c r="C96" s="851"/>
      <c r="D96" s="128">
        <f>SUM(E96:O96)</f>
        <v>11509</v>
      </c>
      <c r="E96" s="118">
        <f aca="true" t="shared" si="9" ref="E96:O96">SUM(E98:E107)</f>
        <v>990</v>
      </c>
      <c r="F96" s="118">
        <f t="shared" si="9"/>
        <v>975</v>
      </c>
      <c r="G96" s="118">
        <f t="shared" si="9"/>
        <v>1941</v>
      </c>
      <c r="H96" s="118">
        <f t="shared" si="9"/>
        <v>1672</v>
      </c>
      <c r="I96" s="118">
        <f t="shared" si="9"/>
        <v>1541</v>
      </c>
      <c r="J96" s="118">
        <f t="shared" si="9"/>
        <v>2558</v>
      </c>
      <c r="K96" s="118">
        <f t="shared" si="9"/>
        <v>1803</v>
      </c>
      <c r="L96" s="118">
        <f t="shared" si="9"/>
        <v>27</v>
      </c>
      <c r="M96" s="118">
        <f t="shared" si="9"/>
        <v>0</v>
      </c>
      <c r="N96" s="118">
        <f t="shared" si="9"/>
        <v>0</v>
      </c>
      <c r="O96" s="119">
        <f t="shared" si="9"/>
        <v>2</v>
      </c>
    </row>
    <row r="97" spans="2:15" s="117" customFormat="1" ht="12" customHeight="1">
      <c r="B97" s="126"/>
      <c r="C97" s="127"/>
      <c r="D97" s="128"/>
      <c r="E97" s="118"/>
      <c r="F97" s="118"/>
      <c r="G97" s="118"/>
      <c r="H97" s="118"/>
      <c r="I97" s="118"/>
      <c r="J97" s="118"/>
      <c r="K97" s="118"/>
      <c r="L97" s="118"/>
      <c r="M97" s="118"/>
      <c r="N97" s="118"/>
      <c r="O97" s="119"/>
    </row>
    <row r="98" spans="2:15" ht="12" customHeight="1">
      <c r="B98" s="848" t="s">
        <v>1125</v>
      </c>
      <c r="C98" s="849"/>
      <c r="D98" s="114">
        <f>SUM(E98:O98)</f>
        <v>1021</v>
      </c>
      <c r="E98" s="122">
        <v>98</v>
      </c>
      <c r="F98" s="122">
        <v>121</v>
      </c>
      <c r="G98" s="122">
        <v>296</v>
      </c>
      <c r="H98" s="122">
        <v>282</v>
      </c>
      <c r="I98" s="122">
        <v>161</v>
      </c>
      <c r="J98" s="122">
        <v>60</v>
      </c>
      <c r="K98" s="122">
        <v>3</v>
      </c>
      <c r="L98" s="122">
        <v>0</v>
      </c>
      <c r="M98" s="122">
        <v>0</v>
      </c>
      <c r="N98" s="122">
        <v>0</v>
      </c>
      <c r="O98" s="123">
        <v>0</v>
      </c>
    </row>
    <row r="99" spans="2:15" ht="12" customHeight="1">
      <c r="B99" s="848" t="s">
        <v>1126</v>
      </c>
      <c r="C99" s="849"/>
      <c r="D99" s="114">
        <f>SUM(E99:O99)</f>
        <v>1274</v>
      </c>
      <c r="E99" s="122">
        <v>68</v>
      </c>
      <c r="F99" s="122">
        <v>82</v>
      </c>
      <c r="G99" s="122">
        <v>204</v>
      </c>
      <c r="H99" s="122">
        <v>285</v>
      </c>
      <c r="I99" s="122">
        <v>272</v>
      </c>
      <c r="J99" s="122">
        <v>308</v>
      </c>
      <c r="K99" s="122">
        <v>48</v>
      </c>
      <c r="L99" s="122">
        <v>6</v>
      </c>
      <c r="M99" s="122">
        <v>0</v>
      </c>
      <c r="N99" s="122">
        <v>0</v>
      </c>
      <c r="O99" s="123">
        <v>1</v>
      </c>
    </row>
    <row r="100" spans="2:15" ht="12" customHeight="1">
      <c r="B100" s="848" t="s">
        <v>1127</v>
      </c>
      <c r="C100" s="849"/>
      <c r="D100" s="114">
        <f>SUM(E100:O100)</f>
        <v>1782</v>
      </c>
      <c r="E100" s="122">
        <v>196</v>
      </c>
      <c r="F100" s="122">
        <v>124</v>
      </c>
      <c r="G100" s="122">
        <v>280</v>
      </c>
      <c r="H100" s="122">
        <v>234</v>
      </c>
      <c r="I100" s="122">
        <v>251</v>
      </c>
      <c r="J100" s="122">
        <v>436</v>
      </c>
      <c r="K100" s="122">
        <v>261</v>
      </c>
      <c r="L100" s="122">
        <v>0</v>
      </c>
      <c r="M100" s="122">
        <v>0</v>
      </c>
      <c r="N100" s="122">
        <v>0</v>
      </c>
      <c r="O100" s="123">
        <v>0</v>
      </c>
    </row>
    <row r="101" spans="2:15" ht="12" customHeight="1">
      <c r="B101" s="848" t="s">
        <v>1128</v>
      </c>
      <c r="C101" s="849"/>
      <c r="D101" s="114">
        <f>SUM(E101:O101)</f>
        <v>1227</v>
      </c>
      <c r="E101" s="122">
        <v>124</v>
      </c>
      <c r="F101" s="122">
        <v>107</v>
      </c>
      <c r="G101" s="122">
        <v>151</v>
      </c>
      <c r="H101" s="122">
        <v>109</v>
      </c>
      <c r="I101" s="122">
        <v>104</v>
      </c>
      <c r="J101" s="122">
        <v>261</v>
      </c>
      <c r="K101" s="122">
        <v>364</v>
      </c>
      <c r="L101" s="122">
        <v>7</v>
      </c>
      <c r="M101" s="122">
        <v>0</v>
      </c>
      <c r="N101" s="122">
        <v>0</v>
      </c>
      <c r="O101" s="123">
        <v>0</v>
      </c>
    </row>
    <row r="102" spans="2:15" ht="12" customHeight="1">
      <c r="B102" s="848" t="s">
        <v>1129</v>
      </c>
      <c r="C102" s="849"/>
      <c r="D102" s="114">
        <f>SUM(E102:O102)</f>
        <v>1836</v>
      </c>
      <c r="E102" s="122">
        <v>102</v>
      </c>
      <c r="F102" s="122">
        <v>124</v>
      </c>
      <c r="G102" s="122">
        <v>252</v>
      </c>
      <c r="H102" s="122">
        <v>189</v>
      </c>
      <c r="I102" s="122">
        <v>200</v>
      </c>
      <c r="J102" s="122">
        <v>403</v>
      </c>
      <c r="K102" s="122">
        <v>555</v>
      </c>
      <c r="L102" s="122">
        <v>11</v>
      </c>
      <c r="M102" s="122">
        <v>0</v>
      </c>
      <c r="N102" s="122">
        <v>0</v>
      </c>
      <c r="O102" s="123">
        <v>0</v>
      </c>
    </row>
    <row r="103" spans="2:15" ht="12" customHeight="1">
      <c r="B103" s="129"/>
      <c r="C103" s="130"/>
      <c r="D103" s="114"/>
      <c r="E103" s="122"/>
      <c r="F103" s="122"/>
      <c r="G103" s="122"/>
      <c r="H103" s="122"/>
      <c r="I103" s="122"/>
      <c r="J103" s="122"/>
      <c r="K103" s="122"/>
      <c r="L103" s="122"/>
      <c r="M103" s="122"/>
      <c r="N103" s="122"/>
      <c r="O103" s="123"/>
    </row>
    <row r="104" spans="2:15" ht="12" customHeight="1">
      <c r="B104" s="848" t="s">
        <v>1130</v>
      </c>
      <c r="C104" s="849"/>
      <c r="D104" s="114">
        <f>SUM(E104:O104)</f>
        <v>1145</v>
      </c>
      <c r="E104" s="122">
        <v>149</v>
      </c>
      <c r="F104" s="122">
        <v>145</v>
      </c>
      <c r="G104" s="122">
        <v>232</v>
      </c>
      <c r="H104" s="122">
        <v>176</v>
      </c>
      <c r="I104" s="122">
        <v>123</v>
      </c>
      <c r="J104" s="122">
        <v>246</v>
      </c>
      <c r="K104" s="122">
        <v>73</v>
      </c>
      <c r="L104" s="122">
        <v>1</v>
      </c>
      <c r="M104" s="122">
        <v>0</v>
      </c>
      <c r="N104" s="122">
        <v>0</v>
      </c>
      <c r="O104" s="123">
        <v>0</v>
      </c>
    </row>
    <row r="105" spans="2:15" ht="12" customHeight="1">
      <c r="B105" s="848" t="s">
        <v>1131</v>
      </c>
      <c r="C105" s="849"/>
      <c r="D105" s="114">
        <f>SUM(E105:O105)</f>
        <v>2492</v>
      </c>
      <c r="E105" s="122">
        <v>208</v>
      </c>
      <c r="F105" s="122">
        <v>225</v>
      </c>
      <c r="G105" s="122">
        <v>426</v>
      </c>
      <c r="H105" s="122">
        <v>283</v>
      </c>
      <c r="I105" s="122">
        <v>288</v>
      </c>
      <c r="J105" s="122">
        <v>621</v>
      </c>
      <c r="K105" s="122">
        <v>439</v>
      </c>
      <c r="L105" s="122">
        <v>2</v>
      </c>
      <c r="M105" s="122">
        <v>0</v>
      </c>
      <c r="N105" s="122">
        <v>0</v>
      </c>
      <c r="O105" s="123">
        <v>0</v>
      </c>
    </row>
    <row r="106" spans="2:15" ht="12" customHeight="1">
      <c r="B106" s="848" t="s">
        <v>1204</v>
      </c>
      <c r="C106" s="849"/>
      <c r="D106" s="114">
        <f>SUM(E106:O106)</f>
        <v>393</v>
      </c>
      <c r="E106" s="122">
        <v>23</v>
      </c>
      <c r="F106" s="122">
        <v>25</v>
      </c>
      <c r="G106" s="122">
        <v>62</v>
      </c>
      <c r="H106" s="122">
        <v>68</v>
      </c>
      <c r="I106" s="122">
        <v>91</v>
      </c>
      <c r="J106" s="122">
        <v>110</v>
      </c>
      <c r="K106" s="122">
        <v>14</v>
      </c>
      <c r="L106" s="122">
        <v>0</v>
      </c>
      <c r="M106" s="122">
        <v>0</v>
      </c>
      <c r="N106" s="122">
        <v>0</v>
      </c>
      <c r="O106" s="123">
        <v>0</v>
      </c>
    </row>
    <row r="107" spans="2:15" ht="12" customHeight="1">
      <c r="B107" s="848" t="s">
        <v>1205</v>
      </c>
      <c r="C107" s="849"/>
      <c r="D107" s="114">
        <f>SUM(E107:O107)</f>
        <v>339</v>
      </c>
      <c r="E107" s="122">
        <v>22</v>
      </c>
      <c r="F107" s="122">
        <v>22</v>
      </c>
      <c r="G107" s="122">
        <v>38</v>
      </c>
      <c r="H107" s="122">
        <v>46</v>
      </c>
      <c r="I107" s="122">
        <v>51</v>
      </c>
      <c r="J107" s="122">
        <v>113</v>
      </c>
      <c r="K107" s="122">
        <v>46</v>
      </c>
      <c r="L107" s="122">
        <v>0</v>
      </c>
      <c r="M107" s="122">
        <v>0</v>
      </c>
      <c r="N107" s="122">
        <v>0</v>
      </c>
      <c r="O107" s="123">
        <v>1</v>
      </c>
    </row>
    <row r="108" spans="2:15" ht="12" customHeight="1">
      <c r="B108" s="129"/>
      <c r="C108" s="130"/>
      <c r="D108" s="114"/>
      <c r="E108" s="122"/>
      <c r="F108" s="122"/>
      <c r="G108" s="122"/>
      <c r="H108" s="122"/>
      <c r="I108" s="122"/>
      <c r="J108" s="122"/>
      <c r="K108" s="122"/>
      <c r="L108" s="122"/>
      <c r="M108" s="122"/>
      <c r="N108" s="122"/>
      <c r="O108" s="123"/>
    </row>
    <row r="109" spans="2:15" s="117" customFormat="1" ht="12" customHeight="1">
      <c r="B109" s="850" t="s">
        <v>1206</v>
      </c>
      <c r="C109" s="851"/>
      <c r="D109" s="118">
        <f aca="true" t="shared" si="10" ref="D109:O109">SUM(D111:D123)</f>
        <v>4758</v>
      </c>
      <c r="E109" s="118">
        <f t="shared" si="10"/>
        <v>726</v>
      </c>
      <c r="F109" s="118">
        <f t="shared" si="10"/>
        <v>600</v>
      </c>
      <c r="G109" s="118">
        <f t="shared" si="10"/>
        <v>1005</v>
      </c>
      <c r="H109" s="118">
        <f t="shared" si="10"/>
        <v>650</v>
      </c>
      <c r="I109" s="118">
        <f t="shared" si="10"/>
        <v>414</v>
      </c>
      <c r="J109" s="118">
        <f t="shared" si="10"/>
        <v>621</v>
      </c>
      <c r="K109" s="118">
        <f t="shared" si="10"/>
        <v>711</v>
      </c>
      <c r="L109" s="118">
        <f t="shared" si="10"/>
        <v>30</v>
      </c>
      <c r="M109" s="118">
        <f t="shared" si="10"/>
        <v>0</v>
      </c>
      <c r="N109" s="118">
        <f t="shared" si="10"/>
        <v>0</v>
      </c>
      <c r="O109" s="119">
        <f t="shared" si="10"/>
        <v>1</v>
      </c>
    </row>
    <row r="110" spans="2:15" s="117" customFormat="1" ht="12" customHeight="1">
      <c r="B110" s="126"/>
      <c r="C110" s="127"/>
      <c r="D110" s="118"/>
      <c r="E110" s="118"/>
      <c r="F110" s="118"/>
      <c r="G110" s="118"/>
      <c r="H110" s="118"/>
      <c r="I110" s="118"/>
      <c r="J110" s="118"/>
      <c r="K110" s="118"/>
      <c r="L110" s="118"/>
      <c r="M110" s="118"/>
      <c r="N110" s="118"/>
      <c r="O110" s="119"/>
    </row>
    <row r="111" spans="2:15" ht="12" customHeight="1">
      <c r="B111" s="848" t="s">
        <v>1207</v>
      </c>
      <c r="C111" s="849"/>
      <c r="D111" s="114">
        <f>SUM(E111:O111)</f>
        <v>147</v>
      </c>
      <c r="E111" s="122">
        <v>7</v>
      </c>
      <c r="F111" s="122">
        <v>31</v>
      </c>
      <c r="G111" s="122">
        <v>42</v>
      </c>
      <c r="H111" s="122">
        <v>28</v>
      </c>
      <c r="I111" s="122">
        <v>18</v>
      </c>
      <c r="J111" s="122">
        <v>18</v>
      </c>
      <c r="K111" s="122">
        <v>3</v>
      </c>
      <c r="L111" s="122">
        <v>0</v>
      </c>
      <c r="M111" s="122">
        <v>0</v>
      </c>
      <c r="N111" s="122">
        <v>0</v>
      </c>
      <c r="O111" s="123">
        <v>0</v>
      </c>
    </row>
    <row r="112" spans="2:15" ht="12" customHeight="1">
      <c r="B112" s="848" t="s">
        <v>1208</v>
      </c>
      <c r="C112" s="849"/>
      <c r="D112" s="114">
        <f>SUM(E112:O112)</f>
        <v>479</v>
      </c>
      <c r="E112" s="122">
        <v>14</v>
      </c>
      <c r="F112" s="122">
        <v>17</v>
      </c>
      <c r="G112" s="122">
        <v>41</v>
      </c>
      <c r="H112" s="122">
        <v>43</v>
      </c>
      <c r="I112" s="122">
        <v>46</v>
      </c>
      <c r="J112" s="122">
        <v>118</v>
      </c>
      <c r="K112" s="122">
        <v>190</v>
      </c>
      <c r="L112" s="122">
        <v>10</v>
      </c>
      <c r="M112" s="122">
        <v>0</v>
      </c>
      <c r="N112" s="122">
        <v>0</v>
      </c>
      <c r="O112" s="123">
        <v>0</v>
      </c>
    </row>
    <row r="113" spans="2:15" ht="12" customHeight="1">
      <c r="B113" s="848" t="s">
        <v>1209</v>
      </c>
      <c r="C113" s="849"/>
      <c r="D113" s="114">
        <f>SUM(E113:O113)</f>
        <v>341</v>
      </c>
      <c r="E113" s="122">
        <v>57</v>
      </c>
      <c r="F113" s="122">
        <v>46</v>
      </c>
      <c r="G113" s="122">
        <v>108</v>
      </c>
      <c r="H113" s="122">
        <v>79</v>
      </c>
      <c r="I113" s="122">
        <v>34</v>
      </c>
      <c r="J113" s="122">
        <v>16</v>
      </c>
      <c r="K113" s="122">
        <v>1</v>
      </c>
      <c r="L113" s="122">
        <v>0</v>
      </c>
      <c r="M113" s="122">
        <v>0</v>
      </c>
      <c r="N113" s="122">
        <v>0</v>
      </c>
      <c r="O113" s="123">
        <v>0</v>
      </c>
    </row>
    <row r="114" spans="2:15" ht="12" customHeight="1">
      <c r="B114" s="848" t="s">
        <v>1210</v>
      </c>
      <c r="C114" s="849"/>
      <c r="D114" s="114">
        <f>SUM(E114:O114)</f>
        <v>408</v>
      </c>
      <c r="E114" s="122">
        <v>42</v>
      </c>
      <c r="F114" s="122">
        <v>49</v>
      </c>
      <c r="G114" s="122">
        <v>73</v>
      </c>
      <c r="H114" s="122">
        <v>79</v>
      </c>
      <c r="I114" s="122">
        <v>67</v>
      </c>
      <c r="J114" s="122">
        <v>75</v>
      </c>
      <c r="K114" s="122">
        <v>22</v>
      </c>
      <c r="L114" s="122">
        <v>1</v>
      </c>
      <c r="M114" s="122">
        <v>0</v>
      </c>
      <c r="N114" s="122">
        <v>0</v>
      </c>
      <c r="O114" s="123">
        <v>0</v>
      </c>
    </row>
    <row r="115" spans="2:15" ht="12" customHeight="1">
      <c r="B115" s="848" t="s">
        <v>1211</v>
      </c>
      <c r="C115" s="849"/>
      <c r="D115" s="114">
        <f>SUM(E115:O115)</f>
        <v>322</v>
      </c>
      <c r="E115" s="122">
        <v>4</v>
      </c>
      <c r="F115" s="122">
        <v>19</v>
      </c>
      <c r="G115" s="122">
        <v>45</v>
      </c>
      <c r="H115" s="122">
        <v>31</v>
      </c>
      <c r="I115" s="122">
        <v>39</v>
      </c>
      <c r="J115" s="122">
        <v>103</v>
      </c>
      <c r="K115" s="122">
        <v>78</v>
      </c>
      <c r="L115" s="122">
        <v>3</v>
      </c>
      <c r="M115" s="122">
        <v>0</v>
      </c>
      <c r="N115" s="122">
        <v>0</v>
      </c>
      <c r="O115" s="123">
        <v>0</v>
      </c>
    </row>
    <row r="116" spans="2:15" ht="12" customHeight="1">
      <c r="B116" s="129"/>
      <c r="C116" s="130"/>
      <c r="D116" s="114"/>
      <c r="E116" s="122"/>
      <c r="F116" s="122"/>
      <c r="G116" s="122"/>
      <c r="H116" s="122"/>
      <c r="I116" s="122"/>
      <c r="J116" s="122"/>
      <c r="K116" s="122"/>
      <c r="L116" s="122"/>
      <c r="M116" s="122"/>
      <c r="N116" s="122"/>
      <c r="O116" s="123"/>
    </row>
    <row r="117" spans="2:15" ht="12" customHeight="1">
      <c r="B117" s="848" t="s">
        <v>1212</v>
      </c>
      <c r="C117" s="849"/>
      <c r="D117" s="114">
        <v>180</v>
      </c>
      <c r="E117" s="122">
        <v>91</v>
      </c>
      <c r="F117" s="122">
        <v>45</v>
      </c>
      <c r="G117" s="122">
        <v>28</v>
      </c>
      <c r="H117" s="122">
        <v>6</v>
      </c>
      <c r="I117" s="122">
        <v>4</v>
      </c>
      <c r="J117" s="122">
        <v>2</v>
      </c>
      <c r="K117" s="122">
        <v>3</v>
      </c>
      <c r="L117" s="122">
        <v>0</v>
      </c>
      <c r="M117" s="122">
        <v>0</v>
      </c>
      <c r="N117" s="122">
        <v>0</v>
      </c>
      <c r="O117" s="123">
        <v>0</v>
      </c>
    </row>
    <row r="118" spans="2:15" ht="12" customHeight="1">
      <c r="B118" s="848" t="s">
        <v>1213</v>
      </c>
      <c r="C118" s="849"/>
      <c r="D118" s="114">
        <v>579</v>
      </c>
      <c r="E118" s="122">
        <v>54</v>
      </c>
      <c r="F118" s="122">
        <v>35</v>
      </c>
      <c r="G118" s="122">
        <v>74</v>
      </c>
      <c r="H118" s="122">
        <v>55</v>
      </c>
      <c r="I118" s="122">
        <v>57</v>
      </c>
      <c r="J118" s="122">
        <v>141</v>
      </c>
      <c r="K118" s="122">
        <v>154</v>
      </c>
      <c r="L118" s="122">
        <v>9</v>
      </c>
      <c r="M118" s="122">
        <v>0</v>
      </c>
      <c r="N118" s="122">
        <v>0</v>
      </c>
      <c r="O118" s="123">
        <v>1</v>
      </c>
    </row>
    <row r="119" spans="2:15" ht="12" customHeight="1">
      <c r="B119" s="848" t="s">
        <v>1214</v>
      </c>
      <c r="C119" s="849"/>
      <c r="D119" s="114">
        <f>SUM(E119:O119)</f>
        <v>214</v>
      </c>
      <c r="E119" s="122">
        <v>1</v>
      </c>
      <c r="F119" s="122">
        <v>3</v>
      </c>
      <c r="G119" s="122">
        <v>8</v>
      </c>
      <c r="H119" s="122">
        <v>12</v>
      </c>
      <c r="I119" s="122">
        <v>17</v>
      </c>
      <c r="J119" s="122">
        <v>52</v>
      </c>
      <c r="K119" s="122">
        <v>117</v>
      </c>
      <c r="L119" s="122">
        <v>4</v>
      </c>
      <c r="M119" s="122">
        <v>0</v>
      </c>
      <c r="N119" s="122">
        <v>0</v>
      </c>
      <c r="O119" s="123">
        <v>0</v>
      </c>
    </row>
    <row r="120" spans="2:15" ht="12" customHeight="1">
      <c r="B120" s="848" t="s">
        <v>1215</v>
      </c>
      <c r="C120" s="849"/>
      <c r="D120" s="114">
        <f>SUM(E120:O120)</f>
        <v>246</v>
      </c>
      <c r="E120" s="122">
        <v>3</v>
      </c>
      <c r="F120" s="122">
        <v>7</v>
      </c>
      <c r="G120" s="122">
        <v>5</v>
      </c>
      <c r="H120" s="122">
        <v>17</v>
      </c>
      <c r="I120" s="122">
        <v>15</v>
      </c>
      <c r="J120" s="122">
        <v>54</v>
      </c>
      <c r="K120" s="122">
        <v>142</v>
      </c>
      <c r="L120" s="122">
        <v>3</v>
      </c>
      <c r="M120" s="122">
        <v>0</v>
      </c>
      <c r="N120" s="122">
        <v>0</v>
      </c>
      <c r="O120" s="123">
        <v>0</v>
      </c>
    </row>
    <row r="121" spans="2:15" ht="12" customHeight="1">
      <c r="B121" s="848" t="s">
        <v>1216</v>
      </c>
      <c r="C121" s="849"/>
      <c r="D121" s="114">
        <f>SUM(E121:O121)</f>
        <v>1486</v>
      </c>
      <c r="E121" s="122">
        <v>324</v>
      </c>
      <c r="F121" s="122">
        <v>278</v>
      </c>
      <c r="G121" s="122">
        <v>486</v>
      </c>
      <c r="H121" s="122">
        <v>262</v>
      </c>
      <c r="I121" s="122">
        <v>103</v>
      </c>
      <c r="J121" s="122">
        <v>32</v>
      </c>
      <c r="K121" s="122">
        <v>1</v>
      </c>
      <c r="L121" s="122">
        <v>0</v>
      </c>
      <c r="M121" s="122">
        <v>0</v>
      </c>
      <c r="N121" s="122">
        <v>0</v>
      </c>
      <c r="O121" s="123">
        <v>0</v>
      </c>
    </row>
    <row r="122" spans="2:15" ht="12" customHeight="1">
      <c r="B122" s="129"/>
      <c r="C122" s="130"/>
      <c r="D122" s="114"/>
      <c r="E122" s="122"/>
      <c r="F122" s="122"/>
      <c r="G122" s="122"/>
      <c r="H122" s="122"/>
      <c r="I122" s="122"/>
      <c r="J122" s="122"/>
      <c r="K122" s="122"/>
      <c r="L122" s="122"/>
      <c r="M122" s="122"/>
      <c r="N122" s="122"/>
      <c r="O122" s="123"/>
    </row>
    <row r="123" spans="2:15" ht="12" customHeight="1">
      <c r="B123" s="848" t="s">
        <v>1217</v>
      </c>
      <c r="C123" s="849"/>
      <c r="D123" s="114">
        <f>SUM(E123:O123)</f>
        <v>356</v>
      </c>
      <c r="E123" s="122">
        <v>129</v>
      </c>
      <c r="F123" s="122">
        <v>70</v>
      </c>
      <c r="G123" s="122">
        <v>95</v>
      </c>
      <c r="H123" s="122">
        <v>38</v>
      </c>
      <c r="I123" s="122">
        <v>14</v>
      </c>
      <c r="J123" s="122">
        <v>10</v>
      </c>
      <c r="K123" s="122">
        <v>0</v>
      </c>
      <c r="L123" s="122">
        <v>0</v>
      </c>
      <c r="M123" s="122">
        <v>0</v>
      </c>
      <c r="N123" s="122">
        <v>0</v>
      </c>
      <c r="O123" s="123">
        <v>0</v>
      </c>
    </row>
    <row r="124" spans="2:15" ht="12" customHeight="1">
      <c r="B124" s="129"/>
      <c r="C124" s="130"/>
      <c r="D124" s="114"/>
      <c r="E124" s="122"/>
      <c r="F124" s="122"/>
      <c r="G124" s="122"/>
      <c r="H124" s="122"/>
      <c r="I124" s="122"/>
      <c r="J124" s="122"/>
      <c r="K124" s="122"/>
      <c r="L124" s="122"/>
      <c r="M124" s="122"/>
      <c r="N124" s="122"/>
      <c r="O124" s="123"/>
    </row>
    <row r="125" spans="2:15" s="117" customFormat="1" ht="12" customHeight="1">
      <c r="B125" s="850" t="s">
        <v>1218</v>
      </c>
      <c r="C125" s="851"/>
      <c r="D125" s="118">
        <f aca="true" t="shared" si="11" ref="D125:O125">SUM(D127:D130)</f>
        <v>6269</v>
      </c>
      <c r="E125" s="118">
        <f t="shared" si="11"/>
        <v>933</v>
      </c>
      <c r="F125" s="118">
        <f t="shared" si="11"/>
        <v>728</v>
      </c>
      <c r="G125" s="118">
        <f t="shared" si="11"/>
        <v>1342</v>
      </c>
      <c r="H125" s="118">
        <f t="shared" si="11"/>
        <v>1017</v>
      </c>
      <c r="I125" s="118">
        <f t="shared" si="11"/>
        <v>785</v>
      </c>
      <c r="J125" s="118">
        <f t="shared" si="11"/>
        <v>1028</v>
      </c>
      <c r="K125" s="118">
        <f t="shared" si="11"/>
        <v>429</v>
      </c>
      <c r="L125" s="118">
        <f t="shared" si="11"/>
        <v>3</v>
      </c>
      <c r="M125" s="118">
        <f t="shared" si="11"/>
        <v>0</v>
      </c>
      <c r="N125" s="118">
        <f t="shared" si="11"/>
        <v>0</v>
      </c>
      <c r="O125" s="119">
        <f t="shared" si="11"/>
        <v>4</v>
      </c>
    </row>
    <row r="126" spans="2:15" s="117" customFormat="1" ht="12" customHeight="1">
      <c r="B126" s="126"/>
      <c r="C126" s="127"/>
      <c r="D126" s="118"/>
      <c r="E126" s="118"/>
      <c r="F126" s="118"/>
      <c r="G126" s="118"/>
      <c r="H126" s="118"/>
      <c r="I126" s="118"/>
      <c r="J126" s="118"/>
      <c r="K126" s="118"/>
      <c r="L126" s="118"/>
      <c r="M126" s="118"/>
      <c r="N126" s="118"/>
      <c r="O126" s="119"/>
    </row>
    <row r="127" spans="2:15" ht="12" customHeight="1">
      <c r="B127" s="848" t="s">
        <v>1132</v>
      </c>
      <c r="C127" s="849"/>
      <c r="D127" s="114">
        <f>SUM(E127:O127)</f>
        <v>860</v>
      </c>
      <c r="E127" s="122">
        <v>131</v>
      </c>
      <c r="F127" s="122">
        <v>105</v>
      </c>
      <c r="G127" s="122">
        <v>168</v>
      </c>
      <c r="H127" s="122">
        <v>146</v>
      </c>
      <c r="I127" s="122">
        <v>118</v>
      </c>
      <c r="J127" s="122">
        <v>160</v>
      </c>
      <c r="K127" s="122">
        <v>32</v>
      </c>
      <c r="L127" s="122">
        <v>0</v>
      </c>
      <c r="M127" s="122">
        <v>0</v>
      </c>
      <c r="N127" s="122">
        <v>0</v>
      </c>
      <c r="O127" s="123">
        <v>0</v>
      </c>
    </row>
    <row r="128" spans="2:15" ht="12" customHeight="1">
      <c r="B128" s="848" t="s">
        <v>1133</v>
      </c>
      <c r="C128" s="849"/>
      <c r="D128" s="114">
        <f>SUM(E128:O128)</f>
        <v>1296</v>
      </c>
      <c r="E128" s="122">
        <v>173</v>
      </c>
      <c r="F128" s="122">
        <v>149</v>
      </c>
      <c r="G128" s="122">
        <v>281</v>
      </c>
      <c r="H128" s="122">
        <v>219</v>
      </c>
      <c r="I128" s="122">
        <v>173</v>
      </c>
      <c r="J128" s="122">
        <v>195</v>
      </c>
      <c r="K128" s="122">
        <v>106</v>
      </c>
      <c r="L128" s="122">
        <v>0</v>
      </c>
      <c r="M128" s="122">
        <v>0</v>
      </c>
      <c r="N128" s="122">
        <v>0</v>
      </c>
      <c r="O128" s="123">
        <v>0</v>
      </c>
    </row>
    <row r="129" spans="2:15" ht="12" customHeight="1">
      <c r="B129" s="848" t="s">
        <v>1219</v>
      </c>
      <c r="C129" s="849"/>
      <c r="D129" s="114">
        <f>SUM(E129:O129)</f>
        <v>1207</v>
      </c>
      <c r="E129" s="122">
        <v>212</v>
      </c>
      <c r="F129" s="122">
        <v>127</v>
      </c>
      <c r="G129" s="122">
        <v>280</v>
      </c>
      <c r="H129" s="122">
        <v>180</v>
      </c>
      <c r="I129" s="122">
        <v>147</v>
      </c>
      <c r="J129" s="122">
        <v>198</v>
      </c>
      <c r="K129" s="122">
        <v>62</v>
      </c>
      <c r="L129" s="122">
        <v>0</v>
      </c>
      <c r="M129" s="122">
        <v>0</v>
      </c>
      <c r="N129" s="122">
        <v>0</v>
      </c>
      <c r="O129" s="123">
        <v>1</v>
      </c>
    </row>
    <row r="130" spans="2:15" ht="12" customHeight="1">
      <c r="B130" s="848" t="s">
        <v>1134</v>
      </c>
      <c r="C130" s="849"/>
      <c r="D130" s="114">
        <f>SUM(E130:O130)</f>
        <v>2906</v>
      </c>
      <c r="E130" s="122">
        <v>417</v>
      </c>
      <c r="F130" s="122">
        <v>347</v>
      </c>
      <c r="G130" s="122">
        <v>613</v>
      </c>
      <c r="H130" s="122">
        <v>472</v>
      </c>
      <c r="I130" s="122">
        <v>347</v>
      </c>
      <c r="J130" s="122">
        <v>475</v>
      </c>
      <c r="K130" s="122">
        <v>229</v>
      </c>
      <c r="L130" s="122">
        <v>3</v>
      </c>
      <c r="M130" s="122">
        <v>0</v>
      </c>
      <c r="N130" s="122">
        <v>0</v>
      </c>
      <c r="O130" s="123">
        <v>3</v>
      </c>
    </row>
    <row r="131" spans="2:15" ht="12" customHeight="1" thickBot="1">
      <c r="B131" s="133"/>
      <c r="C131" s="134"/>
      <c r="D131" s="135"/>
      <c r="E131" s="136"/>
      <c r="F131" s="136"/>
      <c r="G131" s="136"/>
      <c r="H131" s="136"/>
      <c r="I131" s="136"/>
      <c r="J131" s="136"/>
      <c r="K131" s="136"/>
      <c r="L131" s="136"/>
      <c r="M131" s="136"/>
      <c r="N131" s="136"/>
      <c r="O131" s="137"/>
    </row>
    <row r="132" spans="3:4" ht="12" customHeight="1">
      <c r="C132" s="138" t="s">
        <v>1220</v>
      </c>
      <c r="D132" s="139"/>
    </row>
    <row r="133" spans="3:4" ht="12" customHeight="1">
      <c r="C133" s="101" t="s">
        <v>1221</v>
      </c>
      <c r="D133" s="101"/>
    </row>
    <row r="134" ht="12" customHeight="1">
      <c r="D134" s="101"/>
    </row>
    <row r="135" ht="12" customHeight="1">
      <c r="D135" s="101"/>
    </row>
    <row r="136" ht="12" customHeight="1">
      <c r="D136" s="101"/>
    </row>
    <row r="137" ht="12" customHeight="1">
      <c r="D137" s="101"/>
    </row>
    <row r="138" ht="12" customHeight="1">
      <c r="D138" s="101"/>
    </row>
    <row r="139" ht="15" customHeight="1">
      <c r="D139" s="101"/>
    </row>
    <row r="140" ht="12">
      <c r="D140" s="101"/>
    </row>
    <row r="141" ht="12">
      <c r="D141" s="101"/>
    </row>
    <row r="142" ht="12">
      <c r="D142" s="101"/>
    </row>
    <row r="143" ht="12">
      <c r="D143" s="101"/>
    </row>
    <row r="144" ht="12">
      <c r="D144" s="101"/>
    </row>
    <row r="145" ht="12">
      <c r="D145" s="101"/>
    </row>
    <row r="146" ht="12">
      <c r="D146" s="101"/>
    </row>
    <row r="147" ht="12">
      <c r="D147" s="101"/>
    </row>
    <row r="148" ht="12">
      <c r="D148" s="101"/>
    </row>
    <row r="149" ht="12">
      <c r="D149" s="101"/>
    </row>
    <row r="150" ht="12">
      <c r="D150" s="101"/>
    </row>
    <row r="151" ht="12">
      <c r="D151" s="101"/>
    </row>
    <row r="152" ht="12">
      <c r="D152" s="101"/>
    </row>
    <row r="153" ht="12">
      <c r="D153" s="101"/>
    </row>
    <row r="154" ht="12">
      <c r="D154" s="101"/>
    </row>
    <row r="155" ht="12">
      <c r="D155" s="101"/>
    </row>
    <row r="156" ht="12">
      <c r="D156" s="101"/>
    </row>
    <row r="157" ht="12">
      <c r="D157" s="101"/>
    </row>
    <row r="158" ht="12">
      <c r="D158" s="101"/>
    </row>
    <row r="159" ht="12">
      <c r="D159" s="101"/>
    </row>
    <row r="160" ht="12">
      <c r="D160" s="101"/>
    </row>
    <row r="161" ht="12">
      <c r="D161" s="101"/>
    </row>
    <row r="162" ht="12">
      <c r="D162" s="101"/>
    </row>
    <row r="163" ht="12">
      <c r="D163" s="101"/>
    </row>
    <row r="164" ht="12">
      <c r="D164" s="101"/>
    </row>
    <row r="165" ht="12">
      <c r="D165" s="101"/>
    </row>
    <row r="166" ht="12">
      <c r="D166" s="101"/>
    </row>
    <row r="167" ht="12">
      <c r="D167" s="101"/>
    </row>
    <row r="168" ht="12">
      <c r="D168" s="101"/>
    </row>
    <row r="169" ht="12">
      <c r="D169" s="101"/>
    </row>
    <row r="170" ht="12">
      <c r="D170" s="101"/>
    </row>
    <row r="171" ht="12">
      <c r="D171" s="101"/>
    </row>
    <row r="172" ht="12">
      <c r="D172" s="101"/>
    </row>
    <row r="173" ht="12">
      <c r="D173" s="101"/>
    </row>
    <row r="174" ht="12">
      <c r="D174" s="101"/>
    </row>
    <row r="175" ht="12">
      <c r="D175" s="101"/>
    </row>
    <row r="176" ht="12">
      <c r="D176" s="101"/>
    </row>
    <row r="177" ht="12">
      <c r="D177" s="101"/>
    </row>
    <row r="178" ht="12">
      <c r="D178" s="101"/>
    </row>
    <row r="179" ht="12">
      <c r="D179" s="101"/>
    </row>
    <row r="180" ht="12">
      <c r="D180" s="101"/>
    </row>
    <row r="181" ht="12">
      <c r="D181" s="101"/>
    </row>
  </sheetData>
  <mergeCells count="97">
    <mergeCell ref="B18:C18"/>
    <mergeCell ref="B8:C8"/>
    <mergeCell ref="B9:C9"/>
    <mergeCell ref="B5:C6"/>
    <mergeCell ref="B17:C17"/>
    <mergeCell ref="B11:C11"/>
    <mergeCell ref="B13:C13"/>
    <mergeCell ref="B14:C14"/>
    <mergeCell ref="B15:C15"/>
    <mergeCell ref="B12:C12"/>
    <mergeCell ref="L8:M8"/>
    <mergeCell ref="O5:O6"/>
    <mergeCell ref="D5:D6"/>
    <mergeCell ref="E5:E6"/>
    <mergeCell ref="B19:C19"/>
    <mergeCell ref="B20:C20"/>
    <mergeCell ref="B59:C59"/>
    <mergeCell ref="B69:C69"/>
    <mergeCell ref="B32:C32"/>
    <mergeCell ref="B33:C33"/>
    <mergeCell ref="B35:C35"/>
    <mergeCell ref="B34:C34"/>
    <mergeCell ref="B62:C62"/>
    <mergeCell ref="B63:C63"/>
    <mergeCell ref="B36:C36"/>
    <mergeCell ref="B38:C38"/>
    <mergeCell ref="B58:C58"/>
    <mergeCell ref="B65:C65"/>
    <mergeCell ref="B52:C52"/>
    <mergeCell ref="B56:C56"/>
    <mergeCell ref="B57:C57"/>
    <mergeCell ref="B64:C64"/>
    <mergeCell ref="B60:C60"/>
    <mergeCell ref="B51:C51"/>
    <mergeCell ref="B68:C68"/>
    <mergeCell ref="B70:C70"/>
    <mergeCell ref="B66:C66"/>
    <mergeCell ref="B98:C98"/>
    <mergeCell ref="B74:C74"/>
    <mergeCell ref="B79:C79"/>
    <mergeCell ref="B83:C83"/>
    <mergeCell ref="B80:C80"/>
    <mergeCell ref="B81:C81"/>
    <mergeCell ref="B82:C82"/>
    <mergeCell ref="B99:C99"/>
    <mergeCell ref="B85:C85"/>
    <mergeCell ref="B87:C87"/>
    <mergeCell ref="B91:C91"/>
    <mergeCell ref="B92:C92"/>
    <mergeCell ref="B86:C86"/>
    <mergeCell ref="B96:C96"/>
    <mergeCell ref="B93:C93"/>
    <mergeCell ref="B94:C94"/>
    <mergeCell ref="B102:C102"/>
    <mergeCell ref="B104:C104"/>
    <mergeCell ref="B105:C105"/>
    <mergeCell ref="B111:C111"/>
    <mergeCell ref="B106:C106"/>
    <mergeCell ref="B107:C107"/>
    <mergeCell ref="B27:C27"/>
    <mergeCell ref="B28:C28"/>
    <mergeCell ref="B30:C30"/>
    <mergeCell ref="B112:C112"/>
    <mergeCell ref="B109:C109"/>
    <mergeCell ref="B72:C72"/>
    <mergeCell ref="B77:C77"/>
    <mergeCell ref="B100:C100"/>
    <mergeCell ref="B101:C101"/>
    <mergeCell ref="B89:C89"/>
    <mergeCell ref="B22:C22"/>
    <mergeCell ref="B24:C24"/>
    <mergeCell ref="B25:C25"/>
    <mergeCell ref="B26:C26"/>
    <mergeCell ref="B128:C128"/>
    <mergeCell ref="B129:C129"/>
    <mergeCell ref="B130:C130"/>
    <mergeCell ref="B127:C127"/>
    <mergeCell ref="B125:C125"/>
    <mergeCell ref="B113:C113"/>
    <mergeCell ref="B114:C114"/>
    <mergeCell ref="B121:C121"/>
    <mergeCell ref="B120:C120"/>
    <mergeCell ref="B118:C118"/>
    <mergeCell ref="B119:C119"/>
    <mergeCell ref="B123:C123"/>
    <mergeCell ref="B117:C117"/>
    <mergeCell ref="B115:C115"/>
    <mergeCell ref="B75:C75"/>
    <mergeCell ref="B40:C40"/>
    <mergeCell ref="B42:C42"/>
    <mergeCell ref="B48:C48"/>
    <mergeCell ref="B54:C54"/>
    <mergeCell ref="B44:C44"/>
    <mergeCell ref="B43:C43"/>
    <mergeCell ref="B45:C45"/>
    <mergeCell ref="B46:C46"/>
    <mergeCell ref="B50:C50"/>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H16"/>
  <sheetViews>
    <sheetView workbookViewId="0" topLeftCell="A1">
      <selection activeCell="A1" sqref="A1"/>
    </sheetView>
  </sheetViews>
  <sheetFormatPr defaultColWidth="9.00390625" defaultRowHeight="13.5"/>
  <cols>
    <col min="1" max="1" width="4.25390625" style="140" customWidth="1"/>
    <col min="2" max="2" width="9.00390625" style="140" customWidth="1"/>
    <col min="3" max="3" width="8.25390625" style="140" customWidth="1"/>
    <col min="4" max="6" width="9.00390625" style="140" customWidth="1"/>
    <col min="7" max="7" width="14.50390625" style="140" customWidth="1"/>
    <col min="8" max="8" width="16.125" style="140" customWidth="1"/>
    <col min="9" max="16384" width="9.00390625" style="140" customWidth="1"/>
  </cols>
  <sheetData>
    <row r="1" ht="14.25">
      <c r="B1" s="141" t="s">
        <v>1239</v>
      </c>
    </row>
    <row r="2" ht="12.75" thickBot="1"/>
    <row r="3" spans="2:8" ht="12">
      <c r="B3" s="779" t="s">
        <v>1224</v>
      </c>
      <c r="C3" s="779"/>
      <c r="D3" s="779" t="s">
        <v>1832</v>
      </c>
      <c r="E3" s="779" t="s">
        <v>1225</v>
      </c>
      <c r="F3" s="779" t="s">
        <v>1226</v>
      </c>
      <c r="G3" s="779"/>
      <c r="H3" s="779"/>
    </row>
    <row r="4" spans="2:8" ht="24">
      <c r="B4" s="718"/>
      <c r="C4" s="718"/>
      <c r="D4" s="718"/>
      <c r="E4" s="718"/>
      <c r="F4" s="142" t="s">
        <v>1832</v>
      </c>
      <c r="G4" s="143" t="s">
        <v>1227</v>
      </c>
      <c r="H4" s="143" t="s">
        <v>1228</v>
      </c>
    </row>
    <row r="5" spans="2:8" ht="12">
      <c r="B5" s="144"/>
      <c r="C5" s="145"/>
      <c r="D5" s="146" t="s">
        <v>1229</v>
      </c>
      <c r="E5" s="147" t="s">
        <v>1229</v>
      </c>
      <c r="F5" s="147" t="s">
        <v>1229</v>
      </c>
      <c r="G5" s="147" t="s">
        <v>1229</v>
      </c>
      <c r="H5" s="148" t="s">
        <v>1229</v>
      </c>
    </row>
    <row r="6" spans="2:8" ht="12">
      <c r="B6" s="149" t="s">
        <v>1825</v>
      </c>
      <c r="C6" s="150">
        <v>38384</v>
      </c>
      <c r="D6" s="151">
        <f>SUM(E6:F6)</f>
        <v>112935</v>
      </c>
      <c r="E6" s="152">
        <v>65769</v>
      </c>
      <c r="F6" s="152">
        <f>SUM(G6:H6)</f>
        <v>47166</v>
      </c>
      <c r="G6" s="152">
        <v>27799</v>
      </c>
      <c r="H6" s="153">
        <v>19367</v>
      </c>
    </row>
    <row r="7" spans="2:8" ht="12">
      <c r="B7" s="149" t="s">
        <v>1230</v>
      </c>
      <c r="C7" s="154" t="s">
        <v>1231</v>
      </c>
      <c r="D7" s="151">
        <f>SUM(E7:F7)</f>
        <v>112974</v>
      </c>
      <c r="E7" s="152">
        <v>61406</v>
      </c>
      <c r="F7" s="152">
        <f>SUM(G7:H7)</f>
        <v>51568</v>
      </c>
      <c r="G7" s="152">
        <v>33037</v>
      </c>
      <c r="H7" s="153">
        <v>18531</v>
      </c>
    </row>
    <row r="8" spans="2:8" ht="12">
      <c r="B8" s="149" t="s">
        <v>1232</v>
      </c>
      <c r="C8" s="154" t="s">
        <v>1231</v>
      </c>
      <c r="D8" s="151">
        <f>SUM(E8:F8)</f>
        <v>112390</v>
      </c>
      <c r="E8" s="152">
        <v>55703</v>
      </c>
      <c r="F8" s="152">
        <f>SUM(G8:H8)</f>
        <v>56687</v>
      </c>
      <c r="G8" s="152">
        <v>39948</v>
      </c>
      <c r="H8" s="153">
        <v>16739</v>
      </c>
    </row>
    <row r="9" spans="2:8" ht="12">
      <c r="B9" s="149" t="s">
        <v>1233</v>
      </c>
      <c r="C9" s="154" t="s">
        <v>1231</v>
      </c>
      <c r="D9" s="151">
        <f>SUM(E9:F9)</f>
        <v>113511</v>
      </c>
      <c r="E9" s="152">
        <v>53880</v>
      </c>
      <c r="F9" s="152">
        <f>SUM(G9:H9)</f>
        <v>59631</v>
      </c>
      <c r="G9" s="152">
        <v>39842</v>
      </c>
      <c r="H9" s="153">
        <v>19789</v>
      </c>
    </row>
    <row r="10" spans="2:8" ht="12">
      <c r="B10" s="149" t="s">
        <v>1234</v>
      </c>
      <c r="C10" s="154" t="s">
        <v>1231</v>
      </c>
      <c r="D10" s="151">
        <f>SUM(E10:F10)</f>
        <v>114292</v>
      </c>
      <c r="E10" s="152">
        <v>48060</v>
      </c>
      <c r="F10" s="152">
        <f>SUM(G10:H10)</f>
        <v>66232</v>
      </c>
      <c r="G10" s="152">
        <v>46332</v>
      </c>
      <c r="H10" s="153">
        <v>19900</v>
      </c>
    </row>
    <row r="11" spans="2:8" ht="8.25" customHeight="1">
      <c r="B11" s="149"/>
      <c r="C11" s="155"/>
      <c r="D11" s="151"/>
      <c r="E11" s="152"/>
      <c r="F11" s="152"/>
      <c r="G11" s="152"/>
      <c r="H11" s="153"/>
    </row>
    <row r="12" spans="2:8" ht="12">
      <c r="B12" s="149" t="s">
        <v>1234</v>
      </c>
      <c r="C12" s="150">
        <v>38596</v>
      </c>
      <c r="D12" s="151">
        <v>114431</v>
      </c>
      <c r="E12" s="156" t="s">
        <v>1235</v>
      </c>
      <c r="F12" s="156" t="s">
        <v>1235</v>
      </c>
      <c r="G12" s="156" t="s">
        <v>1235</v>
      </c>
      <c r="H12" s="157" t="s">
        <v>1223</v>
      </c>
    </row>
    <row r="13" spans="2:8" ht="8.25" customHeight="1" thickBot="1">
      <c r="B13" s="161"/>
      <c r="C13" s="162"/>
      <c r="D13" s="161"/>
      <c r="E13" s="163"/>
      <c r="F13" s="163"/>
      <c r="G13" s="163"/>
      <c r="H13" s="162"/>
    </row>
    <row r="14" ht="12">
      <c r="B14" s="140" t="s">
        <v>1236</v>
      </c>
    </row>
    <row r="15" ht="12">
      <c r="B15" s="140" t="s">
        <v>1237</v>
      </c>
    </row>
    <row r="16" ht="12">
      <c r="B16" s="140" t="s">
        <v>1238</v>
      </c>
    </row>
  </sheetData>
  <mergeCells count="4">
    <mergeCell ref="B3:C4"/>
    <mergeCell ref="D3:D4"/>
    <mergeCell ref="E3:E4"/>
    <mergeCell ref="F3:H3"/>
  </mergeCell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R305"/>
  <sheetViews>
    <sheetView workbookViewId="0" topLeftCell="A1">
      <selection activeCell="A1" sqref="A1"/>
    </sheetView>
  </sheetViews>
  <sheetFormatPr defaultColWidth="9.00390625" defaultRowHeight="13.5"/>
  <cols>
    <col min="1" max="1" width="4.25390625" style="164" customWidth="1"/>
    <col min="2" max="2" width="11.25390625" style="164" customWidth="1"/>
    <col min="3" max="3" width="9.00390625" style="164" bestFit="1" customWidth="1"/>
    <col min="4" max="4" width="7.25390625" style="164" customWidth="1"/>
    <col min="5" max="6" width="9.00390625" style="164" bestFit="1" customWidth="1"/>
    <col min="7" max="7" width="7.25390625" style="164" customWidth="1"/>
    <col min="8" max="8" width="9.00390625" style="164" bestFit="1" customWidth="1"/>
    <col min="9" max="10" width="7.25390625" style="164" customWidth="1"/>
    <col min="11" max="11" width="12.625" style="164" customWidth="1"/>
    <col min="12" max="12" width="7.25390625" style="164" customWidth="1"/>
    <col min="13" max="13" width="12.625" style="164" customWidth="1"/>
    <col min="14" max="14" width="13.25390625" style="164" customWidth="1"/>
    <col min="15" max="15" width="12.25390625" style="164" customWidth="1"/>
    <col min="16" max="16" width="10.75390625" style="164" customWidth="1"/>
    <col min="17" max="17" width="12.375" style="164" customWidth="1"/>
    <col min="18" max="18" width="9.875" style="166" customWidth="1"/>
    <col min="19" max="16384" width="9.00390625" style="164" customWidth="1"/>
  </cols>
  <sheetData>
    <row r="1" ht="14.25">
      <c r="B1" s="165" t="s">
        <v>1390</v>
      </c>
    </row>
    <row r="2" ht="12.75" thickBot="1"/>
    <row r="3" spans="2:18" ht="22.5" customHeight="1">
      <c r="B3" s="562" t="s">
        <v>1240</v>
      </c>
      <c r="C3" s="561" t="s">
        <v>1241</v>
      </c>
      <c r="D3" s="561"/>
      <c r="E3" s="561"/>
      <c r="F3" s="561" t="s">
        <v>1242</v>
      </c>
      <c r="G3" s="561"/>
      <c r="H3" s="561"/>
      <c r="I3" s="561" t="s">
        <v>1243</v>
      </c>
      <c r="J3" s="561"/>
      <c r="K3" s="561" t="s">
        <v>1244</v>
      </c>
      <c r="L3" s="561"/>
      <c r="M3" s="561"/>
      <c r="N3" s="160" t="s">
        <v>1823</v>
      </c>
      <c r="O3" s="160" t="s">
        <v>1241</v>
      </c>
      <c r="P3" s="160" t="s">
        <v>1242</v>
      </c>
      <c r="Q3" s="160" t="s">
        <v>1245</v>
      </c>
      <c r="R3" s="158" t="s">
        <v>1246</v>
      </c>
    </row>
    <row r="4" spans="2:18" ht="12">
      <c r="B4" s="563"/>
      <c r="C4" s="167" t="s">
        <v>1247</v>
      </c>
      <c r="D4" s="167" t="s">
        <v>1248</v>
      </c>
      <c r="E4" s="167" t="s">
        <v>885</v>
      </c>
      <c r="F4" s="167" t="s">
        <v>1247</v>
      </c>
      <c r="G4" s="167" t="s">
        <v>1248</v>
      </c>
      <c r="H4" s="167" t="s">
        <v>885</v>
      </c>
      <c r="I4" s="167" t="s">
        <v>1247</v>
      </c>
      <c r="J4" s="167" t="s">
        <v>1248</v>
      </c>
      <c r="K4" s="167" t="s">
        <v>1247</v>
      </c>
      <c r="L4" s="167" t="s">
        <v>1248</v>
      </c>
      <c r="M4" s="167" t="s">
        <v>885</v>
      </c>
      <c r="N4" s="159"/>
      <c r="O4" s="159"/>
      <c r="P4" s="159"/>
      <c r="Q4" s="159"/>
      <c r="R4" s="159"/>
    </row>
    <row r="5" spans="2:18" ht="13.5">
      <c r="B5" s="168"/>
      <c r="C5" s="169" t="s">
        <v>1249</v>
      </c>
      <c r="D5" s="170" t="s">
        <v>1249</v>
      </c>
      <c r="E5" s="170" t="s">
        <v>1249</v>
      </c>
      <c r="F5" s="170" t="s">
        <v>1249</v>
      </c>
      <c r="G5" s="170" t="s">
        <v>1249</v>
      </c>
      <c r="H5" s="170" t="s">
        <v>1249</v>
      </c>
      <c r="I5" s="170" t="s">
        <v>1249</v>
      </c>
      <c r="J5" s="170" t="s">
        <v>1249</v>
      </c>
      <c r="K5" s="170" t="s">
        <v>1250</v>
      </c>
      <c r="L5" s="170" t="s">
        <v>1250</v>
      </c>
      <c r="M5" s="171" t="s">
        <v>1250</v>
      </c>
      <c r="N5" s="172"/>
      <c r="O5" s="173" t="s">
        <v>1249</v>
      </c>
      <c r="P5" s="174" t="s">
        <v>1249</v>
      </c>
      <c r="Q5" s="174" t="s">
        <v>1250</v>
      </c>
      <c r="R5" s="175" t="s">
        <v>1250</v>
      </c>
    </row>
    <row r="6" spans="2:18" ht="12">
      <c r="B6" s="176" t="s">
        <v>1251</v>
      </c>
      <c r="C6" s="177">
        <v>979300</v>
      </c>
      <c r="D6" s="178">
        <v>2300</v>
      </c>
      <c r="E6" s="178">
        <f>SUM(C6:D6)</f>
        <v>981600</v>
      </c>
      <c r="F6" s="178">
        <v>978800</v>
      </c>
      <c r="G6" s="178">
        <v>2300</v>
      </c>
      <c r="H6" s="178">
        <f>SUM(F6:G6)</f>
        <v>981100</v>
      </c>
      <c r="I6" s="178">
        <v>2421</v>
      </c>
      <c r="J6" s="179">
        <v>0.605</v>
      </c>
      <c r="K6" s="178">
        <v>2369700</v>
      </c>
      <c r="L6" s="178">
        <v>1400</v>
      </c>
      <c r="M6" s="180">
        <f>SUM(K6:L6)</f>
        <v>2371100</v>
      </c>
      <c r="N6" s="176" t="s">
        <v>1252</v>
      </c>
      <c r="O6" s="177">
        <v>979300</v>
      </c>
      <c r="P6" s="178">
        <v>978800</v>
      </c>
      <c r="Q6" s="178">
        <v>2369700</v>
      </c>
      <c r="R6" s="181">
        <f>ROUND(Q6/O6,3)</f>
        <v>2.42</v>
      </c>
    </row>
    <row r="7" spans="2:18" ht="12">
      <c r="B7" s="176" t="s">
        <v>1253</v>
      </c>
      <c r="C7" s="177">
        <v>977900</v>
      </c>
      <c r="D7" s="178">
        <v>2300</v>
      </c>
      <c r="E7" s="178">
        <f>SUM(C7:D7)</f>
        <v>980200</v>
      </c>
      <c r="F7" s="178">
        <v>976000</v>
      </c>
      <c r="G7" s="178">
        <v>2200</v>
      </c>
      <c r="H7" s="178">
        <f>SUM(F7:G7)</f>
        <v>978200</v>
      </c>
      <c r="I7" s="178">
        <v>2280</v>
      </c>
      <c r="J7" s="179">
        <v>0.309</v>
      </c>
      <c r="K7" s="178">
        <v>2225300</v>
      </c>
      <c r="L7" s="178">
        <v>680</v>
      </c>
      <c r="M7" s="180">
        <f>SUM(K7:L7)</f>
        <v>2225980</v>
      </c>
      <c r="N7" s="176" t="s">
        <v>1254</v>
      </c>
      <c r="O7" s="177">
        <v>977900</v>
      </c>
      <c r="P7" s="178">
        <v>976000</v>
      </c>
      <c r="Q7" s="178">
        <v>2225300</v>
      </c>
      <c r="R7" s="181">
        <f>ROUND(Q7/O7,3)</f>
        <v>2.276</v>
      </c>
    </row>
    <row r="8" spans="2:18" ht="12">
      <c r="B8" s="176" t="s">
        <v>1255</v>
      </c>
      <c r="C8" s="177">
        <v>975000</v>
      </c>
      <c r="D8" s="178">
        <v>2400</v>
      </c>
      <c r="E8" s="178">
        <f>SUM(C8:D8)</f>
        <v>977400</v>
      </c>
      <c r="F8" s="178">
        <v>974700</v>
      </c>
      <c r="G8" s="178">
        <v>2400</v>
      </c>
      <c r="H8" s="178">
        <f>SUM(F8:G8)</f>
        <v>977100</v>
      </c>
      <c r="I8" s="178">
        <v>2448</v>
      </c>
      <c r="J8" s="179">
        <v>0.984</v>
      </c>
      <c r="K8" s="178">
        <v>2386100</v>
      </c>
      <c r="L8" s="178">
        <v>2400</v>
      </c>
      <c r="M8" s="180">
        <f>SUM(K8:L8)</f>
        <v>2388500</v>
      </c>
      <c r="N8" s="176" t="s">
        <v>1256</v>
      </c>
      <c r="O8" s="177">
        <v>975000</v>
      </c>
      <c r="P8" s="178">
        <v>974000</v>
      </c>
      <c r="Q8" s="178">
        <v>2386100</v>
      </c>
      <c r="R8" s="181">
        <f>ROUND(Q8/O8,3)</f>
        <v>2.447</v>
      </c>
    </row>
    <row r="9" spans="1:18" s="183" customFormat="1" ht="12">
      <c r="A9" s="182"/>
      <c r="B9" s="176" t="s">
        <v>1257</v>
      </c>
      <c r="C9" s="177">
        <v>976500</v>
      </c>
      <c r="D9" s="178">
        <v>2700</v>
      </c>
      <c r="E9" s="178">
        <f>SUM(C9:D9)</f>
        <v>979200</v>
      </c>
      <c r="F9" s="178">
        <v>968700</v>
      </c>
      <c r="G9" s="178">
        <v>2700</v>
      </c>
      <c r="H9" s="178">
        <f>SUM(F9:G9)</f>
        <v>971400</v>
      </c>
      <c r="I9" s="178">
        <v>2338</v>
      </c>
      <c r="J9" s="179">
        <v>0.919</v>
      </c>
      <c r="K9" s="178">
        <v>2264800</v>
      </c>
      <c r="L9" s="178">
        <v>2500</v>
      </c>
      <c r="M9" s="180">
        <f>SUM(K9:L9)</f>
        <v>2267300</v>
      </c>
      <c r="N9" s="176" t="s">
        <v>1258</v>
      </c>
      <c r="O9" s="177">
        <v>976500</v>
      </c>
      <c r="P9" s="178">
        <v>968700</v>
      </c>
      <c r="Q9" s="178">
        <v>2264800</v>
      </c>
      <c r="R9" s="181">
        <v>2.32</v>
      </c>
    </row>
    <row r="10" spans="1:18" s="183" customFormat="1" ht="12">
      <c r="A10" s="182"/>
      <c r="B10" s="184" t="s">
        <v>1259</v>
      </c>
      <c r="C10" s="185">
        <v>977500</v>
      </c>
      <c r="D10" s="186">
        <v>2800</v>
      </c>
      <c r="E10" s="186">
        <f>SUM(C10:D10)</f>
        <v>980300</v>
      </c>
      <c r="F10" s="186">
        <v>977160</v>
      </c>
      <c r="G10" s="186">
        <v>2770</v>
      </c>
      <c r="H10" s="186">
        <f>SUM(F10:G10)</f>
        <v>979930</v>
      </c>
      <c r="I10" s="186">
        <v>2727</v>
      </c>
      <c r="J10" s="187">
        <v>0.866</v>
      </c>
      <c r="K10" s="186">
        <v>2664800</v>
      </c>
      <c r="L10" s="186">
        <v>2400</v>
      </c>
      <c r="M10" s="188">
        <f>SUM(K10:L10)</f>
        <v>2667200</v>
      </c>
      <c r="N10" s="176" t="s">
        <v>1260</v>
      </c>
      <c r="O10" s="189">
        <f>SUM(O12:O16,O18,O41,O70,O98,O129,O152,O166,O192,O217,O253,O275)</f>
        <v>977500</v>
      </c>
      <c r="P10" s="190">
        <f>SUM(P12:P16,P18,P41,P70,P98,P129,P152,P166,P192,P217,P253,P275)</f>
        <v>977160</v>
      </c>
      <c r="Q10" s="190">
        <v>2664800</v>
      </c>
      <c r="R10" s="191">
        <f>ROUND(Q10/O10,3)</f>
        <v>2.726</v>
      </c>
    </row>
    <row r="11" spans="1:18" ht="12">
      <c r="A11" s="166"/>
      <c r="B11" s="166"/>
      <c r="C11" s="166"/>
      <c r="D11" s="166"/>
      <c r="E11" s="166"/>
      <c r="F11" s="166"/>
      <c r="G11" s="166"/>
      <c r="H11" s="166"/>
      <c r="I11" s="166"/>
      <c r="J11" s="166"/>
      <c r="K11" s="166"/>
      <c r="L11" s="166"/>
      <c r="M11" s="192"/>
      <c r="N11" s="193"/>
      <c r="O11" s="177"/>
      <c r="P11" s="178"/>
      <c r="Q11" s="178"/>
      <c r="R11" s="181"/>
    </row>
    <row r="12" spans="1:18" ht="12">
      <c r="A12" s="166"/>
      <c r="B12" s="166"/>
      <c r="C12" s="166"/>
      <c r="D12" s="166"/>
      <c r="E12" s="166"/>
      <c r="F12" s="166"/>
      <c r="G12" s="166"/>
      <c r="H12" s="166"/>
      <c r="I12" s="166"/>
      <c r="J12" s="166"/>
      <c r="K12" s="166"/>
      <c r="L12" s="166"/>
      <c r="M12" s="192"/>
      <c r="N12" s="193" t="s">
        <v>1833</v>
      </c>
      <c r="O12" s="177">
        <v>12346</v>
      </c>
      <c r="P12" s="178">
        <v>12346</v>
      </c>
      <c r="Q12" s="178">
        <v>36643</v>
      </c>
      <c r="R12" s="181">
        <f>ROUND(Q12/P12,3)</f>
        <v>2.968</v>
      </c>
    </row>
    <row r="13" spans="1:18" ht="12">
      <c r="A13" s="166"/>
      <c r="B13" s="166"/>
      <c r="C13" s="166"/>
      <c r="D13" s="166"/>
      <c r="E13" s="166"/>
      <c r="F13" s="166"/>
      <c r="G13" s="166"/>
      <c r="H13" s="166"/>
      <c r="I13" s="166"/>
      <c r="J13" s="166"/>
      <c r="K13" s="166"/>
      <c r="L13" s="166"/>
      <c r="M13" s="192"/>
      <c r="N13" s="193" t="s">
        <v>1848</v>
      </c>
      <c r="O13" s="177">
        <v>7048</v>
      </c>
      <c r="P13" s="178">
        <v>7048</v>
      </c>
      <c r="Q13" s="178">
        <v>18600</v>
      </c>
      <c r="R13" s="181">
        <v>2.779</v>
      </c>
    </row>
    <row r="14" spans="1:18" ht="12">
      <c r="A14" s="166"/>
      <c r="B14" s="166"/>
      <c r="C14" s="166"/>
      <c r="D14" s="166"/>
      <c r="E14" s="166"/>
      <c r="F14" s="166"/>
      <c r="G14" s="166"/>
      <c r="H14" s="166"/>
      <c r="I14" s="166"/>
      <c r="J14" s="166"/>
      <c r="K14" s="166"/>
      <c r="L14" s="166"/>
      <c r="M14" s="192"/>
      <c r="N14" s="193" t="s">
        <v>1860</v>
      </c>
      <c r="O14" s="177">
        <v>8990</v>
      </c>
      <c r="P14" s="178">
        <v>8990</v>
      </c>
      <c r="Q14" s="178">
        <v>23895</v>
      </c>
      <c r="R14" s="181">
        <f>ROUND(Q14/O14,3)</f>
        <v>2.658</v>
      </c>
    </row>
    <row r="15" spans="1:18" ht="12">
      <c r="A15" s="166"/>
      <c r="B15" s="166"/>
      <c r="C15" s="166"/>
      <c r="D15" s="166"/>
      <c r="E15" s="166"/>
      <c r="F15" s="166"/>
      <c r="G15" s="166"/>
      <c r="H15" s="166"/>
      <c r="I15" s="166"/>
      <c r="J15" s="166"/>
      <c r="K15" s="166"/>
      <c r="L15" s="166"/>
      <c r="M15" s="192"/>
      <c r="N15" s="193" t="s">
        <v>1871</v>
      </c>
      <c r="O15" s="177">
        <v>9853</v>
      </c>
      <c r="P15" s="178">
        <v>9853</v>
      </c>
      <c r="Q15" s="178">
        <v>30712</v>
      </c>
      <c r="R15" s="181">
        <f>ROUND(Q15/O15,3)</f>
        <v>3.117</v>
      </c>
    </row>
    <row r="16" spans="1:18" ht="12">
      <c r="A16" s="166"/>
      <c r="B16" s="166"/>
      <c r="C16" s="166"/>
      <c r="D16" s="166"/>
      <c r="E16" s="166"/>
      <c r="F16" s="166"/>
      <c r="G16" s="166"/>
      <c r="H16" s="166"/>
      <c r="I16" s="166"/>
      <c r="J16" s="166"/>
      <c r="K16" s="166"/>
      <c r="L16" s="166"/>
      <c r="M16" s="192"/>
      <c r="N16" s="193" t="s">
        <v>1886</v>
      </c>
      <c r="O16" s="177">
        <v>19716</v>
      </c>
      <c r="P16" s="178">
        <v>19716</v>
      </c>
      <c r="Q16" s="178">
        <v>47500</v>
      </c>
      <c r="R16" s="181">
        <f>ROUND(Q16/O16,3)</f>
        <v>2.409</v>
      </c>
    </row>
    <row r="17" spans="14:18" ht="12">
      <c r="N17" s="194"/>
      <c r="O17" s="177"/>
      <c r="P17" s="178"/>
      <c r="Q17" s="178"/>
      <c r="R17" s="181"/>
    </row>
    <row r="18" spans="14:18" s="183" customFormat="1" ht="11.25">
      <c r="N18" s="195" t="s">
        <v>1921</v>
      </c>
      <c r="O18" s="189">
        <f>SUM(O20:O39)</f>
        <v>43384</v>
      </c>
      <c r="P18" s="190">
        <f>SUM(P20:P39)</f>
        <v>43384</v>
      </c>
      <c r="Q18" s="190">
        <v>122474</v>
      </c>
      <c r="R18" s="196">
        <v>2.829</v>
      </c>
    </row>
    <row r="19" spans="14:18" ht="12">
      <c r="N19" s="194"/>
      <c r="O19" s="177"/>
      <c r="P19" s="178"/>
      <c r="Q19" s="178"/>
      <c r="R19" s="181"/>
    </row>
    <row r="20" spans="14:18" ht="12">
      <c r="N20" s="194" t="s">
        <v>1261</v>
      </c>
      <c r="O20" s="177">
        <v>1598</v>
      </c>
      <c r="P20" s="178">
        <v>1598</v>
      </c>
      <c r="Q20" s="178">
        <v>4441</v>
      </c>
      <c r="R20" s="181">
        <f>ROUND(Q20/O20,3)</f>
        <v>2.779</v>
      </c>
    </row>
    <row r="21" spans="14:18" ht="12">
      <c r="N21" s="194" t="s">
        <v>1262</v>
      </c>
      <c r="O21" s="177">
        <v>3819</v>
      </c>
      <c r="P21" s="178">
        <v>3819</v>
      </c>
      <c r="Q21" s="178">
        <v>10670</v>
      </c>
      <c r="R21" s="181">
        <f>ROUND(Q21/O21,3)</f>
        <v>2.794</v>
      </c>
    </row>
    <row r="22" spans="14:18" ht="12">
      <c r="N22" s="194" t="s">
        <v>1263</v>
      </c>
      <c r="O22" s="177">
        <v>2154</v>
      </c>
      <c r="P22" s="178">
        <v>2154</v>
      </c>
      <c r="Q22" s="178">
        <v>5827</v>
      </c>
      <c r="R22" s="181">
        <f>ROUND(Q22/O22,3)</f>
        <v>2.705</v>
      </c>
    </row>
    <row r="23" spans="14:18" ht="12">
      <c r="N23" s="194" t="s">
        <v>1264</v>
      </c>
      <c r="O23" s="177">
        <v>1817</v>
      </c>
      <c r="P23" s="178">
        <v>1817</v>
      </c>
      <c r="Q23" s="178">
        <v>4902</v>
      </c>
      <c r="R23" s="181">
        <f>ROUND(Q23/O23,3)</f>
        <v>2.698</v>
      </c>
    </row>
    <row r="24" spans="14:18" ht="12">
      <c r="N24" s="194" t="s">
        <v>1265</v>
      </c>
      <c r="O24" s="177">
        <v>2045</v>
      </c>
      <c r="P24" s="178">
        <v>2045</v>
      </c>
      <c r="Q24" s="178">
        <v>5638</v>
      </c>
      <c r="R24" s="181">
        <f>ROUND(Q24/O24,3)</f>
        <v>2.757</v>
      </c>
    </row>
    <row r="25" spans="14:18" ht="12">
      <c r="N25" s="194"/>
      <c r="O25" s="177"/>
      <c r="P25" s="178"/>
      <c r="Q25" s="178"/>
      <c r="R25" s="181"/>
    </row>
    <row r="26" spans="14:18" ht="12">
      <c r="N26" s="194" t="s">
        <v>993</v>
      </c>
      <c r="O26" s="177">
        <v>3208</v>
      </c>
      <c r="P26" s="178">
        <v>3208</v>
      </c>
      <c r="Q26" s="178">
        <v>8774</v>
      </c>
      <c r="R26" s="181">
        <f>ROUND(Q26/O26,3)</f>
        <v>2.735</v>
      </c>
    </row>
    <row r="27" spans="14:18" ht="12">
      <c r="N27" s="194" t="s">
        <v>1266</v>
      </c>
      <c r="O27" s="177">
        <v>4288</v>
      </c>
      <c r="P27" s="178">
        <v>4288</v>
      </c>
      <c r="Q27" s="178">
        <v>12671</v>
      </c>
      <c r="R27" s="181">
        <f>ROUND(Q27/O27,3)</f>
        <v>2.955</v>
      </c>
    </row>
    <row r="28" spans="14:18" ht="12">
      <c r="N28" s="194" t="s">
        <v>1267</v>
      </c>
      <c r="O28" s="177">
        <v>5072</v>
      </c>
      <c r="P28" s="178">
        <v>5072</v>
      </c>
      <c r="Q28" s="178">
        <v>14445</v>
      </c>
      <c r="R28" s="181">
        <f>ROUND(Q28/O28,3)</f>
        <v>2.848</v>
      </c>
    </row>
    <row r="29" spans="14:18" ht="12">
      <c r="N29" s="194" t="s">
        <v>1268</v>
      </c>
      <c r="O29" s="177">
        <v>3393</v>
      </c>
      <c r="P29" s="178">
        <v>3393</v>
      </c>
      <c r="Q29" s="178">
        <v>9830</v>
      </c>
      <c r="R29" s="181">
        <f>ROUND(Q29/O29,3)</f>
        <v>2.897</v>
      </c>
    </row>
    <row r="30" spans="14:18" ht="12">
      <c r="N30" s="194" t="s">
        <v>893</v>
      </c>
      <c r="O30" s="177">
        <v>921</v>
      </c>
      <c r="P30" s="178">
        <v>921</v>
      </c>
      <c r="Q30" s="178">
        <v>2271</v>
      </c>
      <c r="R30" s="181">
        <f>ROUND(Q30/O30,3)</f>
        <v>2.466</v>
      </c>
    </row>
    <row r="31" spans="14:18" ht="12">
      <c r="N31" s="194"/>
      <c r="O31" s="177"/>
      <c r="P31" s="178"/>
      <c r="Q31" s="178"/>
      <c r="R31" s="181"/>
    </row>
    <row r="32" spans="14:18" ht="12">
      <c r="N32" s="194" t="s">
        <v>1269</v>
      </c>
      <c r="O32" s="177">
        <v>2678</v>
      </c>
      <c r="P32" s="178">
        <v>2678</v>
      </c>
      <c r="Q32" s="178">
        <v>8034</v>
      </c>
      <c r="R32" s="181">
        <f>ROUND(Q32/O32,3)</f>
        <v>3</v>
      </c>
    </row>
    <row r="33" spans="14:18" ht="12">
      <c r="N33" s="194" t="s">
        <v>1270</v>
      </c>
      <c r="O33" s="177">
        <v>965</v>
      </c>
      <c r="P33" s="178">
        <v>965</v>
      </c>
      <c r="Q33" s="178">
        <v>2924</v>
      </c>
      <c r="R33" s="181">
        <f>ROUND(Q33/O33,3)</f>
        <v>3.03</v>
      </c>
    </row>
    <row r="34" spans="14:18" ht="12">
      <c r="N34" s="194" t="s">
        <v>1271</v>
      </c>
      <c r="O34" s="177">
        <v>920</v>
      </c>
      <c r="P34" s="178">
        <v>920</v>
      </c>
      <c r="Q34" s="178">
        <v>2788</v>
      </c>
      <c r="R34" s="181">
        <f>ROUND(Q34/O34,3)</f>
        <v>3.03</v>
      </c>
    </row>
    <row r="35" spans="14:18" ht="12">
      <c r="N35" s="194" t="s">
        <v>1272</v>
      </c>
      <c r="O35" s="177">
        <v>2657</v>
      </c>
      <c r="P35" s="178">
        <v>2657</v>
      </c>
      <c r="Q35" s="178">
        <v>7602</v>
      </c>
      <c r="R35" s="181">
        <f>ROUND(Q35/O35,3)</f>
        <v>2.861</v>
      </c>
    </row>
    <row r="36" spans="14:18" ht="12">
      <c r="N36" s="194" t="s">
        <v>1273</v>
      </c>
      <c r="O36" s="177">
        <v>3116</v>
      </c>
      <c r="P36" s="178">
        <v>3116</v>
      </c>
      <c r="Q36" s="178">
        <v>8952</v>
      </c>
      <c r="R36" s="181">
        <f>ROUND(Q36/O36,3)</f>
        <v>2.873</v>
      </c>
    </row>
    <row r="37" spans="14:18" ht="12">
      <c r="N37" s="194"/>
      <c r="O37" s="177"/>
      <c r="P37" s="178"/>
      <c r="Q37" s="178"/>
      <c r="R37" s="181"/>
    </row>
    <row r="38" spans="14:18" ht="12">
      <c r="N38" s="194" t="s">
        <v>1274</v>
      </c>
      <c r="O38" s="177">
        <v>3773</v>
      </c>
      <c r="P38" s="178">
        <v>3773</v>
      </c>
      <c r="Q38" s="178">
        <v>11111</v>
      </c>
      <c r="R38" s="181">
        <f>ROUND(Q38/O38,3)</f>
        <v>2.945</v>
      </c>
    </row>
    <row r="39" spans="14:18" ht="12">
      <c r="N39" s="194" t="s">
        <v>896</v>
      </c>
      <c r="O39" s="177">
        <v>960</v>
      </c>
      <c r="P39" s="178">
        <v>960</v>
      </c>
      <c r="Q39" s="178">
        <v>1867</v>
      </c>
      <c r="R39" s="181">
        <f>ROUND(Q39/O39,3)</f>
        <v>1.945</v>
      </c>
    </row>
    <row r="40" spans="14:18" ht="12">
      <c r="N40" s="194"/>
      <c r="O40" s="177"/>
      <c r="P40" s="178"/>
      <c r="Q40" s="178"/>
      <c r="R40" s="181"/>
    </row>
    <row r="41" spans="14:18" s="183" customFormat="1" ht="11.25">
      <c r="N41" s="195" t="s">
        <v>1927</v>
      </c>
      <c r="O41" s="190">
        <f>SUM(O43:O68)</f>
        <v>60330</v>
      </c>
      <c r="P41" s="190">
        <f>SUM(P43:P68)</f>
        <v>60330</v>
      </c>
      <c r="Q41" s="190">
        <f>SUM(Q43:Q68)</f>
        <v>177612</v>
      </c>
      <c r="R41" s="196">
        <f>ROUND(Q41/O41,3)</f>
        <v>2.944</v>
      </c>
    </row>
    <row r="42" spans="14:18" ht="12">
      <c r="N42" s="194"/>
      <c r="O42" s="177"/>
      <c r="P42" s="178"/>
      <c r="Q42" s="178"/>
      <c r="R42" s="181"/>
    </row>
    <row r="43" spans="14:18" ht="12">
      <c r="N43" s="194" t="s">
        <v>1928</v>
      </c>
      <c r="O43" s="177">
        <v>2555</v>
      </c>
      <c r="P43" s="178">
        <v>2555</v>
      </c>
      <c r="Q43" s="178">
        <v>7652</v>
      </c>
      <c r="R43" s="181">
        <f>ROUND(Q43/O43,3)</f>
        <v>2.995</v>
      </c>
    </row>
    <row r="44" spans="14:18" ht="12">
      <c r="N44" s="194" t="s">
        <v>1275</v>
      </c>
      <c r="O44" s="177">
        <v>2918</v>
      </c>
      <c r="P44" s="178">
        <v>2918</v>
      </c>
      <c r="Q44" s="178">
        <v>8623</v>
      </c>
      <c r="R44" s="181">
        <f>ROUND(Q44/O44,3)</f>
        <v>2.955</v>
      </c>
    </row>
    <row r="45" spans="14:18" ht="12">
      <c r="N45" s="194" t="s">
        <v>1276</v>
      </c>
      <c r="O45" s="177">
        <v>5252</v>
      </c>
      <c r="P45" s="178">
        <v>5252</v>
      </c>
      <c r="Q45" s="178">
        <v>15803</v>
      </c>
      <c r="R45" s="181">
        <f>ROUND(Q45/O45,3)</f>
        <v>3.009</v>
      </c>
    </row>
    <row r="46" spans="14:18" ht="12">
      <c r="N46" s="194" t="s">
        <v>900</v>
      </c>
      <c r="O46" s="177">
        <v>1541</v>
      </c>
      <c r="P46" s="178">
        <v>1541</v>
      </c>
      <c r="Q46" s="178">
        <v>4413</v>
      </c>
      <c r="R46" s="181">
        <f>ROUND(Q46/O46,3)</f>
        <v>2.864</v>
      </c>
    </row>
    <row r="47" spans="14:18" ht="12">
      <c r="N47" s="194" t="s">
        <v>1277</v>
      </c>
      <c r="O47" s="177">
        <v>1372</v>
      </c>
      <c r="P47" s="178">
        <v>1372</v>
      </c>
      <c r="Q47" s="178">
        <v>3766</v>
      </c>
      <c r="R47" s="181">
        <f>ROUND(Q47/O47,3)</f>
        <v>2.745</v>
      </c>
    </row>
    <row r="48" spans="14:18" ht="12">
      <c r="N48" s="194"/>
      <c r="O48" s="177"/>
      <c r="P48" s="178"/>
      <c r="Q48" s="178"/>
      <c r="R48" s="181"/>
    </row>
    <row r="49" spans="14:18" ht="12">
      <c r="N49" s="194" t="s">
        <v>1939</v>
      </c>
      <c r="O49" s="177">
        <v>733</v>
      </c>
      <c r="P49" s="178">
        <v>733</v>
      </c>
      <c r="Q49" s="178">
        <v>1860</v>
      </c>
      <c r="R49" s="181">
        <f>ROUND(Q49/O49,3)</f>
        <v>2.538</v>
      </c>
    </row>
    <row r="50" spans="14:18" ht="12">
      <c r="N50" s="194" t="s">
        <v>902</v>
      </c>
      <c r="O50" s="177">
        <v>1383</v>
      </c>
      <c r="P50" s="178">
        <v>1383</v>
      </c>
      <c r="Q50" s="178">
        <v>3523</v>
      </c>
      <c r="R50" s="181">
        <f>ROUND(Q50/O50,3)</f>
        <v>2.547</v>
      </c>
    </row>
    <row r="51" spans="14:18" ht="12">
      <c r="N51" s="194" t="s">
        <v>1278</v>
      </c>
      <c r="O51" s="177">
        <v>2686</v>
      </c>
      <c r="P51" s="178">
        <v>2686</v>
      </c>
      <c r="Q51" s="178">
        <v>7969</v>
      </c>
      <c r="R51" s="181">
        <f>ROUND(Q51/O51,3)</f>
        <v>2.967</v>
      </c>
    </row>
    <row r="52" spans="14:18" ht="12">
      <c r="N52" s="194" t="s">
        <v>1279</v>
      </c>
      <c r="O52" s="177">
        <v>2607</v>
      </c>
      <c r="P52" s="178">
        <v>2607</v>
      </c>
      <c r="Q52" s="178">
        <v>7886</v>
      </c>
      <c r="R52" s="181">
        <f>ROUND(Q52/O52,3)</f>
        <v>3.025</v>
      </c>
    </row>
    <row r="53" spans="14:18" ht="12">
      <c r="N53" s="194" t="s">
        <v>1280</v>
      </c>
      <c r="O53" s="177">
        <v>5275</v>
      </c>
      <c r="P53" s="178">
        <v>5275</v>
      </c>
      <c r="Q53" s="178">
        <v>15878</v>
      </c>
      <c r="R53" s="181">
        <f>ROUND(Q53/O53,3)</f>
        <v>3.01</v>
      </c>
    </row>
    <row r="54" spans="14:18" ht="12">
      <c r="N54" s="194"/>
      <c r="O54" s="177"/>
      <c r="P54" s="178"/>
      <c r="Q54" s="178"/>
      <c r="R54" s="181"/>
    </row>
    <row r="55" spans="14:18" ht="12">
      <c r="N55" s="194" t="s">
        <v>906</v>
      </c>
      <c r="O55" s="177">
        <v>1307</v>
      </c>
      <c r="P55" s="178">
        <v>1307</v>
      </c>
      <c r="Q55" s="178">
        <v>3937</v>
      </c>
      <c r="R55" s="181">
        <f>ROUND(Q55/O55,3)</f>
        <v>3.012</v>
      </c>
    </row>
    <row r="56" spans="14:18" ht="12">
      <c r="N56" s="194" t="s">
        <v>1281</v>
      </c>
      <c r="O56" s="177">
        <v>2391</v>
      </c>
      <c r="P56" s="178">
        <v>2391</v>
      </c>
      <c r="Q56" s="178">
        <v>7228</v>
      </c>
      <c r="R56" s="181">
        <f>ROUND(Q56/O56,3)</f>
        <v>3.023</v>
      </c>
    </row>
    <row r="57" spans="14:18" ht="12">
      <c r="N57" s="194" t="s">
        <v>1282</v>
      </c>
      <c r="O57" s="177">
        <v>5896</v>
      </c>
      <c r="P57" s="178">
        <v>5896</v>
      </c>
      <c r="Q57" s="178">
        <v>17965</v>
      </c>
      <c r="R57" s="181">
        <f>ROUND(Q57/O57,3)</f>
        <v>3.047</v>
      </c>
    </row>
    <row r="58" spans="14:18" ht="12">
      <c r="N58" s="194" t="s">
        <v>1266</v>
      </c>
      <c r="O58" s="177">
        <v>5320</v>
      </c>
      <c r="P58" s="178">
        <v>5320</v>
      </c>
      <c r="Q58" s="178">
        <v>16189</v>
      </c>
      <c r="R58" s="181">
        <f>ROUND(Q58/O58,3)</f>
        <v>3.043</v>
      </c>
    </row>
    <row r="59" spans="14:18" ht="12">
      <c r="N59" s="194" t="s">
        <v>910</v>
      </c>
      <c r="O59" s="177">
        <v>6884</v>
      </c>
      <c r="P59" s="178">
        <v>6884</v>
      </c>
      <c r="Q59" s="178">
        <v>20948</v>
      </c>
      <c r="R59" s="181">
        <f>ROUND(Q59/O59,3)</f>
        <v>3.043</v>
      </c>
    </row>
    <row r="60" spans="14:18" ht="12">
      <c r="N60" s="194"/>
      <c r="O60" s="177"/>
      <c r="P60" s="178"/>
      <c r="Q60" s="178"/>
      <c r="R60" s="181"/>
    </row>
    <row r="61" spans="14:18" ht="12">
      <c r="N61" s="194" t="s">
        <v>1283</v>
      </c>
      <c r="O61" s="177">
        <v>2001</v>
      </c>
      <c r="P61" s="178">
        <v>2001</v>
      </c>
      <c r="Q61" s="178">
        <v>5981</v>
      </c>
      <c r="R61" s="181">
        <f>ROUND(Q61/O61,3)</f>
        <v>2.989</v>
      </c>
    </row>
    <row r="62" spans="14:18" ht="12">
      <c r="N62" s="194" t="s">
        <v>1284</v>
      </c>
      <c r="O62" s="177">
        <v>3407</v>
      </c>
      <c r="P62" s="178">
        <v>3407</v>
      </c>
      <c r="Q62" s="178">
        <v>10074</v>
      </c>
      <c r="R62" s="181">
        <f>ROUND(Q62/O62,3)</f>
        <v>2.957</v>
      </c>
    </row>
    <row r="63" spans="14:18" ht="12">
      <c r="N63" s="194" t="s">
        <v>1285</v>
      </c>
      <c r="O63" s="177">
        <v>1157</v>
      </c>
      <c r="P63" s="178">
        <v>1157</v>
      </c>
      <c r="Q63" s="178">
        <v>3404</v>
      </c>
      <c r="R63" s="181">
        <f>ROUND(Q63/O63,3)</f>
        <v>2.942</v>
      </c>
    </row>
    <row r="64" spans="14:18" ht="12">
      <c r="N64" s="194" t="s">
        <v>913</v>
      </c>
      <c r="O64" s="177">
        <v>960</v>
      </c>
      <c r="P64" s="178">
        <v>960</v>
      </c>
      <c r="Q64" s="178">
        <v>1966</v>
      </c>
      <c r="R64" s="181">
        <f>ROUND(Q64/O64,3)</f>
        <v>2.048</v>
      </c>
    </row>
    <row r="65" spans="14:18" ht="12">
      <c r="N65" s="194" t="s">
        <v>1286</v>
      </c>
      <c r="O65" s="177">
        <v>999</v>
      </c>
      <c r="P65" s="178">
        <v>999</v>
      </c>
      <c r="Q65" s="178">
        <v>1993</v>
      </c>
      <c r="R65" s="181">
        <f>ROUND(Q65/O65,3)</f>
        <v>1.995</v>
      </c>
    </row>
    <row r="66" spans="14:18" ht="12">
      <c r="N66" s="194"/>
      <c r="O66" s="177"/>
      <c r="P66" s="178"/>
      <c r="Q66" s="178"/>
      <c r="R66" s="181"/>
    </row>
    <row r="67" spans="14:18" ht="12">
      <c r="N67" s="194" t="s">
        <v>915</v>
      </c>
      <c r="O67" s="177">
        <v>1900</v>
      </c>
      <c r="P67" s="178">
        <v>1900</v>
      </c>
      <c r="Q67" s="178">
        <v>5466</v>
      </c>
      <c r="R67" s="181">
        <f>ROUND(Q67/O67,3)</f>
        <v>2.877</v>
      </c>
    </row>
    <row r="68" spans="14:18" ht="12">
      <c r="N68" s="194" t="s">
        <v>1948</v>
      </c>
      <c r="O68" s="177">
        <v>1786</v>
      </c>
      <c r="P68" s="178">
        <v>1786</v>
      </c>
      <c r="Q68" s="178">
        <v>5088</v>
      </c>
      <c r="R68" s="181">
        <f>ROUND(Q68/O68,3)</f>
        <v>2.849</v>
      </c>
    </row>
    <row r="69" spans="14:18" ht="12">
      <c r="N69" s="194" t="s">
        <v>1287</v>
      </c>
      <c r="O69" s="177"/>
      <c r="P69" s="178"/>
      <c r="Q69" s="178"/>
      <c r="R69" s="181"/>
    </row>
    <row r="70" spans="14:18" s="183" customFormat="1" ht="11.25">
      <c r="N70" s="195" t="s">
        <v>1288</v>
      </c>
      <c r="O70" s="190">
        <f>SUM(O72:O96)</f>
        <v>70020</v>
      </c>
      <c r="P70" s="190">
        <f>SUM(P72:P96)</f>
        <v>69953</v>
      </c>
      <c r="Q70" s="190">
        <f>SUM(Q72:Q96)</f>
        <v>189931</v>
      </c>
      <c r="R70" s="196">
        <f>ROUND(Q70/O70,3)</f>
        <v>2.713</v>
      </c>
    </row>
    <row r="71" spans="1:18" s="183" customFormat="1" ht="12">
      <c r="A71" s="182"/>
      <c r="B71" s="182"/>
      <c r="C71" s="182"/>
      <c r="D71" s="182"/>
      <c r="E71" s="182"/>
      <c r="F71" s="182"/>
      <c r="G71" s="182"/>
      <c r="H71" s="182"/>
      <c r="I71" s="182"/>
      <c r="J71" s="182"/>
      <c r="K71" s="182"/>
      <c r="L71" s="182"/>
      <c r="M71" s="182"/>
      <c r="N71" s="195"/>
      <c r="O71" s="189"/>
      <c r="P71" s="190"/>
      <c r="Q71" s="190"/>
      <c r="R71" s="181"/>
    </row>
    <row r="72" spans="14:18" ht="12">
      <c r="N72" s="194" t="s">
        <v>918</v>
      </c>
      <c r="O72" s="177">
        <v>7677</v>
      </c>
      <c r="P72" s="178">
        <v>7677</v>
      </c>
      <c r="Q72" s="178">
        <v>22739</v>
      </c>
      <c r="R72" s="181">
        <f>ROUND(Q72/P72,3)</f>
        <v>2.962</v>
      </c>
    </row>
    <row r="73" spans="14:18" ht="12">
      <c r="N73" s="194" t="s">
        <v>919</v>
      </c>
      <c r="O73" s="177">
        <v>3951</v>
      </c>
      <c r="P73" s="178">
        <v>3951</v>
      </c>
      <c r="Q73" s="178">
        <v>11320</v>
      </c>
      <c r="R73" s="181">
        <f>ROUND(Q73/P73,3)</f>
        <v>2.865</v>
      </c>
    </row>
    <row r="74" spans="14:18" ht="12">
      <c r="N74" s="194"/>
      <c r="O74" s="177"/>
      <c r="P74" s="178"/>
      <c r="Q74" s="178"/>
      <c r="R74" s="181"/>
    </row>
    <row r="75" spans="14:18" ht="12">
      <c r="N75" s="194" t="s">
        <v>1289</v>
      </c>
      <c r="O75" s="177">
        <v>4293</v>
      </c>
      <c r="P75" s="178">
        <v>4293</v>
      </c>
      <c r="Q75" s="178">
        <v>11952</v>
      </c>
      <c r="R75" s="181">
        <f>ROUND(Q75/P75,3)</f>
        <v>2.784</v>
      </c>
    </row>
    <row r="76" spans="14:18" ht="12">
      <c r="N76" s="194" t="s">
        <v>921</v>
      </c>
      <c r="O76" s="177">
        <v>3792</v>
      </c>
      <c r="P76" s="178">
        <v>3792</v>
      </c>
      <c r="Q76" s="178">
        <v>10648</v>
      </c>
      <c r="R76" s="181">
        <f>ROUND(Q76/P76,3)</f>
        <v>2.808</v>
      </c>
    </row>
    <row r="77" spans="14:18" ht="12">
      <c r="N77" s="194" t="s">
        <v>1950</v>
      </c>
      <c r="O77" s="177">
        <v>2167</v>
      </c>
      <c r="P77" s="178">
        <v>2165</v>
      </c>
      <c r="Q77" s="178">
        <v>6012</v>
      </c>
      <c r="R77" s="181">
        <f>ROUND(Q77/P77,3)</f>
        <v>2.777</v>
      </c>
    </row>
    <row r="78" spans="14:18" ht="12">
      <c r="N78" s="194" t="s">
        <v>923</v>
      </c>
      <c r="O78" s="177">
        <v>2686</v>
      </c>
      <c r="P78" s="178">
        <v>2681</v>
      </c>
      <c r="Q78" s="178">
        <v>7263</v>
      </c>
      <c r="R78" s="181">
        <f>ROUND(Q78/P78,3)</f>
        <v>2.709</v>
      </c>
    </row>
    <row r="79" spans="14:18" ht="12">
      <c r="N79" s="194" t="s">
        <v>1290</v>
      </c>
      <c r="O79" s="177">
        <v>3633</v>
      </c>
      <c r="P79" s="178">
        <v>3625</v>
      </c>
      <c r="Q79" s="178">
        <v>9414</v>
      </c>
      <c r="R79" s="181">
        <f>ROUND(Q79/P79,3)</f>
        <v>2.597</v>
      </c>
    </row>
    <row r="80" spans="14:18" ht="12">
      <c r="N80" s="194"/>
      <c r="O80" s="177"/>
      <c r="P80" s="178"/>
      <c r="Q80" s="178"/>
      <c r="R80" s="181"/>
    </row>
    <row r="81" spans="14:18" ht="12">
      <c r="N81" s="194" t="s">
        <v>925</v>
      </c>
      <c r="O81" s="177">
        <v>3425</v>
      </c>
      <c r="P81" s="178">
        <v>3419</v>
      </c>
      <c r="Q81" s="178">
        <v>8127</v>
      </c>
      <c r="R81" s="181">
        <f>ROUND(Q81/P81,3)</f>
        <v>2.377</v>
      </c>
    </row>
    <row r="82" spans="14:18" ht="12">
      <c r="N82" s="194" t="s">
        <v>1291</v>
      </c>
      <c r="O82" s="177">
        <v>3914</v>
      </c>
      <c r="P82" s="178">
        <v>3914</v>
      </c>
      <c r="Q82" s="178">
        <v>10572</v>
      </c>
      <c r="R82" s="181">
        <f>ROUND(Q82/P82,3)</f>
        <v>2.701</v>
      </c>
    </row>
    <row r="83" spans="14:18" ht="12">
      <c r="N83" s="194" t="s">
        <v>1292</v>
      </c>
      <c r="O83" s="177">
        <v>2155</v>
      </c>
      <c r="P83" s="178">
        <v>2147</v>
      </c>
      <c r="Q83" s="178">
        <v>3976</v>
      </c>
      <c r="R83" s="181">
        <f>ROUND(Q83/P83,3)</f>
        <v>1.852</v>
      </c>
    </row>
    <row r="84" spans="14:18" ht="12">
      <c r="N84" s="194" t="s">
        <v>928</v>
      </c>
      <c r="O84" s="177">
        <v>1310</v>
      </c>
      <c r="P84" s="178">
        <v>1310</v>
      </c>
      <c r="Q84" s="178">
        <v>1761</v>
      </c>
      <c r="R84" s="181">
        <f>ROUND(Q84/P84,3)</f>
        <v>1.344</v>
      </c>
    </row>
    <row r="85" spans="14:18" ht="12">
      <c r="N85" s="194" t="s">
        <v>1293</v>
      </c>
      <c r="O85" s="177">
        <v>596</v>
      </c>
      <c r="P85" s="178">
        <v>581</v>
      </c>
      <c r="Q85" s="178">
        <v>855</v>
      </c>
      <c r="R85" s="181">
        <f>ROUND(Q85/P85,3)</f>
        <v>1.472</v>
      </c>
    </row>
    <row r="86" spans="14:18" ht="12">
      <c r="N86" s="194"/>
      <c r="O86" s="177"/>
      <c r="P86" s="178"/>
      <c r="Q86" s="178"/>
      <c r="R86" s="181"/>
    </row>
    <row r="87" spans="14:18" ht="12">
      <c r="N87" s="194" t="s">
        <v>1294</v>
      </c>
      <c r="O87" s="177">
        <v>2399</v>
      </c>
      <c r="P87" s="178">
        <v>2389</v>
      </c>
      <c r="Q87" s="178">
        <v>5975</v>
      </c>
      <c r="R87" s="181">
        <f>ROUND(Q87/P87,3)</f>
        <v>2.501</v>
      </c>
    </row>
    <row r="88" spans="14:18" ht="12">
      <c r="N88" s="194" t="s">
        <v>1295</v>
      </c>
      <c r="O88" s="177">
        <v>3232</v>
      </c>
      <c r="P88" s="178">
        <v>3232</v>
      </c>
      <c r="Q88" s="178">
        <v>8122</v>
      </c>
      <c r="R88" s="181">
        <f>ROUND(Q88/P88,3)</f>
        <v>2.513</v>
      </c>
    </row>
    <row r="89" spans="14:18" ht="12">
      <c r="N89" s="194" t="s">
        <v>1296</v>
      </c>
      <c r="O89" s="177">
        <v>3433</v>
      </c>
      <c r="P89" s="178">
        <v>3420</v>
      </c>
      <c r="Q89" s="178">
        <v>9025</v>
      </c>
      <c r="R89" s="181">
        <f>ROUND(Q89/P89,3)</f>
        <v>2.639</v>
      </c>
    </row>
    <row r="90" spans="14:18" ht="12">
      <c r="N90" s="194" t="s">
        <v>933</v>
      </c>
      <c r="O90" s="177">
        <v>1401</v>
      </c>
      <c r="P90" s="178">
        <v>1401</v>
      </c>
      <c r="Q90" s="178">
        <v>4039</v>
      </c>
      <c r="R90" s="181">
        <f>ROUND(Q90/P90,3)</f>
        <v>2.883</v>
      </c>
    </row>
    <row r="91" spans="14:18" ht="12">
      <c r="N91" s="194" t="s">
        <v>1297</v>
      </c>
      <c r="O91" s="177">
        <v>2456</v>
      </c>
      <c r="P91" s="178">
        <v>2456</v>
      </c>
      <c r="Q91" s="178">
        <v>7002</v>
      </c>
      <c r="R91" s="181">
        <f>ROUND(Q91/P91,3)</f>
        <v>2.851</v>
      </c>
    </row>
    <row r="92" spans="14:18" ht="12">
      <c r="N92" s="194"/>
      <c r="O92" s="177"/>
      <c r="P92" s="178"/>
      <c r="Q92" s="178"/>
      <c r="R92" s="181"/>
    </row>
    <row r="93" spans="14:18" ht="12">
      <c r="N93" s="194" t="s">
        <v>1298</v>
      </c>
      <c r="O93" s="177">
        <v>2068</v>
      </c>
      <c r="P93" s="178">
        <v>2068</v>
      </c>
      <c r="Q93" s="178">
        <v>5828</v>
      </c>
      <c r="R93" s="181">
        <f>ROUND(Q93/P93,3)</f>
        <v>2.818</v>
      </c>
    </row>
    <row r="94" spans="14:18" ht="12">
      <c r="N94" s="194" t="s">
        <v>936</v>
      </c>
      <c r="O94" s="177">
        <v>4881</v>
      </c>
      <c r="P94" s="178">
        <v>4881</v>
      </c>
      <c r="Q94" s="178">
        <v>13799</v>
      </c>
      <c r="R94" s="181">
        <f>ROUND(Q94/P94,3)</f>
        <v>2.827</v>
      </c>
    </row>
    <row r="95" spans="14:18" ht="12">
      <c r="N95" s="194" t="s">
        <v>1299</v>
      </c>
      <c r="O95" s="177">
        <v>8069</v>
      </c>
      <c r="P95" s="178">
        <v>8069</v>
      </c>
      <c r="Q95" s="178">
        <v>24086</v>
      </c>
      <c r="R95" s="181">
        <f>ROUND(Q95/P95,3)</f>
        <v>2.985</v>
      </c>
    </row>
    <row r="96" spans="14:18" ht="12">
      <c r="N96" s="194" t="s">
        <v>1300</v>
      </c>
      <c r="O96" s="177">
        <v>2482</v>
      </c>
      <c r="P96" s="178">
        <v>2482</v>
      </c>
      <c r="Q96" s="178">
        <v>7416</v>
      </c>
      <c r="R96" s="181">
        <f>ROUND(Q96/P96,3)</f>
        <v>2.988</v>
      </c>
    </row>
    <row r="97" spans="14:18" ht="12">
      <c r="N97" s="194"/>
      <c r="O97" s="177"/>
      <c r="P97" s="178"/>
      <c r="Q97" s="178"/>
      <c r="R97" s="181"/>
    </row>
    <row r="98" spans="14:18" s="183" customFormat="1" ht="11.25">
      <c r="N98" s="195" t="s">
        <v>1301</v>
      </c>
      <c r="O98" s="189">
        <f>SUM(O100:O127)</f>
        <v>87130</v>
      </c>
      <c r="P98" s="190">
        <f>SUM(P100:P127)</f>
        <v>86987</v>
      </c>
      <c r="Q98" s="190">
        <f>SUM(Q100:Q127)</f>
        <v>242174</v>
      </c>
      <c r="R98" s="196">
        <f>ROUND(Q98/O98,3)</f>
        <v>2.779</v>
      </c>
    </row>
    <row r="99" spans="14:18" ht="12">
      <c r="N99" s="194"/>
      <c r="O99" s="177"/>
      <c r="P99" s="178"/>
      <c r="Q99" s="178"/>
      <c r="R99" s="181"/>
    </row>
    <row r="100" spans="14:18" ht="12">
      <c r="N100" s="194" t="s">
        <v>940</v>
      </c>
      <c r="O100" s="177">
        <v>4510</v>
      </c>
      <c r="P100" s="178">
        <v>4510</v>
      </c>
      <c r="Q100" s="178">
        <v>14256</v>
      </c>
      <c r="R100" s="181">
        <f>ROUND(Q100/P100,3)</f>
        <v>3.161</v>
      </c>
    </row>
    <row r="101" spans="14:18" ht="12">
      <c r="N101" s="194" t="s">
        <v>1302</v>
      </c>
      <c r="O101" s="177">
        <v>4198</v>
      </c>
      <c r="P101" s="178">
        <v>4198</v>
      </c>
      <c r="Q101" s="178">
        <v>12019</v>
      </c>
      <c r="R101" s="181">
        <f>ROUND(Q101/P101,3)</f>
        <v>2.863</v>
      </c>
    </row>
    <row r="102" spans="14:18" ht="12">
      <c r="N102" s="194" t="s">
        <v>1303</v>
      </c>
      <c r="O102" s="177">
        <v>1865</v>
      </c>
      <c r="P102" s="178">
        <v>1865</v>
      </c>
      <c r="Q102" s="178">
        <v>5315</v>
      </c>
      <c r="R102" s="181">
        <f>ROUND(Q102/P102,3)</f>
        <v>2.85</v>
      </c>
    </row>
    <row r="103" spans="14:18" ht="12">
      <c r="N103" s="194" t="s">
        <v>942</v>
      </c>
      <c r="O103" s="177">
        <v>4310</v>
      </c>
      <c r="P103" s="178">
        <v>4302</v>
      </c>
      <c r="Q103" s="178">
        <v>12265</v>
      </c>
      <c r="R103" s="181">
        <f>ROUND(Q103/P103,3)</f>
        <v>2.851</v>
      </c>
    </row>
    <row r="104" spans="14:18" ht="12">
      <c r="N104" s="194" t="s">
        <v>1969</v>
      </c>
      <c r="O104" s="177">
        <v>4790</v>
      </c>
      <c r="P104" s="178">
        <v>4790</v>
      </c>
      <c r="Q104" s="178">
        <v>14768</v>
      </c>
      <c r="R104" s="181">
        <f>ROUND(Q104/P104,3)</f>
        <v>3.083</v>
      </c>
    </row>
    <row r="105" spans="14:18" ht="12">
      <c r="N105" s="194"/>
      <c r="O105" s="177"/>
      <c r="P105" s="178"/>
      <c r="Q105" s="178"/>
      <c r="R105" s="181"/>
    </row>
    <row r="106" spans="14:18" ht="12">
      <c r="N106" s="194" t="s">
        <v>1304</v>
      </c>
      <c r="O106" s="177">
        <v>1871</v>
      </c>
      <c r="P106" s="178">
        <v>1871</v>
      </c>
      <c r="Q106" s="178">
        <v>4850</v>
      </c>
      <c r="R106" s="181">
        <f>ROUND(Q106/P106,3)</f>
        <v>2.592</v>
      </c>
    </row>
    <row r="107" spans="14:18" ht="12">
      <c r="N107" s="194" t="s">
        <v>944</v>
      </c>
      <c r="O107" s="177">
        <v>1206</v>
      </c>
      <c r="P107" s="178">
        <v>1206</v>
      </c>
      <c r="Q107" s="178">
        <v>3116</v>
      </c>
      <c r="R107" s="181">
        <f>ROUND(Q107/P107,3)</f>
        <v>2.584</v>
      </c>
    </row>
    <row r="108" spans="14:18" ht="12">
      <c r="N108" s="194" t="s">
        <v>1305</v>
      </c>
      <c r="O108" s="177">
        <v>2096</v>
      </c>
      <c r="P108" s="178">
        <v>2096</v>
      </c>
      <c r="Q108" s="178">
        <v>5850</v>
      </c>
      <c r="R108" s="181">
        <f>ROUND(Q108/P108,3)</f>
        <v>2.791</v>
      </c>
    </row>
    <row r="109" spans="14:18" ht="12">
      <c r="N109" s="194" t="s">
        <v>1306</v>
      </c>
      <c r="O109" s="177">
        <v>338</v>
      </c>
      <c r="P109" s="178">
        <v>338</v>
      </c>
      <c r="Q109" s="178">
        <v>813</v>
      </c>
      <c r="R109" s="181">
        <f>ROUND(Q109/P109,3)</f>
        <v>2.405</v>
      </c>
    </row>
    <row r="110" spans="14:18" ht="12">
      <c r="N110" s="194" t="s">
        <v>1307</v>
      </c>
      <c r="O110" s="177">
        <v>2314</v>
      </c>
      <c r="P110" s="178">
        <v>2314</v>
      </c>
      <c r="Q110" s="178">
        <v>6833</v>
      </c>
      <c r="R110" s="181">
        <f>ROUND(Q110/P110,3)</f>
        <v>2.953</v>
      </c>
    </row>
    <row r="111" spans="14:18" ht="12">
      <c r="N111" s="194"/>
      <c r="O111" s="177"/>
      <c r="P111" s="178"/>
      <c r="Q111" s="178"/>
      <c r="R111" s="181"/>
    </row>
    <row r="112" spans="14:18" ht="12">
      <c r="N112" s="194" t="s">
        <v>948</v>
      </c>
      <c r="O112" s="177">
        <v>2846</v>
      </c>
      <c r="P112" s="178">
        <v>2846</v>
      </c>
      <c r="Q112" s="178">
        <v>8854</v>
      </c>
      <c r="R112" s="181">
        <f>ROUND(Q112/P112,3)</f>
        <v>3.111</v>
      </c>
    </row>
    <row r="113" spans="14:18" ht="12">
      <c r="N113" s="194" t="s">
        <v>949</v>
      </c>
      <c r="O113" s="177">
        <v>3862</v>
      </c>
      <c r="P113" s="178">
        <v>3862</v>
      </c>
      <c r="Q113" s="178">
        <v>12212</v>
      </c>
      <c r="R113" s="181">
        <f>ROUND(Q113/P113,3)</f>
        <v>3.162</v>
      </c>
    </row>
    <row r="114" spans="14:18" ht="12">
      <c r="N114" s="194" t="s">
        <v>950</v>
      </c>
      <c r="O114" s="177">
        <v>1992</v>
      </c>
      <c r="P114" s="178">
        <v>1992</v>
      </c>
      <c r="Q114" s="178">
        <v>6036</v>
      </c>
      <c r="R114" s="181">
        <f>ROUND(Q114/P114,3)</f>
        <v>3.03</v>
      </c>
    </row>
    <row r="115" spans="14:18" ht="12">
      <c r="N115" s="194" t="s">
        <v>1308</v>
      </c>
      <c r="O115" s="177">
        <v>2841</v>
      </c>
      <c r="P115" s="178">
        <v>2841</v>
      </c>
      <c r="Q115" s="178">
        <v>8361</v>
      </c>
      <c r="R115" s="181">
        <f>ROUND(Q115/P115,3)</f>
        <v>2.943</v>
      </c>
    </row>
    <row r="116" spans="14:18" ht="12">
      <c r="N116" s="194" t="s">
        <v>1309</v>
      </c>
      <c r="O116" s="177">
        <v>3891</v>
      </c>
      <c r="P116" s="178">
        <v>3891</v>
      </c>
      <c r="Q116" s="178">
        <v>11416</v>
      </c>
      <c r="R116" s="181">
        <f>ROUND(Q116/P116,3)</f>
        <v>2.934</v>
      </c>
    </row>
    <row r="117" spans="14:18" ht="12">
      <c r="N117" s="194"/>
      <c r="O117" s="177"/>
      <c r="P117" s="178"/>
      <c r="Q117" s="178"/>
      <c r="R117" s="181"/>
    </row>
    <row r="118" spans="14:18" ht="12">
      <c r="N118" s="194" t="s">
        <v>1310</v>
      </c>
      <c r="O118" s="177">
        <v>3871</v>
      </c>
      <c r="P118" s="178">
        <v>3849</v>
      </c>
      <c r="Q118" s="178">
        <v>10454</v>
      </c>
      <c r="R118" s="181">
        <f>ROUND(Q118/P118,3)</f>
        <v>2.716</v>
      </c>
    </row>
    <row r="119" spans="14:18" ht="12">
      <c r="N119" s="194" t="s">
        <v>1027</v>
      </c>
      <c r="O119" s="177">
        <v>3796</v>
      </c>
      <c r="P119" s="178">
        <v>3792</v>
      </c>
      <c r="Q119" s="178">
        <v>10163</v>
      </c>
      <c r="R119" s="181">
        <f>ROUND(Q119/P119,3)</f>
        <v>2.68</v>
      </c>
    </row>
    <row r="120" spans="14:18" ht="12">
      <c r="N120" s="194" t="s">
        <v>1311</v>
      </c>
      <c r="O120" s="177">
        <v>1391</v>
      </c>
      <c r="P120" s="178">
        <v>1390</v>
      </c>
      <c r="Q120" s="178">
        <v>3863</v>
      </c>
      <c r="R120" s="181">
        <f>ROUND(Q120/P120,3)</f>
        <v>2.779</v>
      </c>
    </row>
    <row r="121" spans="14:18" ht="12">
      <c r="N121" s="194" t="s">
        <v>1312</v>
      </c>
      <c r="O121" s="177">
        <v>5760</v>
      </c>
      <c r="P121" s="178">
        <v>5738</v>
      </c>
      <c r="Q121" s="178">
        <v>15143</v>
      </c>
      <c r="R121" s="181">
        <f>ROUND(Q121/P121,3)</f>
        <v>2.639</v>
      </c>
    </row>
    <row r="122" spans="14:18" ht="12">
      <c r="N122" s="194" t="s">
        <v>957</v>
      </c>
      <c r="O122" s="177">
        <v>5312</v>
      </c>
      <c r="P122" s="178">
        <v>5298</v>
      </c>
      <c r="Q122" s="178">
        <v>13573</v>
      </c>
      <c r="R122" s="181">
        <f>ROUND(Q122/P122,3)</f>
        <v>2.562</v>
      </c>
    </row>
    <row r="123" spans="14:18" ht="12">
      <c r="N123" s="194"/>
      <c r="O123" s="177"/>
      <c r="P123" s="178"/>
      <c r="Q123" s="178"/>
      <c r="R123" s="181"/>
    </row>
    <row r="124" spans="14:18" ht="12">
      <c r="N124" s="194" t="s">
        <v>1980</v>
      </c>
      <c r="O124" s="177">
        <v>6626</v>
      </c>
      <c r="P124" s="178">
        <v>6618</v>
      </c>
      <c r="Q124" s="178">
        <v>17194</v>
      </c>
      <c r="R124" s="181">
        <f>ROUND(Q124/P124,3)</f>
        <v>2.598</v>
      </c>
    </row>
    <row r="125" spans="14:18" ht="12">
      <c r="N125" s="194" t="s">
        <v>958</v>
      </c>
      <c r="O125" s="177">
        <v>6929</v>
      </c>
      <c r="P125" s="178">
        <v>6914</v>
      </c>
      <c r="Q125" s="178">
        <v>19262</v>
      </c>
      <c r="R125" s="181">
        <f>ROUND(Q125/P125,3)</f>
        <v>2.786</v>
      </c>
    </row>
    <row r="126" spans="14:18" ht="12">
      <c r="N126" s="194" t="s">
        <v>959</v>
      </c>
      <c r="O126" s="177">
        <v>4082</v>
      </c>
      <c r="P126" s="178">
        <v>4066</v>
      </c>
      <c r="Q126" s="178">
        <v>9884</v>
      </c>
      <c r="R126" s="181">
        <f>ROUND(Q126/P126,3)</f>
        <v>2.431</v>
      </c>
    </row>
    <row r="127" spans="14:18" ht="12">
      <c r="N127" s="194" t="s">
        <v>960</v>
      </c>
      <c r="O127" s="177">
        <v>6433</v>
      </c>
      <c r="P127" s="178">
        <v>6400</v>
      </c>
      <c r="Q127" s="178">
        <v>15674</v>
      </c>
      <c r="R127" s="181">
        <f>ROUND(Q127/P127,3)</f>
        <v>2.449</v>
      </c>
    </row>
    <row r="128" spans="14:18" ht="12">
      <c r="N128" s="194"/>
      <c r="O128" s="177"/>
      <c r="P128" s="178"/>
      <c r="Q128" s="178"/>
      <c r="R128" s="181"/>
    </row>
    <row r="129" spans="14:18" s="183" customFormat="1" ht="11.25">
      <c r="N129" s="195" t="s">
        <v>1313</v>
      </c>
      <c r="O129" s="190">
        <f>SUM(O131:O150)</f>
        <v>83324</v>
      </c>
      <c r="P129" s="190">
        <f>SUM(P131:P150)</f>
        <v>83324</v>
      </c>
      <c r="Q129" s="190">
        <f>SUM(Q131:Q150)</f>
        <v>188048</v>
      </c>
      <c r="R129" s="196">
        <f>ROUNDDOWN(Q129/O129,3)</f>
        <v>2.256</v>
      </c>
    </row>
    <row r="130" spans="14:18" ht="12">
      <c r="N130" s="194"/>
      <c r="O130" s="177"/>
      <c r="P130" s="178"/>
      <c r="Q130" s="178"/>
      <c r="R130" s="181"/>
    </row>
    <row r="131" spans="14:18" ht="12">
      <c r="N131" s="194" t="s">
        <v>961</v>
      </c>
      <c r="O131" s="177">
        <v>6700</v>
      </c>
      <c r="P131" s="178">
        <v>6700</v>
      </c>
      <c r="Q131" s="178">
        <v>16404</v>
      </c>
      <c r="R131" s="181">
        <f>ROUND(Q131/O131,3)</f>
        <v>2.448</v>
      </c>
    </row>
    <row r="132" spans="14:18" ht="12">
      <c r="N132" s="194" t="s">
        <v>1314</v>
      </c>
      <c r="O132" s="177">
        <v>2148</v>
      </c>
      <c r="P132" s="178">
        <v>2148</v>
      </c>
      <c r="Q132" s="178">
        <v>4763</v>
      </c>
      <c r="R132" s="181">
        <f>ROUND(Q132/O132,3)</f>
        <v>2.217</v>
      </c>
    </row>
    <row r="133" spans="14:18" ht="12">
      <c r="N133" s="194" t="s">
        <v>1315</v>
      </c>
      <c r="O133" s="177">
        <v>6955</v>
      </c>
      <c r="P133" s="178">
        <v>6955</v>
      </c>
      <c r="Q133" s="178">
        <v>16048</v>
      </c>
      <c r="R133" s="181">
        <f>ROUND(Q133/O133,3)</f>
        <v>2.307</v>
      </c>
    </row>
    <row r="134" spans="14:18" ht="12">
      <c r="N134" s="194" t="s">
        <v>1316</v>
      </c>
      <c r="O134" s="177">
        <v>4450</v>
      </c>
      <c r="P134" s="178">
        <v>4450</v>
      </c>
      <c r="Q134" s="178">
        <v>10570</v>
      </c>
      <c r="R134" s="181">
        <f>ROUND(Q134/O134,3)</f>
        <v>2.375</v>
      </c>
    </row>
    <row r="135" spans="14:18" ht="12">
      <c r="N135" s="194" t="s">
        <v>964</v>
      </c>
      <c r="O135" s="177">
        <v>2742</v>
      </c>
      <c r="P135" s="178">
        <v>2742</v>
      </c>
      <c r="Q135" s="178">
        <v>6502</v>
      </c>
      <c r="R135" s="181">
        <f>ROUND(Q135/O135,3)</f>
        <v>2.371</v>
      </c>
    </row>
    <row r="136" spans="14:18" ht="12">
      <c r="N136" s="194"/>
      <c r="O136" s="177"/>
      <c r="P136" s="178"/>
      <c r="Q136" s="178"/>
      <c r="R136" s="181"/>
    </row>
    <row r="137" spans="14:18" ht="12">
      <c r="N137" s="194" t="s">
        <v>1317</v>
      </c>
      <c r="O137" s="177">
        <v>2458</v>
      </c>
      <c r="P137" s="178">
        <v>2458</v>
      </c>
      <c r="Q137" s="178">
        <v>5480</v>
      </c>
      <c r="R137" s="181">
        <f>ROUND(Q137/O137,3)</f>
        <v>2.229</v>
      </c>
    </row>
    <row r="138" spans="14:18" ht="12">
      <c r="N138" s="194" t="s">
        <v>952</v>
      </c>
      <c r="O138" s="177">
        <v>5581</v>
      </c>
      <c r="P138" s="178">
        <v>5581</v>
      </c>
      <c r="Q138" s="178">
        <v>13704</v>
      </c>
      <c r="R138" s="181">
        <f>ROUND(Q138/O138,3)</f>
        <v>2.455</v>
      </c>
    </row>
    <row r="139" spans="14:18" ht="12">
      <c r="N139" s="194" t="s">
        <v>1995</v>
      </c>
      <c r="O139" s="177">
        <v>4790</v>
      </c>
      <c r="P139" s="178">
        <v>4790</v>
      </c>
      <c r="Q139" s="178">
        <v>10799</v>
      </c>
      <c r="R139" s="181">
        <f>ROUND(Q139/O139,3)</f>
        <v>2.254</v>
      </c>
    </row>
    <row r="140" spans="14:18" ht="12">
      <c r="N140" s="194" t="s">
        <v>1318</v>
      </c>
      <c r="O140" s="177">
        <v>2555</v>
      </c>
      <c r="P140" s="178">
        <v>2555</v>
      </c>
      <c r="Q140" s="178">
        <v>5742</v>
      </c>
      <c r="R140" s="181">
        <f>ROUND(Q140/O140,3)</f>
        <v>2.247</v>
      </c>
    </row>
    <row r="141" spans="14:18" ht="12">
      <c r="N141" s="194" t="s">
        <v>911</v>
      </c>
      <c r="O141" s="177">
        <v>2535</v>
      </c>
      <c r="P141" s="178">
        <v>2535</v>
      </c>
      <c r="Q141" s="178">
        <v>5778</v>
      </c>
      <c r="R141" s="181">
        <f>ROUND(Q141/O141,3)</f>
        <v>2.279</v>
      </c>
    </row>
    <row r="142" spans="14:18" ht="12">
      <c r="N142" s="194"/>
      <c r="O142" s="177"/>
      <c r="P142" s="178"/>
      <c r="Q142" s="178"/>
      <c r="R142" s="181"/>
    </row>
    <row r="143" spans="14:18" ht="12">
      <c r="N143" s="194" t="s">
        <v>968</v>
      </c>
      <c r="O143" s="177">
        <v>5143</v>
      </c>
      <c r="P143" s="178">
        <v>5143</v>
      </c>
      <c r="Q143" s="178">
        <v>11594</v>
      </c>
      <c r="R143" s="181">
        <f>ROUND(Q143/O143,3)</f>
        <v>2.254</v>
      </c>
    </row>
    <row r="144" spans="14:18" ht="12">
      <c r="N144" s="194" t="s">
        <v>1319</v>
      </c>
      <c r="O144" s="177">
        <v>4591</v>
      </c>
      <c r="P144" s="178">
        <v>4591</v>
      </c>
      <c r="Q144" s="178">
        <v>10612</v>
      </c>
      <c r="R144" s="181">
        <f>ROUND(Q144/O144,3)</f>
        <v>2.311</v>
      </c>
    </row>
    <row r="145" spans="14:18" ht="12">
      <c r="N145" s="194" t="s">
        <v>1320</v>
      </c>
      <c r="O145" s="177">
        <v>2249</v>
      </c>
      <c r="P145" s="178">
        <v>2249</v>
      </c>
      <c r="Q145" s="178">
        <v>4170</v>
      </c>
      <c r="R145" s="181">
        <f>ROUND(Q145/O145,3)</f>
        <v>1.854</v>
      </c>
    </row>
    <row r="146" spans="14:18" ht="12">
      <c r="N146" s="194" t="s">
        <v>1321</v>
      </c>
      <c r="O146" s="177">
        <v>11782</v>
      </c>
      <c r="P146" s="178">
        <v>11782</v>
      </c>
      <c r="Q146" s="178">
        <v>26124</v>
      </c>
      <c r="R146" s="181">
        <f>ROUND(Q146/O146,3)</f>
        <v>2.217</v>
      </c>
    </row>
    <row r="147" spans="14:18" ht="12">
      <c r="N147" s="194" t="s">
        <v>1322</v>
      </c>
      <c r="O147" s="177">
        <v>5363</v>
      </c>
      <c r="P147" s="178">
        <v>5363</v>
      </c>
      <c r="Q147" s="178">
        <v>11833</v>
      </c>
      <c r="R147" s="181">
        <f>ROUND(Q147/O147,3)</f>
        <v>2.206</v>
      </c>
    </row>
    <row r="148" spans="14:18" ht="12">
      <c r="N148" s="194"/>
      <c r="O148" s="177"/>
      <c r="P148" s="178"/>
      <c r="Q148" s="178"/>
      <c r="R148" s="181"/>
    </row>
    <row r="149" spans="14:18" ht="12">
      <c r="N149" s="194" t="s">
        <v>2003</v>
      </c>
      <c r="O149" s="177">
        <v>6224</v>
      </c>
      <c r="P149" s="178">
        <v>6224</v>
      </c>
      <c r="Q149" s="178">
        <v>13079</v>
      </c>
      <c r="R149" s="181">
        <f>ROUND(Q149/O149,3)</f>
        <v>2.101</v>
      </c>
    </row>
    <row r="150" spans="14:18" ht="12">
      <c r="N150" s="194" t="s">
        <v>2004</v>
      </c>
      <c r="O150" s="177">
        <v>7058</v>
      </c>
      <c r="P150" s="178">
        <v>7058</v>
      </c>
      <c r="Q150" s="178">
        <v>14846</v>
      </c>
      <c r="R150" s="181">
        <f>ROUND(Q150/O150,3)</f>
        <v>2.103</v>
      </c>
    </row>
    <row r="151" spans="14:18" ht="12">
      <c r="N151" s="194"/>
      <c r="O151" s="177"/>
      <c r="P151" s="178"/>
      <c r="Q151" s="178"/>
      <c r="R151" s="181"/>
    </row>
    <row r="152" spans="14:18" s="183" customFormat="1" ht="11.25">
      <c r="N152" s="195" t="s">
        <v>2005</v>
      </c>
      <c r="O152" s="190">
        <f>SUM(O154:O164)</f>
        <v>37742</v>
      </c>
      <c r="P152" s="190">
        <f>SUM(P154:P164)</f>
        <v>37742</v>
      </c>
      <c r="Q152" s="190">
        <f>SUM(Q154:Q164)</f>
        <v>91590</v>
      </c>
      <c r="R152" s="196">
        <f>ROUNDDOWN(Q152/O152,3)</f>
        <v>2.426</v>
      </c>
    </row>
    <row r="153" spans="14:18" ht="12">
      <c r="N153" s="194"/>
      <c r="O153" s="177"/>
      <c r="P153" s="178"/>
      <c r="Q153" s="178"/>
      <c r="R153" s="181"/>
    </row>
    <row r="154" spans="14:18" ht="12">
      <c r="N154" s="194" t="s">
        <v>1323</v>
      </c>
      <c r="O154" s="177">
        <v>2367</v>
      </c>
      <c r="P154" s="178">
        <v>2367</v>
      </c>
      <c r="Q154" s="178">
        <v>5068</v>
      </c>
      <c r="R154" s="181">
        <f>ROUND(Q154/O154,3)</f>
        <v>2.141</v>
      </c>
    </row>
    <row r="155" spans="14:18" ht="12">
      <c r="N155" s="194" t="s">
        <v>1324</v>
      </c>
      <c r="O155" s="177">
        <v>2042</v>
      </c>
      <c r="P155" s="178">
        <v>2042</v>
      </c>
      <c r="Q155" s="178">
        <v>4382</v>
      </c>
      <c r="R155" s="181">
        <f>ROUND(Q155/O155,3)</f>
        <v>2.146</v>
      </c>
    </row>
    <row r="156" spans="14:18" ht="12">
      <c r="N156" s="194" t="s">
        <v>975</v>
      </c>
      <c r="O156" s="177">
        <v>2168</v>
      </c>
      <c r="P156" s="178">
        <v>2168</v>
      </c>
      <c r="Q156" s="178">
        <v>4241</v>
      </c>
      <c r="R156" s="181">
        <f>ROUND(Q156/O156,3)</f>
        <v>1.956</v>
      </c>
    </row>
    <row r="157" spans="14:18" ht="12">
      <c r="N157" s="194" t="s">
        <v>1325</v>
      </c>
      <c r="O157" s="177">
        <v>3841</v>
      </c>
      <c r="P157" s="178">
        <v>3841</v>
      </c>
      <c r="Q157" s="178">
        <v>8216</v>
      </c>
      <c r="R157" s="181">
        <f>ROUND(Q157/O157,3)</f>
        <v>2.139</v>
      </c>
    </row>
    <row r="158" spans="14:18" ht="12">
      <c r="N158" s="194" t="s">
        <v>977</v>
      </c>
      <c r="O158" s="177">
        <v>6427</v>
      </c>
      <c r="P158" s="178">
        <v>6427</v>
      </c>
      <c r="Q158" s="178">
        <v>15418</v>
      </c>
      <c r="R158" s="181">
        <f>ROUND(Q158/O158,3)</f>
        <v>2.399</v>
      </c>
    </row>
    <row r="159" spans="14:18" ht="12">
      <c r="N159" s="194"/>
      <c r="O159" s="177"/>
      <c r="P159" s="178"/>
      <c r="Q159" s="178"/>
      <c r="R159" s="181"/>
    </row>
    <row r="160" spans="14:18" ht="12">
      <c r="N160" s="194" t="s">
        <v>978</v>
      </c>
      <c r="O160" s="177">
        <v>3018</v>
      </c>
      <c r="P160" s="178">
        <v>3018</v>
      </c>
      <c r="Q160" s="178">
        <v>4967</v>
      </c>
      <c r="R160" s="181">
        <f>ROUND(Q160/O160,3)</f>
        <v>1.646</v>
      </c>
    </row>
    <row r="161" spans="14:18" ht="12">
      <c r="N161" s="194" t="s">
        <v>1326</v>
      </c>
      <c r="O161" s="177">
        <v>4453</v>
      </c>
      <c r="P161" s="178">
        <v>4453</v>
      </c>
      <c r="Q161" s="178">
        <v>11880</v>
      </c>
      <c r="R161" s="181">
        <f>ROUND(Q161/O161,3)</f>
        <v>2.668</v>
      </c>
    </row>
    <row r="162" spans="14:18" ht="12">
      <c r="N162" s="194" t="s">
        <v>1327</v>
      </c>
      <c r="O162" s="177">
        <v>3489</v>
      </c>
      <c r="P162" s="178">
        <v>3489</v>
      </c>
      <c r="Q162" s="178">
        <v>9609</v>
      </c>
      <c r="R162" s="181">
        <f>ROUND(Q162/O162,3)</f>
        <v>2.754</v>
      </c>
    </row>
    <row r="163" spans="14:18" ht="12">
      <c r="N163" s="194" t="s">
        <v>1328</v>
      </c>
      <c r="O163" s="177">
        <v>3125</v>
      </c>
      <c r="P163" s="178">
        <v>3125</v>
      </c>
      <c r="Q163" s="178">
        <v>8797</v>
      </c>
      <c r="R163" s="181">
        <f>ROUND(Q163/O163,3)</f>
        <v>2.815</v>
      </c>
    </row>
    <row r="164" spans="14:18" ht="12">
      <c r="N164" s="194" t="s">
        <v>1329</v>
      </c>
      <c r="O164" s="177">
        <v>6812</v>
      </c>
      <c r="P164" s="178">
        <v>6812</v>
      </c>
      <c r="Q164" s="178">
        <v>19012</v>
      </c>
      <c r="R164" s="181">
        <f>ROUND(Q164/O164,3)</f>
        <v>2.791</v>
      </c>
    </row>
    <row r="165" spans="14:18" ht="12">
      <c r="N165" s="194"/>
      <c r="O165" s="177"/>
      <c r="P165" s="178"/>
      <c r="Q165" s="178"/>
      <c r="R165" s="181"/>
    </row>
    <row r="166" spans="14:18" s="183" customFormat="1" ht="11.25">
      <c r="N166" s="195" t="s">
        <v>983</v>
      </c>
      <c r="O166" s="190">
        <f>SUM(O168:O190)</f>
        <v>95380</v>
      </c>
      <c r="P166" s="190">
        <v>95364</v>
      </c>
      <c r="Q166" s="190">
        <f>SUM(Q168:Q190)</f>
        <v>264109</v>
      </c>
      <c r="R166" s="196">
        <f>ROUND(Q166/O166,3)</f>
        <v>2.769</v>
      </c>
    </row>
    <row r="167" spans="14:18" ht="12">
      <c r="N167" s="194"/>
      <c r="O167" s="177"/>
      <c r="P167" s="178"/>
      <c r="Q167" s="178"/>
      <c r="R167" s="181"/>
    </row>
    <row r="168" spans="14:18" ht="12">
      <c r="N168" s="194" t="s">
        <v>984</v>
      </c>
      <c r="O168" s="177">
        <v>3832</v>
      </c>
      <c r="P168" s="178">
        <v>3832</v>
      </c>
      <c r="Q168" s="178">
        <v>11132</v>
      </c>
      <c r="R168" s="181">
        <f>ROUND(Q168/O168,3)</f>
        <v>2.905</v>
      </c>
    </row>
    <row r="169" spans="14:18" ht="12">
      <c r="N169" s="194" t="s">
        <v>1330</v>
      </c>
      <c r="O169" s="177">
        <v>1475</v>
      </c>
      <c r="P169" s="178">
        <v>1475</v>
      </c>
      <c r="Q169" s="178">
        <v>2975</v>
      </c>
      <c r="R169" s="181">
        <f>ROUND(Q169/O169,3)</f>
        <v>2.017</v>
      </c>
    </row>
    <row r="170" spans="14:18" ht="12">
      <c r="N170" s="194" t="s">
        <v>1331</v>
      </c>
      <c r="O170" s="177">
        <v>8913</v>
      </c>
      <c r="P170" s="178">
        <v>8913</v>
      </c>
      <c r="Q170" s="178">
        <v>25072</v>
      </c>
      <c r="R170" s="181">
        <f>ROUND(Q170/O170,3)</f>
        <v>2.813</v>
      </c>
    </row>
    <row r="171" spans="14:18" ht="12">
      <c r="N171" s="194" t="s">
        <v>987</v>
      </c>
      <c r="O171" s="177">
        <v>4530</v>
      </c>
      <c r="P171" s="178">
        <v>4530</v>
      </c>
      <c r="Q171" s="178">
        <v>12285</v>
      </c>
      <c r="R171" s="181">
        <f>ROUND(Q171/O171,3)</f>
        <v>2.712</v>
      </c>
    </row>
    <row r="172" spans="14:18" ht="12">
      <c r="N172" s="194" t="s">
        <v>1332</v>
      </c>
      <c r="O172" s="177">
        <v>5390</v>
      </c>
      <c r="P172" s="178">
        <v>5390</v>
      </c>
      <c r="Q172" s="178">
        <v>13545</v>
      </c>
      <c r="R172" s="181">
        <f>ROUND(Q172/O172,3)</f>
        <v>2.513</v>
      </c>
    </row>
    <row r="173" spans="14:18" ht="12">
      <c r="N173" s="194"/>
      <c r="O173" s="177"/>
      <c r="P173" s="178"/>
      <c r="Q173" s="178"/>
      <c r="R173" s="181"/>
    </row>
    <row r="174" spans="14:18" ht="12">
      <c r="N174" s="194" t="s">
        <v>1333</v>
      </c>
      <c r="O174" s="177">
        <v>6840</v>
      </c>
      <c r="P174" s="178">
        <v>6839</v>
      </c>
      <c r="Q174" s="178">
        <v>18058</v>
      </c>
      <c r="R174" s="181">
        <f>ROUND(Q174/O174,3)</f>
        <v>2.64</v>
      </c>
    </row>
    <row r="175" spans="14:18" ht="12">
      <c r="N175" s="194" t="s">
        <v>1334</v>
      </c>
      <c r="O175" s="177">
        <v>7330</v>
      </c>
      <c r="P175" s="178">
        <v>7330</v>
      </c>
      <c r="Q175" s="178">
        <v>20971</v>
      </c>
      <c r="R175" s="181">
        <f>ROUND(Q175/O175,3)</f>
        <v>2.861</v>
      </c>
    </row>
    <row r="176" spans="14:18" ht="12">
      <c r="N176" s="194" t="s">
        <v>1335</v>
      </c>
      <c r="O176" s="177">
        <v>6684</v>
      </c>
      <c r="P176" s="178">
        <v>6684</v>
      </c>
      <c r="Q176" s="178">
        <v>20393</v>
      </c>
      <c r="R176" s="181">
        <f>ROUND(Q176/O176,3)</f>
        <v>3.051</v>
      </c>
    </row>
    <row r="177" spans="14:18" ht="12">
      <c r="N177" s="194" t="s">
        <v>2015</v>
      </c>
      <c r="O177" s="177">
        <v>5225</v>
      </c>
      <c r="P177" s="178">
        <v>5210</v>
      </c>
      <c r="Q177" s="178">
        <v>13914</v>
      </c>
      <c r="R177" s="181">
        <f>ROUND(Q177/P177,3)</f>
        <v>2.671</v>
      </c>
    </row>
    <row r="178" spans="14:18" ht="12">
      <c r="N178" s="194" t="s">
        <v>993</v>
      </c>
      <c r="O178" s="177">
        <v>3204</v>
      </c>
      <c r="P178" s="178">
        <v>3204</v>
      </c>
      <c r="Q178" s="178">
        <v>7187</v>
      </c>
      <c r="R178" s="181">
        <f>ROUND(Q178/O178,3)</f>
        <v>2.243</v>
      </c>
    </row>
    <row r="179" spans="14:18" ht="12">
      <c r="N179" s="194"/>
      <c r="O179" s="177"/>
      <c r="P179" s="178"/>
      <c r="Q179" s="178"/>
      <c r="R179" s="181"/>
    </row>
    <row r="180" spans="14:18" ht="12">
      <c r="N180" s="194" t="s">
        <v>994</v>
      </c>
      <c r="O180" s="177">
        <v>1723</v>
      </c>
      <c r="P180" s="178">
        <v>1723</v>
      </c>
      <c r="Q180" s="178">
        <v>2881</v>
      </c>
      <c r="R180" s="181">
        <f>ROUND(Q180/O180,3)</f>
        <v>1.672</v>
      </c>
    </row>
    <row r="181" spans="14:18" ht="12">
      <c r="N181" s="194" t="s">
        <v>1336</v>
      </c>
      <c r="O181" s="177">
        <v>723</v>
      </c>
      <c r="P181" s="178">
        <v>723</v>
      </c>
      <c r="Q181" s="178">
        <v>1909</v>
      </c>
      <c r="R181" s="181">
        <f>ROUND(Q181/O181,3)</f>
        <v>2.64</v>
      </c>
    </row>
    <row r="182" spans="14:18" ht="12">
      <c r="N182" s="194" t="s">
        <v>1337</v>
      </c>
      <c r="O182" s="177">
        <v>1602</v>
      </c>
      <c r="P182" s="178">
        <v>1602</v>
      </c>
      <c r="Q182" s="178">
        <v>4949</v>
      </c>
      <c r="R182" s="181">
        <f>ROUND(Q182/O182,3)</f>
        <v>3.089</v>
      </c>
    </row>
    <row r="183" spans="14:18" ht="12">
      <c r="N183" s="194" t="s">
        <v>997</v>
      </c>
      <c r="O183" s="177">
        <v>1640</v>
      </c>
      <c r="P183" s="178">
        <v>1640</v>
      </c>
      <c r="Q183" s="178">
        <v>4708</v>
      </c>
      <c r="R183" s="181">
        <f>ROUND(Q183/O183,3)</f>
        <v>2.871</v>
      </c>
    </row>
    <row r="184" spans="14:18" ht="12">
      <c r="N184" s="194" t="s">
        <v>1338</v>
      </c>
      <c r="O184" s="177">
        <v>2387</v>
      </c>
      <c r="P184" s="178">
        <v>2387</v>
      </c>
      <c r="Q184" s="178">
        <v>6743</v>
      </c>
      <c r="R184" s="181">
        <f>ROUND(Q184/O184,3)</f>
        <v>2.825</v>
      </c>
    </row>
    <row r="185" spans="14:18" ht="12">
      <c r="N185" s="194"/>
      <c r="O185" s="177"/>
      <c r="P185" s="178"/>
      <c r="Q185" s="178"/>
      <c r="R185" s="181"/>
    </row>
    <row r="186" spans="14:18" ht="12">
      <c r="N186" s="194" t="s">
        <v>999</v>
      </c>
      <c r="O186" s="177">
        <v>5084</v>
      </c>
      <c r="P186" s="178">
        <v>5087</v>
      </c>
      <c r="Q186" s="178">
        <v>14688</v>
      </c>
      <c r="R186" s="181">
        <f>ROUND(Q186/O186,3)</f>
        <v>2.889</v>
      </c>
    </row>
    <row r="187" spans="14:18" ht="12">
      <c r="N187" s="194" t="s">
        <v>1000</v>
      </c>
      <c r="O187" s="177">
        <v>5814</v>
      </c>
      <c r="P187" s="178">
        <v>5814</v>
      </c>
      <c r="Q187" s="178">
        <v>16837</v>
      </c>
      <c r="R187" s="181">
        <f>ROUND(Q187/O187,3)</f>
        <v>2.896</v>
      </c>
    </row>
    <row r="188" spans="14:18" ht="12">
      <c r="N188" s="194" t="s">
        <v>1339</v>
      </c>
      <c r="O188" s="177">
        <v>4980</v>
      </c>
      <c r="P188" s="178">
        <v>4980</v>
      </c>
      <c r="Q188" s="178">
        <v>14721</v>
      </c>
      <c r="R188" s="181">
        <f>ROUND(Q188/O188,3)</f>
        <v>2.956</v>
      </c>
    </row>
    <row r="189" spans="14:18" ht="12">
      <c r="N189" s="194" t="s">
        <v>1340</v>
      </c>
      <c r="O189" s="177">
        <v>9537</v>
      </c>
      <c r="P189" s="178">
        <v>9537</v>
      </c>
      <c r="Q189" s="178">
        <v>27247</v>
      </c>
      <c r="R189" s="181">
        <f>ROUND(Q189/O189,3)</f>
        <v>2.857</v>
      </c>
    </row>
    <row r="190" spans="14:18" ht="12">
      <c r="N190" s="194" t="s">
        <v>1341</v>
      </c>
      <c r="O190" s="177">
        <v>8467</v>
      </c>
      <c r="P190" s="178">
        <v>8467</v>
      </c>
      <c r="Q190" s="178">
        <v>23894</v>
      </c>
      <c r="R190" s="181">
        <f>ROUND(Q190/O190,3)</f>
        <v>2.822</v>
      </c>
    </row>
    <row r="191" spans="14:18" ht="12">
      <c r="N191" s="194"/>
      <c r="O191" s="177"/>
      <c r="P191" s="178"/>
      <c r="Q191" s="178"/>
      <c r="R191" s="181"/>
    </row>
    <row r="192" spans="14:18" s="183" customFormat="1" ht="11.25">
      <c r="N192" s="195" t="s">
        <v>1004</v>
      </c>
      <c r="O192" s="190">
        <f>SUM(O194:O215)</f>
        <v>70630</v>
      </c>
      <c r="P192" s="190">
        <v>70576</v>
      </c>
      <c r="Q192" s="190">
        <f>SUM(Q194:Q215)</f>
        <v>164666</v>
      </c>
      <c r="R192" s="196">
        <f>ROUND(Q192/P192,3)</f>
        <v>2.333</v>
      </c>
    </row>
    <row r="193" spans="14:18" ht="12">
      <c r="N193" s="194"/>
      <c r="O193" s="177"/>
      <c r="P193" s="178"/>
      <c r="Q193" s="178"/>
      <c r="R193" s="181"/>
    </row>
    <row r="194" spans="14:18" ht="12">
      <c r="N194" s="194" t="s">
        <v>1342</v>
      </c>
      <c r="O194" s="177">
        <v>2155</v>
      </c>
      <c r="P194" s="178">
        <v>2155</v>
      </c>
      <c r="Q194" s="178">
        <v>5332</v>
      </c>
      <c r="R194" s="181">
        <f>ROUND(Q194/P194,3)</f>
        <v>2.474</v>
      </c>
    </row>
    <row r="195" spans="14:18" ht="12">
      <c r="N195" s="194" t="s">
        <v>1917</v>
      </c>
      <c r="O195" s="177">
        <v>3810</v>
      </c>
      <c r="P195" s="178">
        <v>3809</v>
      </c>
      <c r="Q195" s="178">
        <v>9561</v>
      </c>
      <c r="R195" s="181">
        <f>ROUND(Q195/P195,3)</f>
        <v>2.51</v>
      </c>
    </row>
    <row r="196" spans="14:18" ht="12">
      <c r="N196" s="194" t="s">
        <v>919</v>
      </c>
      <c r="O196" s="177">
        <v>6980</v>
      </c>
      <c r="P196" s="178">
        <v>6979</v>
      </c>
      <c r="Q196" s="178">
        <v>16223</v>
      </c>
      <c r="R196" s="181">
        <f>ROUND(Q196/P196,3)</f>
        <v>2.325</v>
      </c>
    </row>
    <row r="197" spans="14:18" ht="12">
      <c r="N197" s="194" t="s">
        <v>1005</v>
      </c>
      <c r="O197" s="177">
        <v>3927</v>
      </c>
      <c r="P197" s="178">
        <v>3927</v>
      </c>
      <c r="Q197" s="178">
        <v>9376</v>
      </c>
      <c r="R197" s="181">
        <f>ROUND(Q197/P197,3)</f>
        <v>2.388</v>
      </c>
    </row>
    <row r="198" spans="14:18" ht="12">
      <c r="N198" s="194" t="s">
        <v>1343</v>
      </c>
      <c r="O198" s="177">
        <v>2575</v>
      </c>
      <c r="P198" s="178">
        <v>2575</v>
      </c>
      <c r="Q198" s="178">
        <v>5815</v>
      </c>
      <c r="R198" s="181">
        <f>ROUNDUP(Q198/P198,3)</f>
        <v>2.259</v>
      </c>
    </row>
    <row r="199" spans="14:18" ht="12">
      <c r="N199" s="194"/>
      <c r="O199" s="177"/>
      <c r="P199" s="178"/>
      <c r="Q199" s="178"/>
      <c r="R199" s="181"/>
    </row>
    <row r="200" spans="14:18" ht="12">
      <c r="N200" s="194" t="s">
        <v>1007</v>
      </c>
      <c r="O200" s="177">
        <v>1621</v>
      </c>
      <c r="P200" s="178">
        <v>1621</v>
      </c>
      <c r="Q200" s="178">
        <v>4066</v>
      </c>
      <c r="R200" s="181">
        <f>ROUND(Q200/P200,3)</f>
        <v>2.508</v>
      </c>
    </row>
    <row r="201" spans="14:18" ht="12">
      <c r="N201" s="194" t="s">
        <v>1344</v>
      </c>
      <c r="O201" s="177">
        <v>761</v>
      </c>
      <c r="P201" s="178">
        <v>761</v>
      </c>
      <c r="Q201" s="178">
        <v>2027</v>
      </c>
      <c r="R201" s="181">
        <f>ROUND(Q201/P201,3)</f>
        <v>2.664</v>
      </c>
    </row>
    <row r="202" spans="14:18" ht="12">
      <c r="N202" s="194" t="s">
        <v>1009</v>
      </c>
      <c r="O202" s="177">
        <v>1331</v>
      </c>
      <c r="P202" s="178">
        <v>1330</v>
      </c>
      <c r="Q202" s="178">
        <v>3146</v>
      </c>
      <c r="R202" s="181">
        <f>ROUND(Q202/P202,3)</f>
        <v>2.365</v>
      </c>
    </row>
    <row r="203" spans="14:18" ht="12">
      <c r="N203" s="194" t="s">
        <v>1010</v>
      </c>
      <c r="O203" s="177">
        <v>2990</v>
      </c>
      <c r="P203" s="178">
        <v>2990</v>
      </c>
      <c r="Q203" s="178">
        <v>8052</v>
      </c>
      <c r="R203" s="181">
        <f>ROUND(Q203/P203,3)</f>
        <v>2.693</v>
      </c>
    </row>
    <row r="204" spans="14:18" ht="12">
      <c r="N204" s="194" t="s">
        <v>1345</v>
      </c>
      <c r="O204" s="177">
        <v>5556</v>
      </c>
      <c r="P204" s="178">
        <v>5556</v>
      </c>
      <c r="Q204" s="178">
        <v>12891</v>
      </c>
      <c r="R204" s="181">
        <f>ROUND(Q204/P204,3)</f>
        <v>2.32</v>
      </c>
    </row>
    <row r="205" spans="14:18" ht="12">
      <c r="N205" s="194"/>
      <c r="O205" s="177"/>
      <c r="P205" s="178"/>
      <c r="Q205" s="178"/>
      <c r="R205" s="181"/>
    </row>
    <row r="206" spans="14:18" ht="12">
      <c r="N206" s="194" t="s">
        <v>1346</v>
      </c>
      <c r="O206" s="177">
        <v>1606</v>
      </c>
      <c r="P206" s="178">
        <v>1606</v>
      </c>
      <c r="Q206" s="178">
        <v>3556</v>
      </c>
      <c r="R206" s="181">
        <f>ROUND(Q206/P206,3)</f>
        <v>2.214</v>
      </c>
    </row>
    <row r="207" spans="14:18" ht="12">
      <c r="N207" s="194" t="s">
        <v>911</v>
      </c>
      <c r="O207" s="177">
        <v>6548</v>
      </c>
      <c r="P207" s="178">
        <v>6548</v>
      </c>
      <c r="Q207" s="178">
        <v>18655</v>
      </c>
      <c r="R207" s="181">
        <f>ROUND(Q207/P207,3)</f>
        <v>2.849</v>
      </c>
    </row>
    <row r="208" spans="14:18" ht="12">
      <c r="N208" s="194" t="s">
        <v>1013</v>
      </c>
      <c r="O208" s="177">
        <v>9531</v>
      </c>
      <c r="P208" s="178">
        <v>9511</v>
      </c>
      <c r="Q208" s="178">
        <v>26084</v>
      </c>
      <c r="R208" s="181">
        <f>ROUND(Q208/P208,3)</f>
        <v>2.743</v>
      </c>
    </row>
    <row r="209" spans="14:18" ht="12">
      <c r="N209" s="194" t="s">
        <v>1014</v>
      </c>
      <c r="O209" s="177">
        <v>3969</v>
      </c>
      <c r="P209" s="178">
        <v>3969</v>
      </c>
      <c r="Q209" s="178">
        <v>10897</v>
      </c>
      <c r="R209" s="181">
        <f>ROUND(Q209/P209,3)</f>
        <v>2.746</v>
      </c>
    </row>
    <row r="210" spans="14:18" ht="12">
      <c r="N210" s="194" t="s">
        <v>1015</v>
      </c>
      <c r="O210" s="177">
        <v>3740</v>
      </c>
      <c r="P210" s="178">
        <v>3739</v>
      </c>
      <c r="Q210" s="178">
        <v>8659</v>
      </c>
      <c r="R210" s="181">
        <f>ROUND(Q210/P210,3)</f>
        <v>2.316</v>
      </c>
    </row>
    <row r="211" spans="14:18" ht="12">
      <c r="N211" s="194"/>
      <c r="O211" s="177"/>
      <c r="P211" s="178"/>
      <c r="Q211" s="178"/>
      <c r="R211" s="181"/>
    </row>
    <row r="212" spans="14:18" ht="12">
      <c r="N212" s="194" t="s">
        <v>1347</v>
      </c>
      <c r="O212" s="177">
        <v>2601</v>
      </c>
      <c r="P212" s="178">
        <v>2597</v>
      </c>
      <c r="Q212" s="178">
        <v>3844</v>
      </c>
      <c r="R212" s="181">
        <f>ROUND(Q212/P212,3)</f>
        <v>1.48</v>
      </c>
    </row>
    <row r="213" spans="14:18" ht="12">
      <c r="N213" s="194" t="s">
        <v>1017</v>
      </c>
      <c r="O213" s="177">
        <v>5959</v>
      </c>
      <c r="P213" s="178">
        <v>5953</v>
      </c>
      <c r="Q213" s="178">
        <v>9591</v>
      </c>
      <c r="R213" s="181">
        <f>ROUND(Q213/P213,3)</f>
        <v>1.611</v>
      </c>
    </row>
    <row r="214" spans="14:18" ht="12">
      <c r="N214" s="194" t="s">
        <v>1348</v>
      </c>
      <c r="O214" s="177">
        <v>1933</v>
      </c>
      <c r="P214" s="178">
        <v>1926</v>
      </c>
      <c r="Q214" s="178">
        <v>2671</v>
      </c>
      <c r="R214" s="181">
        <f>ROUND(Q214/P214,3)</f>
        <v>1.387</v>
      </c>
    </row>
    <row r="215" spans="14:18" ht="12">
      <c r="N215" s="194" t="s">
        <v>1349</v>
      </c>
      <c r="O215" s="177">
        <v>3037</v>
      </c>
      <c r="P215" s="178">
        <v>3025</v>
      </c>
      <c r="Q215" s="178">
        <v>4220</v>
      </c>
      <c r="R215" s="181">
        <f>ROUND(Q215/P215,3)</f>
        <v>1.395</v>
      </c>
    </row>
    <row r="216" spans="14:18" ht="12">
      <c r="N216" s="194"/>
      <c r="O216" s="177"/>
      <c r="P216" s="178"/>
      <c r="Q216" s="178"/>
      <c r="R216" s="181"/>
    </row>
    <row r="217" spans="14:18" s="183" customFormat="1" ht="11.25">
      <c r="N217" s="195" t="s">
        <v>1350</v>
      </c>
      <c r="O217" s="190">
        <v>185610</v>
      </c>
      <c r="P217" s="190">
        <f>SUM(P219:P251)</f>
        <v>185610</v>
      </c>
      <c r="Q217" s="190">
        <f>SUM(Q219:Q251)</f>
        <v>534503</v>
      </c>
      <c r="R217" s="196">
        <f>ROUND(Q217/O217,3)</f>
        <v>2.88</v>
      </c>
    </row>
    <row r="218" spans="14:18" ht="12">
      <c r="N218" s="194"/>
      <c r="O218" s="177"/>
      <c r="P218" s="178"/>
      <c r="Q218" s="178"/>
      <c r="R218" s="181"/>
    </row>
    <row r="219" spans="14:18" ht="12">
      <c r="N219" s="194" t="s">
        <v>1019</v>
      </c>
      <c r="O219" s="177">
        <v>1879</v>
      </c>
      <c r="P219" s="178">
        <v>1879</v>
      </c>
      <c r="Q219" s="178">
        <v>3222</v>
      </c>
      <c r="R219" s="181">
        <f>ROUND(Q219/O219,3)</f>
        <v>1.715</v>
      </c>
    </row>
    <row r="220" spans="14:18" ht="12">
      <c r="N220" s="194" t="s">
        <v>1291</v>
      </c>
      <c r="O220" s="177">
        <v>4377</v>
      </c>
      <c r="P220" s="178">
        <v>4377</v>
      </c>
      <c r="Q220" s="178">
        <v>9157</v>
      </c>
      <c r="R220" s="181">
        <f>ROUND(Q220/O220,3)</f>
        <v>2.092</v>
      </c>
    </row>
    <row r="221" spans="14:18" ht="12">
      <c r="N221" s="194" t="s">
        <v>1351</v>
      </c>
      <c r="O221" s="177">
        <v>9705</v>
      </c>
      <c r="P221" s="178">
        <v>9705</v>
      </c>
      <c r="Q221" s="178">
        <v>26039</v>
      </c>
      <c r="R221" s="181">
        <f>ROUND(Q221/O221,3)</f>
        <v>2.683</v>
      </c>
    </row>
    <row r="222" spans="14:18" ht="12">
      <c r="N222" s="194" t="s">
        <v>1352</v>
      </c>
      <c r="O222" s="177">
        <v>5654</v>
      </c>
      <c r="P222" s="178">
        <v>5654</v>
      </c>
      <c r="Q222" s="178">
        <v>15464</v>
      </c>
      <c r="R222" s="181">
        <f>ROUND(Q222/O222,3)</f>
        <v>2.735</v>
      </c>
    </row>
    <row r="223" spans="14:18" ht="12">
      <c r="N223" s="194"/>
      <c r="O223" s="177"/>
      <c r="P223" s="178"/>
      <c r="Q223" s="178"/>
      <c r="R223" s="181"/>
    </row>
    <row r="224" spans="14:18" ht="12">
      <c r="N224" s="194" t="s">
        <v>1353</v>
      </c>
      <c r="O224" s="177">
        <v>4958</v>
      </c>
      <c r="P224" s="178">
        <v>4958</v>
      </c>
      <c r="Q224" s="178">
        <v>14676</v>
      </c>
      <c r="R224" s="181">
        <f>ROUND(Q224/O224,3)</f>
        <v>2.96</v>
      </c>
    </row>
    <row r="225" spans="14:18" ht="12">
      <c r="N225" s="194" t="s">
        <v>1354</v>
      </c>
      <c r="O225" s="177">
        <v>3461</v>
      </c>
      <c r="P225" s="178">
        <v>3461</v>
      </c>
      <c r="Q225" s="178">
        <v>7763</v>
      </c>
      <c r="R225" s="181">
        <f>ROUND(Q225/O225,3)</f>
        <v>2.243</v>
      </c>
    </row>
    <row r="226" spans="14:18" ht="12">
      <c r="N226" s="194" t="s">
        <v>1023</v>
      </c>
      <c r="O226" s="177">
        <v>8679</v>
      </c>
      <c r="P226" s="178">
        <v>8679</v>
      </c>
      <c r="Q226" s="178">
        <v>22479</v>
      </c>
      <c r="R226" s="181">
        <f>ROUND(Q226/O226,3)</f>
        <v>2.59</v>
      </c>
    </row>
    <row r="227" spans="14:18" ht="12">
      <c r="N227" s="194" t="s">
        <v>1024</v>
      </c>
      <c r="O227" s="177">
        <v>9815</v>
      </c>
      <c r="P227" s="178">
        <v>9815</v>
      </c>
      <c r="Q227" s="178">
        <v>25735</v>
      </c>
      <c r="R227" s="181">
        <f>ROUND(Q227/O227,3)</f>
        <v>2.622</v>
      </c>
    </row>
    <row r="228" spans="14:18" ht="12">
      <c r="N228" s="194" t="s">
        <v>1355</v>
      </c>
      <c r="O228" s="177">
        <v>12927</v>
      </c>
      <c r="P228" s="178">
        <v>12927</v>
      </c>
      <c r="Q228" s="178">
        <v>34748</v>
      </c>
      <c r="R228" s="181">
        <f>ROUND(Q228/O228,3)</f>
        <v>2.688</v>
      </c>
    </row>
    <row r="229" spans="14:18" ht="11.25" customHeight="1">
      <c r="N229" s="194"/>
      <c r="O229" s="177"/>
      <c r="P229" s="178"/>
      <c r="Q229" s="178"/>
      <c r="R229" s="181"/>
    </row>
    <row r="230" spans="14:18" ht="12">
      <c r="N230" s="194" t="s">
        <v>1026</v>
      </c>
      <c r="O230" s="177">
        <v>10180</v>
      </c>
      <c r="P230" s="178">
        <v>10180</v>
      </c>
      <c r="Q230" s="178">
        <v>28158</v>
      </c>
      <c r="R230" s="181">
        <f>ROUND(Q230/O230,3)</f>
        <v>2.766</v>
      </c>
    </row>
    <row r="231" spans="14:18" ht="12">
      <c r="N231" s="194" t="s">
        <v>1027</v>
      </c>
      <c r="O231" s="177">
        <v>9622</v>
      </c>
      <c r="P231" s="178">
        <v>9622</v>
      </c>
      <c r="Q231" s="178">
        <v>29184</v>
      </c>
      <c r="R231" s="181">
        <f>ROUND(Q231/O231,3)</f>
        <v>3.033</v>
      </c>
    </row>
    <row r="232" spans="14:18" ht="12">
      <c r="N232" s="194" t="s">
        <v>1356</v>
      </c>
      <c r="O232" s="177">
        <v>4846</v>
      </c>
      <c r="P232" s="178">
        <v>4846</v>
      </c>
      <c r="Q232" s="178">
        <v>14805</v>
      </c>
      <c r="R232" s="181">
        <f>ROUND(Q232/O232,3)</f>
        <v>3.055</v>
      </c>
    </row>
    <row r="233" spans="14:18" ht="12">
      <c r="N233" s="194" t="s">
        <v>1029</v>
      </c>
      <c r="O233" s="177">
        <v>4736</v>
      </c>
      <c r="P233" s="178">
        <v>4736</v>
      </c>
      <c r="Q233" s="178">
        <v>14715</v>
      </c>
      <c r="R233" s="181">
        <f>ROUND(Q233/O233,3)</f>
        <v>3.107</v>
      </c>
    </row>
    <row r="234" spans="14:18" ht="12">
      <c r="N234" s="194" t="s">
        <v>1357</v>
      </c>
      <c r="O234" s="177">
        <v>3525</v>
      </c>
      <c r="P234" s="178">
        <v>3525</v>
      </c>
      <c r="Q234" s="178">
        <v>10924</v>
      </c>
      <c r="R234" s="181">
        <f>ROUND(Q234/O234,3)</f>
        <v>3.099</v>
      </c>
    </row>
    <row r="235" spans="14:18" ht="11.25" customHeight="1">
      <c r="N235" s="194"/>
      <c r="O235" s="177"/>
      <c r="P235" s="178"/>
      <c r="Q235" s="178"/>
      <c r="R235" s="181"/>
    </row>
    <row r="236" spans="14:18" ht="12">
      <c r="N236" s="194" t="s">
        <v>2061</v>
      </c>
      <c r="O236" s="177">
        <v>9399</v>
      </c>
      <c r="P236" s="178">
        <v>9399</v>
      </c>
      <c r="Q236" s="178">
        <v>28855</v>
      </c>
      <c r="R236" s="181">
        <f>ROUND(Q236/O236,3)</f>
        <v>3.07</v>
      </c>
    </row>
    <row r="237" spans="14:18" ht="12">
      <c r="N237" s="194" t="s">
        <v>1358</v>
      </c>
      <c r="O237" s="177">
        <v>9127</v>
      </c>
      <c r="P237" s="178">
        <v>9127</v>
      </c>
      <c r="Q237" s="178">
        <v>27308</v>
      </c>
      <c r="R237" s="181">
        <f>ROUND(Q237/O237,3)</f>
        <v>2.992</v>
      </c>
    </row>
    <row r="238" spans="14:18" ht="12">
      <c r="N238" s="194" t="s">
        <v>1359</v>
      </c>
      <c r="O238" s="177">
        <v>995</v>
      </c>
      <c r="P238" s="178">
        <v>995</v>
      </c>
      <c r="Q238" s="178">
        <v>1911</v>
      </c>
      <c r="R238" s="181">
        <f>ROUND(Q238/O238,3)</f>
        <v>1.921</v>
      </c>
    </row>
    <row r="239" spans="14:18" ht="12">
      <c r="N239" s="194" t="s">
        <v>1360</v>
      </c>
      <c r="O239" s="177">
        <v>4577</v>
      </c>
      <c r="P239" s="178">
        <v>4577</v>
      </c>
      <c r="Q239" s="178">
        <v>10161</v>
      </c>
      <c r="R239" s="181">
        <f>ROUND(Q239/O239,3)</f>
        <v>2.22</v>
      </c>
    </row>
    <row r="240" spans="14:18" ht="12">
      <c r="N240" s="194" t="s">
        <v>1361</v>
      </c>
      <c r="O240" s="177">
        <v>49</v>
      </c>
      <c r="P240" s="178">
        <v>49</v>
      </c>
      <c r="Q240" s="178">
        <v>115</v>
      </c>
      <c r="R240" s="181">
        <f>ROUND(Q240/O240,3)</f>
        <v>2.347</v>
      </c>
    </row>
    <row r="241" spans="14:18" ht="12">
      <c r="N241" s="194"/>
      <c r="O241" s="177"/>
      <c r="P241" s="178"/>
      <c r="Q241" s="178"/>
      <c r="R241" s="181"/>
    </row>
    <row r="242" spans="14:18" ht="12">
      <c r="N242" s="194" t="s">
        <v>1035</v>
      </c>
      <c r="O242" s="177">
        <v>10784</v>
      </c>
      <c r="P242" s="178">
        <v>10784</v>
      </c>
      <c r="Q242" s="178">
        <v>31511</v>
      </c>
      <c r="R242" s="181">
        <f>ROUND(Q242/O242,3)</f>
        <v>2.922</v>
      </c>
    </row>
    <row r="243" spans="14:18" ht="12">
      <c r="N243" s="194" t="s">
        <v>1362</v>
      </c>
      <c r="O243" s="177">
        <v>8392</v>
      </c>
      <c r="P243" s="178">
        <v>8392</v>
      </c>
      <c r="Q243" s="178">
        <v>26175</v>
      </c>
      <c r="R243" s="181">
        <f>ROUND(Q243/O243,3)</f>
        <v>3.119</v>
      </c>
    </row>
    <row r="244" spans="14:18" ht="12">
      <c r="N244" s="194" t="s">
        <v>1363</v>
      </c>
      <c r="O244" s="177">
        <v>7053</v>
      </c>
      <c r="P244" s="178">
        <v>7053</v>
      </c>
      <c r="Q244" s="178">
        <v>21773</v>
      </c>
      <c r="R244" s="181">
        <f>ROUND(Q244/O244,3)</f>
        <v>3.087</v>
      </c>
    </row>
    <row r="245" spans="14:18" ht="12">
      <c r="N245" s="194" t="s">
        <v>1364</v>
      </c>
      <c r="O245" s="177">
        <v>4337</v>
      </c>
      <c r="P245" s="178">
        <v>4337</v>
      </c>
      <c r="Q245" s="178">
        <v>13579</v>
      </c>
      <c r="R245" s="181">
        <f>ROUND(Q245/O245,3)</f>
        <v>3.131</v>
      </c>
    </row>
    <row r="246" spans="14:18" ht="12">
      <c r="N246" s="194" t="s">
        <v>1365</v>
      </c>
      <c r="O246" s="177">
        <v>4151</v>
      </c>
      <c r="P246" s="178">
        <v>4151</v>
      </c>
      <c r="Q246" s="178">
        <v>13242</v>
      </c>
      <c r="R246" s="181">
        <f>ROUND(Q246/O246,3)</f>
        <v>3.19</v>
      </c>
    </row>
    <row r="247" spans="14:18" ht="12">
      <c r="N247" s="194"/>
      <c r="O247" s="177"/>
      <c r="P247" s="178"/>
      <c r="Q247" s="178"/>
      <c r="R247" s="181"/>
    </row>
    <row r="248" spans="14:18" ht="12">
      <c r="N248" s="194" t="s">
        <v>1131</v>
      </c>
      <c r="O248" s="177">
        <v>11174</v>
      </c>
      <c r="P248" s="178">
        <v>11174</v>
      </c>
      <c r="Q248" s="178">
        <v>35846</v>
      </c>
      <c r="R248" s="181">
        <f>ROUND(Q248/O248,3)</f>
        <v>3.208</v>
      </c>
    </row>
    <row r="249" spans="14:18" ht="12">
      <c r="N249" s="194" t="s">
        <v>1366</v>
      </c>
      <c r="O249" s="177">
        <v>6632</v>
      </c>
      <c r="P249" s="178">
        <v>6632</v>
      </c>
      <c r="Q249" s="178">
        <v>21501</v>
      </c>
      <c r="R249" s="181">
        <f>ROUND(Q249/O249,3)</f>
        <v>3.242</v>
      </c>
    </row>
    <row r="250" spans="14:18" ht="12">
      <c r="N250" s="194" t="s">
        <v>1040</v>
      </c>
      <c r="O250" s="177">
        <v>6100</v>
      </c>
      <c r="P250" s="178">
        <v>6100</v>
      </c>
      <c r="Q250" s="178">
        <v>19605</v>
      </c>
      <c r="R250" s="181">
        <f>ROUND(Q250/O250,3)</f>
        <v>3.214</v>
      </c>
    </row>
    <row r="251" spans="14:18" ht="12">
      <c r="N251" s="194" t="s">
        <v>1041</v>
      </c>
      <c r="O251" s="177">
        <v>8475</v>
      </c>
      <c r="P251" s="178">
        <v>8476</v>
      </c>
      <c r="Q251" s="178">
        <v>25852</v>
      </c>
      <c r="R251" s="181">
        <f>ROUND(Q251/O251,3)</f>
        <v>3.05</v>
      </c>
    </row>
    <row r="252" spans="14:18" ht="12">
      <c r="N252" s="194"/>
      <c r="O252" s="177"/>
      <c r="P252" s="178"/>
      <c r="Q252" s="178"/>
      <c r="R252" s="181"/>
    </row>
    <row r="253" spans="1:18" s="183" customFormat="1" ht="12">
      <c r="A253" s="182"/>
      <c r="B253" s="182"/>
      <c r="C253" s="182"/>
      <c r="D253" s="182"/>
      <c r="E253" s="182"/>
      <c r="F253" s="182"/>
      <c r="G253" s="182"/>
      <c r="H253" s="182"/>
      <c r="I253" s="182"/>
      <c r="J253" s="182"/>
      <c r="K253" s="182"/>
      <c r="L253" s="182"/>
      <c r="M253" s="182"/>
      <c r="N253" s="195" t="s">
        <v>1367</v>
      </c>
      <c r="O253" s="190">
        <f>SUM(O255:O273)</f>
        <v>72020</v>
      </c>
      <c r="P253" s="190">
        <f>SUM(P255:P273)</f>
        <v>72010</v>
      </c>
      <c r="Q253" s="190">
        <f>SUM(Q255:Q273)</f>
        <v>185893</v>
      </c>
      <c r="R253" s="196">
        <f>ROUND(Q253/P253,3)</f>
        <v>2.581</v>
      </c>
    </row>
    <row r="254" spans="14:18" ht="12">
      <c r="N254" s="194"/>
      <c r="O254" s="177"/>
      <c r="P254" s="178"/>
      <c r="Q254" s="178"/>
      <c r="R254" s="181"/>
    </row>
    <row r="255" spans="14:18" ht="12">
      <c r="N255" s="194" t="s">
        <v>1368</v>
      </c>
      <c r="O255" s="177">
        <v>1495</v>
      </c>
      <c r="P255" s="178">
        <v>1495</v>
      </c>
      <c r="Q255" s="178">
        <v>3735</v>
      </c>
      <c r="R255" s="181">
        <f>ROUND(Q255/P255,3)</f>
        <v>2.498</v>
      </c>
    </row>
    <row r="256" spans="14:18" ht="12">
      <c r="N256" s="194" t="s">
        <v>1369</v>
      </c>
      <c r="O256" s="177">
        <v>2639</v>
      </c>
      <c r="P256" s="178">
        <v>2639</v>
      </c>
      <c r="Q256" s="178">
        <v>6225</v>
      </c>
      <c r="R256" s="181">
        <f>ROUND(Q256/P256,3)</f>
        <v>2.359</v>
      </c>
    </row>
    <row r="257" spans="14:18" ht="12">
      <c r="N257" s="194" t="s">
        <v>1044</v>
      </c>
      <c r="O257" s="177">
        <v>2444</v>
      </c>
      <c r="P257" s="178">
        <v>2444</v>
      </c>
      <c r="Q257" s="178">
        <v>4961</v>
      </c>
      <c r="R257" s="181">
        <f>ROUND(Q257/P257,3)</f>
        <v>2.03</v>
      </c>
    </row>
    <row r="258" spans="14:18" ht="12">
      <c r="N258" s="194" t="s">
        <v>1045</v>
      </c>
      <c r="O258" s="177">
        <v>3665</v>
      </c>
      <c r="P258" s="178">
        <v>3665</v>
      </c>
      <c r="Q258" s="178">
        <v>5618</v>
      </c>
      <c r="R258" s="181">
        <f>ROUND(Q258/P258,3)</f>
        <v>1.533</v>
      </c>
    </row>
    <row r="259" spans="14:18" ht="12">
      <c r="N259" s="194" t="s">
        <v>1370</v>
      </c>
      <c r="O259" s="177">
        <v>1060</v>
      </c>
      <c r="P259" s="178">
        <v>1060</v>
      </c>
      <c r="Q259" s="178">
        <v>2158</v>
      </c>
      <c r="R259" s="181">
        <f>ROUND(Q259/P259,3)</f>
        <v>2.036</v>
      </c>
    </row>
    <row r="260" spans="14:18" ht="12">
      <c r="N260" s="194"/>
      <c r="O260" s="177"/>
      <c r="P260" s="178"/>
      <c r="Q260" s="178"/>
      <c r="R260" s="181"/>
    </row>
    <row r="261" spans="14:18" ht="12">
      <c r="N261" s="194" t="s">
        <v>1371</v>
      </c>
      <c r="O261" s="177">
        <v>1646</v>
      </c>
      <c r="P261" s="178">
        <v>1646</v>
      </c>
      <c r="Q261" s="178">
        <v>2808</v>
      </c>
      <c r="R261" s="181">
        <f>ROUND(Q261/P261,3)</f>
        <v>1.706</v>
      </c>
    </row>
    <row r="262" spans="14:18" ht="12">
      <c r="N262" s="194" t="s">
        <v>1047</v>
      </c>
      <c r="O262" s="177">
        <v>1880</v>
      </c>
      <c r="P262" s="178">
        <v>1880</v>
      </c>
      <c r="Q262" s="178">
        <v>4358</v>
      </c>
      <c r="R262" s="181">
        <f>ROUND(Q262/P262,3)</f>
        <v>2.318</v>
      </c>
    </row>
    <row r="263" spans="14:18" ht="12">
      <c r="N263" s="194" t="s">
        <v>1333</v>
      </c>
      <c r="O263" s="177">
        <v>5078</v>
      </c>
      <c r="P263" s="178">
        <v>5078</v>
      </c>
      <c r="Q263" s="178">
        <v>13726</v>
      </c>
      <c r="R263" s="181">
        <f>ROUND(Q263/P263,3)</f>
        <v>2.703</v>
      </c>
    </row>
    <row r="264" spans="14:18" ht="12">
      <c r="N264" s="194" t="s">
        <v>1372</v>
      </c>
      <c r="O264" s="177">
        <v>11540</v>
      </c>
      <c r="P264" s="178">
        <v>11540</v>
      </c>
      <c r="Q264" s="178">
        <v>31250</v>
      </c>
      <c r="R264" s="181">
        <f>ROUND(Q264/P264,3)</f>
        <v>2.708</v>
      </c>
    </row>
    <row r="265" spans="14:18" ht="12">
      <c r="N265" s="194" t="s">
        <v>1373</v>
      </c>
      <c r="O265" s="177">
        <v>7715</v>
      </c>
      <c r="P265" s="178">
        <v>7715</v>
      </c>
      <c r="Q265" s="178">
        <v>21556</v>
      </c>
      <c r="R265" s="181">
        <f>ROUND(Q265/P265,3)</f>
        <v>2.794</v>
      </c>
    </row>
    <row r="266" spans="14:18" ht="12">
      <c r="N266" s="194"/>
      <c r="O266" s="177"/>
      <c r="P266" s="178"/>
      <c r="Q266" s="178"/>
      <c r="R266" s="181"/>
    </row>
    <row r="267" spans="14:18" ht="12">
      <c r="N267" s="194" t="s">
        <v>1374</v>
      </c>
      <c r="O267" s="177">
        <v>57</v>
      </c>
      <c r="P267" s="178">
        <v>57</v>
      </c>
      <c r="Q267" s="178">
        <v>91</v>
      </c>
      <c r="R267" s="181">
        <f>ROUND(Q267/P267,3)</f>
        <v>1.596</v>
      </c>
    </row>
    <row r="268" spans="14:18" ht="12">
      <c r="N268" s="194" t="s">
        <v>1375</v>
      </c>
      <c r="O268" s="177">
        <v>8455</v>
      </c>
      <c r="P268" s="178">
        <v>8455</v>
      </c>
      <c r="Q268" s="178">
        <v>23310</v>
      </c>
      <c r="R268" s="181">
        <f>ROUND(Q268/P268,3)</f>
        <v>2.757</v>
      </c>
    </row>
    <row r="269" spans="14:18" ht="12">
      <c r="N269" s="194" t="s">
        <v>1376</v>
      </c>
      <c r="O269" s="177">
        <v>5190</v>
      </c>
      <c r="P269" s="178">
        <v>5190</v>
      </c>
      <c r="Q269" s="178">
        <v>12529</v>
      </c>
      <c r="R269" s="181">
        <f>ROUND(Q269/P269,3)</f>
        <v>2.414</v>
      </c>
    </row>
    <row r="270" spans="14:18" ht="12">
      <c r="N270" s="194" t="s">
        <v>1377</v>
      </c>
      <c r="O270" s="177">
        <v>7135</v>
      </c>
      <c r="P270" s="178">
        <v>7135</v>
      </c>
      <c r="Q270" s="178">
        <v>20998</v>
      </c>
      <c r="R270" s="181">
        <f>ROUND(Q270/P270,3)</f>
        <v>2.943</v>
      </c>
    </row>
    <row r="271" spans="14:18" ht="12">
      <c r="N271" s="194" t="s">
        <v>1378</v>
      </c>
      <c r="O271" s="177">
        <v>5815</v>
      </c>
      <c r="P271" s="178">
        <v>5805</v>
      </c>
      <c r="Q271" s="178">
        <v>16602</v>
      </c>
      <c r="R271" s="181">
        <f>ROUND(Q271/P271,3)</f>
        <v>2.86</v>
      </c>
    </row>
    <row r="272" spans="14:18" ht="12">
      <c r="N272" s="194"/>
      <c r="O272" s="177"/>
      <c r="P272" s="178"/>
      <c r="Q272" s="178"/>
      <c r="R272" s="181"/>
    </row>
    <row r="273" spans="14:18" ht="12">
      <c r="N273" s="194" t="s">
        <v>1379</v>
      </c>
      <c r="O273" s="177">
        <v>6206</v>
      </c>
      <c r="P273" s="178">
        <v>6206</v>
      </c>
      <c r="Q273" s="178">
        <v>15968</v>
      </c>
      <c r="R273" s="181">
        <f>ROUND(Q273/P273,3)</f>
        <v>2.573</v>
      </c>
    </row>
    <row r="274" spans="14:18" ht="12">
      <c r="N274" s="194"/>
      <c r="O274" s="177"/>
      <c r="P274" s="178"/>
      <c r="Q274" s="178"/>
      <c r="R274" s="181"/>
    </row>
    <row r="275" spans="14:18" s="183" customFormat="1" ht="11.25">
      <c r="N275" s="195" t="s">
        <v>1380</v>
      </c>
      <c r="O275" s="190">
        <f>SUM(O277:O303)</f>
        <v>113977</v>
      </c>
      <c r="P275" s="190">
        <f>SUM(P277:P303)</f>
        <v>113927</v>
      </c>
      <c r="Q275" s="190">
        <f>SUM(Q277:Q303)</f>
        <v>346177</v>
      </c>
      <c r="R275" s="196">
        <f>ROUND(Q275/O275,3)</f>
        <v>3.037</v>
      </c>
    </row>
    <row r="276" spans="14:18" ht="12">
      <c r="N276" s="194"/>
      <c r="O276" s="177"/>
      <c r="P276" s="178"/>
      <c r="Q276" s="178"/>
      <c r="R276" s="181"/>
    </row>
    <row r="277" spans="14:18" ht="12">
      <c r="N277" s="194" t="s">
        <v>1052</v>
      </c>
      <c r="O277" s="177">
        <v>426</v>
      </c>
      <c r="P277" s="178">
        <v>426</v>
      </c>
      <c r="Q277" s="178">
        <v>1232</v>
      </c>
      <c r="R277" s="181">
        <f>ROUND(Q277/P277,3)</f>
        <v>2.892</v>
      </c>
    </row>
    <row r="278" spans="14:18" ht="12">
      <c r="N278" s="194" t="s">
        <v>1381</v>
      </c>
      <c r="O278" s="177">
        <v>3960</v>
      </c>
      <c r="P278" s="178">
        <v>3960</v>
      </c>
      <c r="Q278" s="178">
        <v>11397</v>
      </c>
      <c r="R278" s="181">
        <f>ROUND(Q278/P278,3)</f>
        <v>2.878</v>
      </c>
    </row>
    <row r="279" spans="14:18" ht="12">
      <c r="N279" s="194" t="s">
        <v>1382</v>
      </c>
      <c r="O279" s="177">
        <v>4806</v>
      </c>
      <c r="P279" s="178">
        <v>4806</v>
      </c>
      <c r="Q279" s="178">
        <v>13851</v>
      </c>
      <c r="R279" s="181">
        <f>ROUND(Q279/P279,3)</f>
        <v>2.882</v>
      </c>
    </row>
    <row r="280" spans="14:18" ht="12">
      <c r="N280" s="194" t="s">
        <v>1054</v>
      </c>
      <c r="O280" s="177">
        <v>4223</v>
      </c>
      <c r="P280" s="178">
        <v>4218</v>
      </c>
      <c r="Q280" s="178">
        <v>10781</v>
      </c>
      <c r="R280" s="181">
        <f>ROUND(Q280/P280,3)</f>
        <v>2.556</v>
      </c>
    </row>
    <row r="281" spans="14:18" ht="12">
      <c r="N281" s="194" t="s">
        <v>1383</v>
      </c>
      <c r="O281" s="177">
        <v>2139</v>
      </c>
      <c r="P281" s="178">
        <v>2135</v>
      </c>
      <c r="Q281" s="178">
        <v>5495</v>
      </c>
      <c r="R281" s="181">
        <f>ROUND(Q281/P281,3)</f>
        <v>2.574</v>
      </c>
    </row>
    <row r="282" spans="14:18" ht="12">
      <c r="N282" s="194"/>
      <c r="O282" s="177"/>
      <c r="P282" s="178"/>
      <c r="Q282" s="178"/>
      <c r="R282" s="181"/>
    </row>
    <row r="283" spans="14:18" ht="12">
      <c r="N283" s="194" t="s">
        <v>1056</v>
      </c>
      <c r="O283" s="177">
        <v>9332</v>
      </c>
      <c r="P283" s="178">
        <v>9329</v>
      </c>
      <c r="Q283" s="178">
        <v>28920</v>
      </c>
      <c r="R283" s="181">
        <f>ROUND(Q283/P283,3)</f>
        <v>3.1</v>
      </c>
    </row>
    <row r="284" spans="14:18" ht="12">
      <c r="N284" s="194" t="s">
        <v>1057</v>
      </c>
      <c r="O284" s="177">
        <v>7067</v>
      </c>
      <c r="P284" s="178">
        <v>7067</v>
      </c>
      <c r="Q284" s="178">
        <v>22035</v>
      </c>
      <c r="R284" s="181">
        <f>ROUND(Q284/P284,3)</f>
        <v>3.118</v>
      </c>
    </row>
    <row r="285" spans="14:18" ht="12">
      <c r="N285" s="194" t="s">
        <v>1058</v>
      </c>
      <c r="O285" s="177">
        <v>7551</v>
      </c>
      <c r="P285" s="178">
        <v>7551</v>
      </c>
      <c r="Q285" s="178">
        <v>24163</v>
      </c>
      <c r="R285" s="181">
        <f>ROUND(Q285/P285,3)</f>
        <v>3.2</v>
      </c>
    </row>
    <row r="286" spans="14:18" ht="12">
      <c r="N286" s="194" t="s">
        <v>1059</v>
      </c>
      <c r="O286" s="177">
        <v>8448</v>
      </c>
      <c r="P286" s="178">
        <v>8448</v>
      </c>
      <c r="Q286" s="178">
        <v>27287</v>
      </c>
      <c r="R286" s="181">
        <f>ROUND(Q286/P286,3)</f>
        <v>3.23</v>
      </c>
    </row>
    <row r="287" spans="14:18" ht="12">
      <c r="N287" s="194" t="s">
        <v>1384</v>
      </c>
      <c r="O287" s="177">
        <v>6667</v>
      </c>
      <c r="P287" s="178">
        <v>6667</v>
      </c>
      <c r="Q287" s="178">
        <v>21634</v>
      </c>
      <c r="R287" s="181">
        <f>ROUND(Q287/P287,3)</f>
        <v>3.245</v>
      </c>
    </row>
    <row r="288" spans="14:18" ht="12">
      <c r="N288" s="194"/>
      <c r="O288" s="177"/>
      <c r="P288" s="178"/>
      <c r="Q288" s="178"/>
      <c r="R288" s="181"/>
    </row>
    <row r="289" spans="14:18" ht="12">
      <c r="N289" s="194" t="s">
        <v>1061</v>
      </c>
      <c r="O289" s="177">
        <v>8495</v>
      </c>
      <c r="P289" s="178">
        <v>8495</v>
      </c>
      <c r="Q289" s="178">
        <v>27787</v>
      </c>
      <c r="R289" s="181">
        <f>ROUND(Q289/P289,3)</f>
        <v>3.271</v>
      </c>
    </row>
    <row r="290" spans="14:18" ht="12">
      <c r="N290" s="194" t="s">
        <v>1062</v>
      </c>
      <c r="O290" s="177">
        <v>4100</v>
      </c>
      <c r="P290" s="178">
        <v>4100</v>
      </c>
      <c r="Q290" s="178">
        <v>12538</v>
      </c>
      <c r="R290" s="181">
        <f>ROUND(Q290/P290,3)</f>
        <v>3.058</v>
      </c>
    </row>
    <row r="291" spans="14:18" ht="12">
      <c r="N291" s="194" t="s">
        <v>1063</v>
      </c>
      <c r="O291" s="177">
        <v>3743</v>
      </c>
      <c r="P291" s="178">
        <v>3743</v>
      </c>
      <c r="Q291" s="178">
        <v>11513</v>
      </c>
      <c r="R291" s="181">
        <f>ROUND(Q291/P291,3)</f>
        <v>3.076</v>
      </c>
    </row>
    <row r="292" spans="14:18" ht="12">
      <c r="N292" s="194" t="s">
        <v>1064</v>
      </c>
      <c r="O292" s="177">
        <v>1928</v>
      </c>
      <c r="P292" s="178">
        <v>1918</v>
      </c>
      <c r="Q292" s="178">
        <v>4230</v>
      </c>
      <c r="R292" s="181">
        <f>ROUND(Q292/P292,3)</f>
        <v>2.205</v>
      </c>
    </row>
    <row r="293" spans="14:18" ht="12">
      <c r="N293" s="194" t="s">
        <v>1385</v>
      </c>
      <c r="O293" s="177">
        <v>2961</v>
      </c>
      <c r="P293" s="178">
        <v>2954</v>
      </c>
      <c r="Q293" s="178">
        <v>7032</v>
      </c>
      <c r="R293" s="181">
        <f>ROUND(Q293/P293,3)</f>
        <v>2.381</v>
      </c>
    </row>
    <row r="294" spans="14:18" ht="12">
      <c r="N294" s="194"/>
      <c r="O294" s="177"/>
      <c r="P294" s="178"/>
      <c r="Q294" s="178"/>
      <c r="R294" s="181"/>
    </row>
    <row r="295" spans="14:18" ht="12">
      <c r="N295" s="194" t="s">
        <v>1386</v>
      </c>
      <c r="O295" s="177">
        <v>4578</v>
      </c>
      <c r="P295" s="178">
        <v>4578</v>
      </c>
      <c r="Q295" s="178">
        <v>14672</v>
      </c>
      <c r="R295" s="181">
        <f>ROUND(Q295/P295,3)</f>
        <v>3.205</v>
      </c>
    </row>
    <row r="296" spans="14:18" ht="12">
      <c r="N296" s="194" t="s">
        <v>1067</v>
      </c>
      <c r="O296" s="177">
        <v>5147</v>
      </c>
      <c r="P296" s="178">
        <v>5147</v>
      </c>
      <c r="Q296" s="178">
        <v>16733</v>
      </c>
      <c r="R296" s="181">
        <f>ROUND(Q296/P296,3)</f>
        <v>3.251</v>
      </c>
    </row>
    <row r="297" spans="14:18" ht="12">
      <c r="N297" s="194" t="s">
        <v>1387</v>
      </c>
      <c r="O297" s="177">
        <v>6913</v>
      </c>
      <c r="P297" s="178">
        <v>6913</v>
      </c>
      <c r="Q297" s="178">
        <v>22578</v>
      </c>
      <c r="R297" s="181">
        <f>ROUND(Q297/P297,3)</f>
        <v>3.266</v>
      </c>
    </row>
    <row r="298" spans="14:18" ht="12">
      <c r="N298" s="194" t="s">
        <v>1069</v>
      </c>
      <c r="O298" s="177">
        <v>156</v>
      </c>
      <c r="P298" s="178">
        <v>156</v>
      </c>
      <c r="Q298" s="178">
        <v>421</v>
      </c>
      <c r="R298" s="181">
        <f>ROUND(Q298/P298,3)</f>
        <v>2.699</v>
      </c>
    </row>
    <row r="299" spans="14:18" ht="12">
      <c r="N299" s="194" t="s">
        <v>1070</v>
      </c>
      <c r="O299" s="177">
        <v>8155</v>
      </c>
      <c r="P299" s="178">
        <v>8134</v>
      </c>
      <c r="Q299" s="178">
        <v>22565</v>
      </c>
      <c r="R299" s="181">
        <f>ROUND(Q299/P299,3)</f>
        <v>2.774</v>
      </c>
    </row>
    <row r="300" spans="14:18" ht="12">
      <c r="N300" s="194"/>
      <c r="O300" s="177"/>
      <c r="P300" s="178"/>
      <c r="Q300" s="178"/>
      <c r="R300" s="181"/>
    </row>
    <row r="301" spans="14:18" ht="12">
      <c r="N301" s="194" t="s">
        <v>1388</v>
      </c>
      <c r="O301" s="177">
        <v>6670</v>
      </c>
      <c r="P301" s="178">
        <v>6670</v>
      </c>
      <c r="Q301" s="178">
        <v>20010</v>
      </c>
      <c r="R301" s="181">
        <f>ROUND(Q301/P301,3)</f>
        <v>3</v>
      </c>
    </row>
    <row r="302" spans="14:18" ht="12">
      <c r="N302" s="194" t="s">
        <v>902</v>
      </c>
      <c r="O302" s="177">
        <v>5605</v>
      </c>
      <c r="P302" s="178">
        <v>5605</v>
      </c>
      <c r="Q302" s="178">
        <v>16899</v>
      </c>
      <c r="R302" s="181">
        <f>ROUND(Q302/P302,3)</f>
        <v>3.015</v>
      </c>
    </row>
    <row r="303" spans="14:18" ht="12">
      <c r="N303" s="194" t="s">
        <v>1072</v>
      </c>
      <c r="O303" s="177">
        <v>907</v>
      </c>
      <c r="P303" s="178">
        <v>907</v>
      </c>
      <c r="Q303" s="178">
        <v>2404</v>
      </c>
      <c r="R303" s="181">
        <f>ROUND(Q303/P303,3)</f>
        <v>2.65</v>
      </c>
    </row>
    <row r="304" spans="14:18" ht="12.75" thickBot="1">
      <c r="N304" s="197"/>
      <c r="O304" s="198"/>
      <c r="P304" s="199"/>
      <c r="Q304" s="199"/>
      <c r="R304" s="200"/>
    </row>
    <row r="305" ht="12">
      <c r="N305" s="164" t="s">
        <v>1389</v>
      </c>
    </row>
  </sheetData>
  <mergeCells count="10">
    <mergeCell ref="R3:R4"/>
    <mergeCell ref="N3:N4"/>
    <mergeCell ref="O3:O4"/>
    <mergeCell ref="P3:P4"/>
    <mergeCell ref="Q3:Q4"/>
    <mergeCell ref="C3:E3"/>
    <mergeCell ref="B3:B4"/>
    <mergeCell ref="F3:H3"/>
    <mergeCell ref="K3:M3"/>
    <mergeCell ref="I3:J3"/>
  </mergeCells>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2"/>
  <dimension ref="B1:N48"/>
  <sheetViews>
    <sheetView workbookViewId="0" topLeftCell="A1">
      <selection activeCell="A1" sqref="A1"/>
    </sheetView>
  </sheetViews>
  <sheetFormatPr defaultColWidth="9.00390625" defaultRowHeight="13.5"/>
  <cols>
    <col min="1" max="1" width="5.00390625" style="201" customWidth="1"/>
    <col min="2" max="2" width="5.125" style="201" customWidth="1"/>
    <col min="3" max="3" width="5.50390625" style="201" customWidth="1"/>
    <col min="4" max="4" width="4.00390625" style="201" customWidth="1"/>
    <col min="5" max="5" width="6.00390625" style="201" customWidth="1"/>
    <col min="6" max="6" width="7.625" style="201" customWidth="1"/>
    <col min="7" max="7" width="3.25390625" style="201" customWidth="1"/>
    <col min="8" max="8" width="7.875" style="201" customWidth="1"/>
    <col min="9" max="16384" width="9.00390625" style="201" customWidth="1"/>
  </cols>
  <sheetData>
    <row r="1" ht="14.25">
      <c r="B1" s="202" t="s">
        <v>1424</v>
      </c>
    </row>
    <row r="3" ht="12.75" thickBot="1">
      <c r="B3" s="201" t="s">
        <v>1391</v>
      </c>
    </row>
    <row r="4" spans="2:14" ht="27" customHeight="1">
      <c r="B4" s="877" t="s">
        <v>1392</v>
      </c>
      <c r="C4" s="878"/>
      <c r="D4" s="878"/>
      <c r="E4" s="878"/>
      <c r="F4" s="878"/>
      <c r="G4" s="878"/>
      <c r="H4" s="879"/>
      <c r="I4" s="203" t="s">
        <v>1393</v>
      </c>
      <c r="J4" s="203" t="s">
        <v>1394</v>
      </c>
      <c r="K4" s="203" t="s">
        <v>1395</v>
      </c>
      <c r="L4" s="203" t="s">
        <v>1396</v>
      </c>
      <c r="M4" s="203" t="s">
        <v>1397</v>
      </c>
      <c r="N4" s="203" t="s">
        <v>1398</v>
      </c>
    </row>
    <row r="5" spans="2:14" ht="12">
      <c r="B5" s="882" t="s">
        <v>1399</v>
      </c>
      <c r="C5" s="204"/>
      <c r="D5" s="881" t="s">
        <v>1400</v>
      </c>
      <c r="E5" s="204"/>
      <c r="F5" s="204"/>
      <c r="G5" s="204"/>
      <c r="H5" s="204"/>
      <c r="I5" s="205" t="s">
        <v>1401</v>
      </c>
      <c r="J5" s="206" t="s">
        <v>1401</v>
      </c>
      <c r="K5" s="206" t="s">
        <v>1401</v>
      </c>
      <c r="L5" s="206" t="s">
        <v>1401</v>
      </c>
      <c r="M5" s="206" t="s">
        <v>1401</v>
      </c>
      <c r="N5" s="207" t="s">
        <v>1401</v>
      </c>
    </row>
    <row r="6" spans="2:14" ht="12">
      <c r="B6" s="883"/>
      <c r="C6" s="208"/>
      <c r="D6" s="880"/>
      <c r="E6" s="208"/>
      <c r="F6" s="880" t="s">
        <v>1402</v>
      </c>
      <c r="G6" s="208"/>
      <c r="H6" s="209" t="s">
        <v>1403</v>
      </c>
      <c r="I6" s="210">
        <v>18</v>
      </c>
      <c r="J6" s="211">
        <v>45</v>
      </c>
      <c r="K6" s="211">
        <v>83</v>
      </c>
      <c r="L6" s="211">
        <v>109</v>
      </c>
      <c r="M6" s="211">
        <v>195</v>
      </c>
      <c r="N6" s="212">
        <v>91</v>
      </c>
    </row>
    <row r="7" spans="2:14" ht="12">
      <c r="B7" s="883"/>
      <c r="C7" s="208"/>
      <c r="D7" s="880"/>
      <c r="E7" s="208"/>
      <c r="F7" s="880"/>
      <c r="G7" s="208"/>
      <c r="H7" s="209" t="s">
        <v>1404</v>
      </c>
      <c r="I7" s="210">
        <v>2</v>
      </c>
      <c r="J7" s="211">
        <v>5</v>
      </c>
      <c r="K7" s="211">
        <v>5</v>
      </c>
      <c r="L7" s="211">
        <v>9</v>
      </c>
      <c r="M7" s="211">
        <v>3</v>
      </c>
      <c r="N7" s="212">
        <v>5</v>
      </c>
    </row>
    <row r="8" spans="2:14" ht="12">
      <c r="B8" s="883"/>
      <c r="C8" s="208"/>
      <c r="D8" s="880"/>
      <c r="E8" s="208"/>
      <c r="F8" s="208"/>
      <c r="G8" s="208"/>
      <c r="H8" s="209"/>
      <c r="I8" s="210"/>
      <c r="J8" s="211"/>
      <c r="K8" s="211"/>
      <c r="L8" s="211"/>
      <c r="M8" s="211"/>
      <c r="N8" s="212"/>
    </row>
    <row r="9" spans="2:14" ht="12">
      <c r="B9" s="883"/>
      <c r="C9" s="208"/>
      <c r="D9" s="880"/>
      <c r="E9" s="208"/>
      <c r="F9" s="880" t="s">
        <v>1405</v>
      </c>
      <c r="G9" s="208"/>
      <c r="H9" s="209" t="s">
        <v>1403</v>
      </c>
      <c r="I9" s="210">
        <v>0</v>
      </c>
      <c r="J9" s="211">
        <v>3</v>
      </c>
      <c r="K9" s="213">
        <v>0</v>
      </c>
      <c r="L9" s="211">
        <v>2</v>
      </c>
      <c r="M9" s="211">
        <v>3</v>
      </c>
      <c r="N9" s="212">
        <v>2</v>
      </c>
    </row>
    <row r="10" spans="2:14" ht="12">
      <c r="B10" s="883"/>
      <c r="C10" s="208"/>
      <c r="D10" s="880"/>
      <c r="E10" s="208"/>
      <c r="F10" s="880"/>
      <c r="G10" s="208"/>
      <c r="H10" s="209" t="s">
        <v>1404</v>
      </c>
      <c r="I10" s="210">
        <v>0</v>
      </c>
      <c r="J10" s="211">
        <v>1</v>
      </c>
      <c r="K10" s="211">
        <v>0</v>
      </c>
      <c r="L10" s="211">
        <v>0</v>
      </c>
      <c r="M10" s="211">
        <v>0</v>
      </c>
      <c r="N10" s="214">
        <v>0</v>
      </c>
    </row>
    <row r="11" spans="2:14" ht="12">
      <c r="B11" s="883"/>
      <c r="C11" s="208"/>
      <c r="D11" s="208"/>
      <c r="E11" s="208"/>
      <c r="F11" s="208"/>
      <c r="G11" s="208"/>
      <c r="H11" s="209"/>
      <c r="I11" s="210"/>
      <c r="J11" s="211"/>
      <c r="K11" s="211"/>
      <c r="L11" s="211"/>
      <c r="M11" s="211"/>
      <c r="N11" s="212"/>
    </row>
    <row r="12" spans="2:14" ht="12">
      <c r="B12" s="883"/>
      <c r="C12" s="208"/>
      <c r="D12" s="880" t="s">
        <v>1406</v>
      </c>
      <c r="E12" s="208"/>
      <c r="F12" s="880" t="s">
        <v>1407</v>
      </c>
      <c r="G12" s="208"/>
      <c r="H12" s="209" t="s">
        <v>1403</v>
      </c>
      <c r="I12" s="210">
        <v>10</v>
      </c>
      <c r="J12" s="211">
        <v>17</v>
      </c>
      <c r="K12" s="211">
        <v>23</v>
      </c>
      <c r="L12" s="211">
        <v>34</v>
      </c>
      <c r="M12" s="211">
        <v>39</v>
      </c>
      <c r="N12" s="212">
        <v>24</v>
      </c>
    </row>
    <row r="13" spans="2:14" ht="12">
      <c r="B13" s="883"/>
      <c r="C13" s="208"/>
      <c r="D13" s="880"/>
      <c r="E13" s="208"/>
      <c r="F13" s="880"/>
      <c r="G13" s="208"/>
      <c r="H13" s="209" t="s">
        <v>1404</v>
      </c>
      <c r="I13" s="210">
        <v>3</v>
      </c>
      <c r="J13" s="211">
        <v>5</v>
      </c>
      <c r="K13" s="211">
        <v>4</v>
      </c>
      <c r="L13" s="211">
        <v>1</v>
      </c>
      <c r="M13" s="211">
        <v>2</v>
      </c>
      <c r="N13" s="212">
        <v>3</v>
      </c>
    </row>
    <row r="14" spans="2:14" ht="12">
      <c r="B14" s="883"/>
      <c r="C14" s="208"/>
      <c r="D14" s="880"/>
      <c r="E14" s="208"/>
      <c r="F14" s="208"/>
      <c r="G14" s="208"/>
      <c r="H14" s="209"/>
      <c r="I14" s="210"/>
      <c r="J14" s="211"/>
      <c r="K14" s="211"/>
      <c r="L14" s="211"/>
      <c r="M14" s="211"/>
      <c r="N14" s="212"/>
    </row>
    <row r="15" spans="2:14" ht="12">
      <c r="B15" s="883"/>
      <c r="C15" s="208"/>
      <c r="D15" s="880"/>
      <c r="E15" s="208"/>
      <c r="F15" s="880" t="s">
        <v>1408</v>
      </c>
      <c r="G15" s="208"/>
      <c r="H15" s="209" t="s">
        <v>1403</v>
      </c>
      <c r="I15" s="210">
        <v>2</v>
      </c>
      <c r="J15" s="213">
        <v>0</v>
      </c>
      <c r="K15" s="211">
        <v>5</v>
      </c>
      <c r="L15" s="211">
        <v>2</v>
      </c>
      <c r="M15" s="211">
        <v>4</v>
      </c>
      <c r="N15" s="212">
        <v>3</v>
      </c>
    </row>
    <row r="16" spans="2:14" ht="12">
      <c r="B16" s="883"/>
      <c r="C16" s="208"/>
      <c r="D16" s="880"/>
      <c r="E16" s="208"/>
      <c r="F16" s="880"/>
      <c r="G16" s="208"/>
      <c r="H16" s="209" t="s">
        <v>1404</v>
      </c>
      <c r="I16" s="213">
        <v>0</v>
      </c>
      <c r="J16" s="211">
        <v>0</v>
      </c>
      <c r="K16" s="211">
        <v>0</v>
      </c>
      <c r="L16" s="211">
        <v>0</v>
      </c>
      <c r="M16" s="211">
        <v>0</v>
      </c>
      <c r="N16" s="212">
        <v>0</v>
      </c>
    </row>
    <row r="17" spans="2:14" ht="12">
      <c r="B17" s="883"/>
      <c r="C17" s="208"/>
      <c r="D17" s="880"/>
      <c r="E17" s="208"/>
      <c r="F17" s="208"/>
      <c r="G17" s="208"/>
      <c r="H17" s="209"/>
      <c r="I17" s="210"/>
      <c r="J17" s="211"/>
      <c r="K17" s="211"/>
      <c r="L17" s="211"/>
      <c r="M17" s="211"/>
      <c r="N17" s="212"/>
    </row>
    <row r="18" spans="2:14" ht="12">
      <c r="B18" s="883"/>
      <c r="C18" s="208"/>
      <c r="D18" s="880"/>
      <c r="E18" s="208"/>
      <c r="F18" s="880" t="s">
        <v>1409</v>
      </c>
      <c r="G18" s="208"/>
      <c r="H18" s="209" t="s">
        <v>1403</v>
      </c>
      <c r="I18" s="210">
        <v>2</v>
      </c>
      <c r="J18" s="211">
        <v>6</v>
      </c>
      <c r="K18" s="211">
        <v>9</v>
      </c>
      <c r="L18" s="211">
        <v>16</v>
      </c>
      <c r="M18" s="211">
        <v>13</v>
      </c>
      <c r="N18" s="212">
        <v>9</v>
      </c>
    </row>
    <row r="19" spans="2:14" ht="12">
      <c r="B19" s="883"/>
      <c r="C19" s="208"/>
      <c r="D19" s="880"/>
      <c r="E19" s="208"/>
      <c r="F19" s="880"/>
      <c r="G19" s="208"/>
      <c r="H19" s="209" t="s">
        <v>1404</v>
      </c>
      <c r="I19" s="210">
        <v>0</v>
      </c>
      <c r="J19" s="211">
        <v>1</v>
      </c>
      <c r="K19" s="211">
        <v>0</v>
      </c>
      <c r="L19" s="213">
        <v>0</v>
      </c>
      <c r="M19" s="211">
        <v>0</v>
      </c>
      <c r="N19" s="214">
        <v>0</v>
      </c>
    </row>
    <row r="20" spans="2:14" ht="12">
      <c r="B20" s="883"/>
      <c r="C20" s="208"/>
      <c r="D20" s="880"/>
      <c r="E20" s="208"/>
      <c r="F20" s="208"/>
      <c r="G20" s="208"/>
      <c r="H20" s="209"/>
      <c r="I20" s="210"/>
      <c r="J20" s="211"/>
      <c r="K20" s="211"/>
      <c r="L20" s="211"/>
      <c r="M20" s="211"/>
      <c r="N20" s="212"/>
    </row>
    <row r="21" spans="2:14" ht="12">
      <c r="B21" s="883"/>
      <c r="C21" s="208"/>
      <c r="D21" s="880"/>
      <c r="E21" s="208"/>
      <c r="F21" s="880" t="s">
        <v>1410</v>
      </c>
      <c r="G21" s="208"/>
      <c r="H21" s="209" t="s">
        <v>1403</v>
      </c>
      <c r="I21" s="210">
        <v>0</v>
      </c>
      <c r="J21" s="211">
        <v>0</v>
      </c>
      <c r="K21" s="211">
        <v>0</v>
      </c>
      <c r="L21" s="211">
        <v>0</v>
      </c>
      <c r="M21" s="211">
        <v>0</v>
      </c>
      <c r="N21" s="214">
        <v>0</v>
      </c>
    </row>
    <row r="22" spans="2:14" ht="12">
      <c r="B22" s="883"/>
      <c r="C22" s="208"/>
      <c r="D22" s="880"/>
      <c r="E22" s="208"/>
      <c r="F22" s="880"/>
      <c r="G22" s="208"/>
      <c r="H22" s="209" t="s">
        <v>1404</v>
      </c>
      <c r="I22" s="210">
        <v>0</v>
      </c>
      <c r="J22" s="211">
        <v>0</v>
      </c>
      <c r="K22" s="211">
        <v>0</v>
      </c>
      <c r="L22" s="211">
        <v>0</v>
      </c>
      <c r="M22" s="211">
        <v>0</v>
      </c>
      <c r="N22" s="212">
        <v>0</v>
      </c>
    </row>
    <row r="23" spans="2:14" ht="12">
      <c r="B23" s="883"/>
      <c r="C23" s="208"/>
      <c r="D23" s="880"/>
      <c r="E23" s="208"/>
      <c r="F23" s="208"/>
      <c r="G23" s="208"/>
      <c r="H23" s="209"/>
      <c r="I23" s="210"/>
      <c r="J23" s="211"/>
      <c r="K23" s="211"/>
      <c r="L23" s="211"/>
      <c r="M23" s="211"/>
      <c r="N23" s="212"/>
    </row>
    <row r="24" spans="2:14" ht="12">
      <c r="B24" s="883"/>
      <c r="C24" s="208"/>
      <c r="D24" s="880"/>
      <c r="E24" s="208"/>
      <c r="F24" s="884" t="s">
        <v>1411</v>
      </c>
      <c r="G24" s="208"/>
      <c r="H24" s="209" t="s">
        <v>1403</v>
      </c>
      <c r="I24" s="210">
        <v>0</v>
      </c>
      <c r="J24" s="211">
        <v>0</v>
      </c>
      <c r="K24" s="211">
        <v>0</v>
      </c>
      <c r="L24" s="211">
        <v>0</v>
      </c>
      <c r="M24" s="211">
        <v>0</v>
      </c>
      <c r="N24" s="212">
        <v>0</v>
      </c>
    </row>
    <row r="25" spans="2:14" ht="12">
      <c r="B25" s="883"/>
      <c r="C25" s="208"/>
      <c r="D25" s="880"/>
      <c r="E25" s="208"/>
      <c r="F25" s="880"/>
      <c r="G25" s="208"/>
      <c r="H25" s="209" t="s">
        <v>1404</v>
      </c>
      <c r="I25" s="210">
        <v>0</v>
      </c>
      <c r="J25" s="211">
        <v>0</v>
      </c>
      <c r="K25" s="211">
        <v>0</v>
      </c>
      <c r="L25" s="211">
        <v>0</v>
      </c>
      <c r="M25" s="211">
        <v>0</v>
      </c>
      <c r="N25" s="212">
        <v>0</v>
      </c>
    </row>
    <row r="26" spans="2:14" ht="12">
      <c r="B26" s="883"/>
      <c r="C26" s="208"/>
      <c r="D26" s="880"/>
      <c r="E26" s="208"/>
      <c r="F26" s="208"/>
      <c r="G26" s="208"/>
      <c r="H26" s="209"/>
      <c r="I26" s="210"/>
      <c r="J26" s="211"/>
      <c r="K26" s="211"/>
      <c r="L26" s="211"/>
      <c r="M26" s="211"/>
      <c r="N26" s="212"/>
    </row>
    <row r="27" spans="2:14" ht="12">
      <c r="B27" s="883"/>
      <c r="C27" s="208"/>
      <c r="D27" s="880"/>
      <c r="E27" s="208"/>
      <c r="F27" s="880" t="s">
        <v>885</v>
      </c>
      <c r="G27" s="208"/>
      <c r="H27" s="208" t="s">
        <v>1403</v>
      </c>
      <c r="I27" s="210">
        <f aca="true" t="shared" si="0" ref="I27:N28">SUM(I6,I9,I12,I15,I18,I21,I24,)</f>
        <v>32</v>
      </c>
      <c r="J27" s="211">
        <f t="shared" si="0"/>
        <v>71</v>
      </c>
      <c r="K27" s="211">
        <f t="shared" si="0"/>
        <v>120</v>
      </c>
      <c r="L27" s="211">
        <f t="shared" si="0"/>
        <v>163</v>
      </c>
      <c r="M27" s="211">
        <f t="shared" si="0"/>
        <v>254</v>
      </c>
      <c r="N27" s="212">
        <f t="shared" si="0"/>
        <v>129</v>
      </c>
    </row>
    <row r="28" spans="2:14" ht="12">
      <c r="B28" s="883"/>
      <c r="C28" s="208"/>
      <c r="D28" s="880"/>
      <c r="E28" s="208"/>
      <c r="F28" s="880"/>
      <c r="G28" s="208"/>
      <c r="H28" s="208" t="s">
        <v>1404</v>
      </c>
      <c r="I28" s="210">
        <f t="shared" si="0"/>
        <v>5</v>
      </c>
      <c r="J28" s="211">
        <f t="shared" si="0"/>
        <v>12</v>
      </c>
      <c r="K28" s="211">
        <f t="shared" si="0"/>
        <v>9</v>
      </c>
      <c r="L28" s="211">
        <f t="shared" si="0"/>
        <v>10</v>
      </c>
      <c r="M28" s="211">
        <f t="shared" si="0"/>
        <v>5</v>
      </c>
      <c r="N28" s="212">
        <f t="shared" si="0"/>
        <v>8</v>
      </c>
    </row>
    <row r="29" spans="2:14" s="208" customFormat="1" ht="12">
      <c r="B29" s="215"/>
      <c r="H29" s="209"/>
      <c r="I29" s="210"/>
      <c r="J29" s="211"/>
      <c r="K29" s="211"/>
      <c r="L29" s="211"/>
      <c r="M29" s="211"/>
      <c r="N29" s="212"/>
    </row>
    <row r="30" spans="2:14" ht="12">
      <c r="B30" s="215"/>
      <c r="C30" s="208"/>
      <c r="D30" s="887" t="s">
        <v>1412</v>
      </c>
      <c r="E30" s="208"/>
      <c r="F30" s="880" t="s">
        <v>1413</v>
      </c>
      <c r="G30" s="208"/>
      <c r="H30" s="209" t="s">
        <v>1403</v>
      </c>
      <c r="I30" s="210">
        <v>4</v>
      </c>
      <c r="J30" s="211">
        <v>6</v>
      </c>
      <c r="K30" s="211">
        <v>7</v>
      </c>
      <c r="L30" s="211">
        <v>8</v>
      </c>
      <c r="M30" s="211">
        <v>10</v>
      </c>
      <c r="N30" s="212">
        <v>7</v>
      </c>
    </row>
    <row r="31" spans="2:14" ht="12">
      <c r="B31" s="215"/>
      <c r="C31" s="208"/>
      <c r="D31" s="887"/>
      <c r="E31" s="208"/>
      <c r="F31" s="880"/>
      <c r="G31" s="208"/>
      <c r="H31" s="209" t="s">
        <v>1404</v>
      </c>
      <c r="I31" s="213">
        <v>0</v>
      </c>
      <c r="J31" s="213">
        <v>0</v>
      </c>
      <c r="K31" s="213">
        <v>0</v>
      </c>
      <c r="L31" s="211">
        <v>0</v>
      </c>
      <c r="M31" s="211">
        <v>0</v>
      </c>
      <c r="N31" s="214">
        <v>0</v>
      </c>
    </row>
    <row r="32" spans="2:14" ht="12">
      <c r="B32" s="215"/>
      <c r="C32" s="208"/>
      <c r="D32" s="887"/>
      <c r="E32" s="208"/>
      <c r="F32" s="208"/>
      <c r="G32" s="208"/>
      <c r="H32" s="209"/>
      <c r="I32" s="210"/>
      <c r="J32" s="211"/>
      <c r="K32" s="211"/>
      <c r="L32" s="211"/>
      <c r="M32" s="211"/>
      <c r="N32" s="212"/>
    </row>
    <row r="33" spans="2:14" ht="12">
      <c r="B33" s="215"/>
      <c r="C33" s="208"/>
      <c r="D33" s="887"/>
      <c r="E33" s="208"/>
      <c r="F33" s="884" t="s">
        <v>1414</v>
      </c>
      <c r="G33" s="208"/>
      <c r="H33" s="209" t="s">
        <v>1403</v>
      </c>
      <c r="I33" s="210">
        <v>0</v>
      </c>
      <c r="J33" s="211">
        <v>10</v>
      </c>
      <c r="K33" s="211">
        <v>4</v>
      </c>
      <c r="L33" s="211">
        <v>2</v>
      </c>
      <c r="M33" s="211">
        <v>5</v>
      </c>
      <c r="N33" s="212">
        <v>4</v>
      </c>
    </row>
    <row r="34" spans="2:14" ht="12">
      <c r="B34" s="215"/>
      <c r="C34" s="208"/>
      <c r="D34" s="887"/>
      <c r="E34" s="208"/>
      <c r="F34" s="880"/>
      <c r="G34" s="208"/>
      <c r="H34" s="209" t="s">
        <v>1404</v>
      </c>
      <c r="I34" s="210">
        <v>0</v>
      </c>
      <c r="J34" s="211">
        <v>0</v>
      </c>
      <c r="K34" s="211">
        <v>4</v>
      </c>
      <c r="L34" s="211">
        <v>2</v>
      </c>
      <c r="M34" s="211">
        <v>1</v>
      </c>
      <c r="N34" s="212">
        <v>2</v>
      </c>
    </row>
    <row r="35" spans="2:14" ht="12">
      <c r="B35" s="215"/>
      <c r="C35" s="208"/>
      <c r="D35" s="887"/>
      <c r="E35" s="208"/>
      <c r="F35" s="208"/>
      <c r="G35" s="208"/>
      <c r="H35" s="209"/>
      <c r="I35" s="210"/>
      <c r="J35" s="211"/>
      <c r="K35" s="211"/>
      <c r="L35" s="211"/>
      <c r="M35" s="211"/>
      <c r="N35" s="212"/>
    </row>
    <row r="36" spans="2:14" ht="12">
      <c r="B36" s="215"/>
      <c r="C36" s="208"/>
      <c r="D36" s="887"/>
      <c r="E36" s="208"/>
      <c r="F36" s="884" t="s">
        <v>1415</v>
      </c>
      <c r="G36" s="208"/>
      <c r="H36" s="209" t="s">
        <v>1403</v>
      </c>
      <c r="I36" s="210">
        <v>25</v>
      </c>
      <c r="J36" s="211">
        <v>17</v>
      </c>
      <c r="K36" s="211">
        <v>44</v>
      </c>
      <c r="L36" s="211">
        <v>112</v>
      </c>
      <c r="M36" s="211">
        <v>80</v>
      </c>
      <c r="N36" s="212">
        <v>55</v>
      </c>
    </row>
    <row r="37" spans="2:14" ht="12">
      <c r="B37" s="215"/>
      <c r="C37" s="208"/>
      <c r="D37" s="887"/>
      <c r="E37" s="208"/>
      <c r="F37" s="880"/>
      <c r="G37" s="208"/>
      <c r="H37" s="209" t="s">
        <v>1404</v>
      </c>
      <c r="I37" s="210">
        <v>1</v>
      </c>
      <c r="J37" s="211">
        <v>2</v>
      </c>
      <c r="K37" s="211">
        <v>0</v>
      </c>
      <c r="L37" s="213">
        <v>0</v>
      </c>
      <c r="M37" s="211">
        <v>1</v>
      </c>
      <c r="N37" s="212">
        <v>1</v>
      </c>
    </row>
    <row r="38" spans="2:14" ht="12">
      <c r="B38" s="215"/>
      <c r="C38" s="208"/>
      <c r="D38" s="208"/>
      <c r="E38" s="208"/>
      <c r="F38" s="208"/>
      <c r="G38" s="208"/>
      <c r="H38" s="209"/>
      <c r="I38" s="210"/>
      <c r="J38" s="211"/>
      <c r="K38" s="211"/>
      <c r="L38" s="211"/>
      <c r="M38" s="211"/>
      <c r="N38" s="212"/>
    </row>
    <row r="39" spans="2:14" ht="12">
      <c r="B39" s="215"/>
      <c r="C39" s="208"/>
      <c r="D39" s="887" t="s">
        <v>1416</v>
      </c>
      <c r="E39" s="208"/>
      <c r="F39" s="885" t="s">
        <v>1417</v>
      </c>
      <c r="G39" s="885"/>
      <c r="H39" s="886"/>
      <c r="I39" s="210">
        <v>19</v>
      </c>
      <c r="J39" s="211">
        <v>47</v>
      </c>
      <c r="K39" s="211">
        <v>82</v>
      </c>
      <c r="L39" s="211">
        <v>113</v>
      </c>
      <c r="M39" s="211">
        <v>187</v>
      </c>
      <c r="N39" s="212">
        <v>90</v>
      </c>
    </row>
    <row r="40" spans="2:14" ht="12">
      <c r="B40" s="215"/>
      <c r="C40" s="208"/>
      <c r="D40" s="887"/>
      <c r="E40" s="208"/>
      <c r="F40" s="885" t="s">
        <v>1418</v>
      </c>
      <c r="G40" s="885"/>
      <c r="H40" s="886"/>
      <c r="I40" s="210">
        <v>0</v>
      </c>
      <c r="J40" s="211">
        <v>7</v>
      </c>
      <c r="K40" s="211">
        <v>1</v>
      </c>
      <c r="L40" s="211">
        <v>4</v>
      </c>
      <c r="M40" s="211">
        <v>5</v>
      </c>
      <c r="N40" s="212">
        <v>4</v>
      </c>
    </row>
    <row r="41" spans="2:14" ht="12">
      <c r="B41" s="215"/>
      <c r="C41" s="208"/>
      <c r="D41" s="887"/>
      <c r="E41" s="208"/>
      <c r="F41" s="885" t="s">
        <v>1419</v>
      </c>
      <c r="G41" s="885"/>
      <c r="H41" s="886"/>
      <c r="I41" s="210">
        <v>21</v>
      </c>
      <c r="J41" s="211">
        <v>36</v>
      </c>
      <c r="K41" s="211">
        <v>48</v>
      </c>
      <c r="L41" s="211">
        <v>58</v>
      </c>
      <c r="M41" s="211">
        <v>65</v>
      </c>
      <c r="N41" s="212">
        <v>46</v>
      </c>
    </row>
    <row r="42" spans="2:14" ht="12">
      <c r="B42" s="215"/>
      <c r="C42" s="208"/>
      <c r="D42" s="887"/>
      <c r="E42" s="208"/>
      <c r="F42" s="885" t="s">
        <v>1408</v>
      </c>
      <c r="G42" s="885"/>
      <c r="H42" s="886"/>
      <c r="I42" s="210">
        <v>2</v>
      </c>
      <c r="J42" s="213">
        <v>0</v>
      </c>
      <c r="K42" s="211">
        <v>6</v>
      </c>
      <c r="L42" s="211">
        <v>3</v>
      </c>
      <c r="M42" s="211">
        <v>4</v>
      </c>
      <c r="N42" s="212">
        <v>3</v>
      </c>
    </row>
    <row r="43" spans="2:14" ht="12">
      <c r="B43" s="215"/>
      <c r="C43" s="208"/>
      <c r="D43" s="887"/>
      <c r="E43" s="208"/>
      <c r="F43" s="885" t="s">
        <v>1420</v>
      </c>
      <c r="G43" s="885"/>
      <c r="H43" s="886"/>
      <c r="I43" s="210">
        <v>4</v>
      </c>
      <c r="J43" s="211">
        <v>11</v>
      </c>
      <c r="K43" s="211">
        <v>14</v>
      </c>
      <c r="L43" s="211">
        <v>23</v>
      </c>
      <c r="M43" s="211">
        <v>16</v>
      </c>
      <c r="N43" s="212">
        <v>14</v>
      </c>
    </row>
    <row r="44" spans="2:14" ht="12">
      <c r="B44" s="215"/>
      <c r="C44" s="208"/>
      <c r="D44" s="887"/>
      <c r="E44" s="208"/>
      <c r="F44" s="885" t="s">
        <v>1421</v>
      </c>
      <c r="G44" s="885"/>
      <c r="H44" s="886"/>
      <c r="I44" s="210">
        <v>0</v>
      </c>
      <c r="J44" s="211">
        <v>0</v>
      </c>
      <c r="K44" s="211">
        <v>0</v>
      </c>
      <c r="L44" s="211">
        <v>0</v>
      </c>
      <c r="M44" s="211">
        <v>0</v>
      </c>
      <c r="N44" s="214">
        <v>0</v>
      </c>
    </row>
    <row r="45" spans="2:14" ht="12">
      <c r="B45" s="215"/>
      <c r="C45" s="208"/>
      <c r="D45" s="887"/>
      <c r="E45" s="208"/>
      <c r="F45" s="885" t="s">
        <v>1422</v>
      </c>
      <c r="G45" s="885"/>
      <c r="H45" s="886"/>
      <c r="I45" s="210">
        <v>0</v>
      </c>
      <c r="J45" s="211">
        <v>0</v>
      </c>
      <c r="K45" s="211">
        <v>0</v>
      </c>
      <c r="L45" s="211">
        <v>0</v>
      </c>
      <c r="M45" s="211">
        <v>0</v>
      </c>
      <c r="N45" s="212">
        <v>0</v>
      </c>
    </row>
    <row r="46" spans="2:14" ht="12">
      <c r="B46" s="215"/>
      <c r="C46" s="208"/>
      <c r="D46" s="208"/>
      <c r="E46" s="208"/>
      <c r="F46" s="885" t="s">
        <v>885</v>
      </c>
      <c r="G46" s="885"/>
      <c r="H46" s="885"/>
      <c r="I46" s="210">
        <f aca="true" t="shared" si="1" ref="I46:N46">SUM(I39:I45)</f>
        <v>46</v>
      </c>
      <c r="J46" s="211">
        <f t="shared" si="1"/>
        <v>101</v>
      </c>
      <c r="K46" s="211">
        <f t="shared" si="1"/>
        <v>151</v>
      </c>
      <c r="L46" s="211">
        <f t="shared" si="1"/>
        <v>201</v>
      </c>
      <c r="M46" s="211">
        <f t="shared" si="1"/>
        <v>277</v>
      </c>
      <c r="N46" s="212">
        <f t="shared" si="1"/>
        <v>157</v>
      </c>
    </row>
    <row r="47" spans="2:14" ht="12.75" thickBot="1">
      <c r="B47" s="216"/>
      <c r="C47" s="217"/>
      <c r="D47" s="217"/>
      <c r="E47" s="217"/>
      <c r="F47" s="217"/>
      <c r="G47" s="217"/>
      <c r="H47" s="218"/>
      <c r="I47" s="219"/>
      <c r="J47" s="220"/>
      <c r="K47" s="220"/>
      <c r="L47" s="220"/>
      <c r="M47" s="220"/>
      <c r="N47" s="221"/>
    </row>
    <row r="48" ht="12">
      <c r="C48" s="201" t="s">
        <v>1423</v>
      </c>
    </row>
  </sheetData>
  <mergeCells count="25">
    <mergeCell ref="F39:H39"/>
    <mergeCell ref="D30:D37"/>
    <mergeCell ref="D39:D45"/>
    <mergeCell ref="F30:F31"/>
    <mergeCell ref="F33:F34"/>
    <mergeCell ref="F36:F37"/>
    <mergeCell ref="F42:H42"/>
    <mergeCell ref="F41:H41"/>
    <mergeCell ref="F40:H40"/>
    <mergeCell ref="F46:H46"/>
    <mergeCell ref="F45:H45"/>
    <mergeCell ref="F44:H44"/>
    <mergeCell ref="F43:H43"/>
    <mergeCell ref="F27:F28"/>
    <mergeCell ref="D5:D10"/>
    <mergeCell ref="D12:D28"/>
    <mergeCell ref="B5:B28"/>
    <mergeCell ref="F15:F16"/>
    <mergeCell ref="F18:F19"/>
    <mergeCell ref="F21:F22"/>
    <mergeCell ref="F24:F25"/>
    <mergeCell ref="B4:H4"/>
    <mergeCell ref="F6:F7"/>
    <mergeCell ref="F9:F10"/>
    <mergeCell ref="F12:F13"/>
  </mergeCells>
  <printOptions/>
  <pageMargins left="0.75" right="0.75" top="1" bottom="1" header="0.512" footer="0.51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2:P135"/>
  <sheetViews>
    <sheetView workbookViewId="0" topLeftCell="A1">
      <selection activeCell="A1" sqref="A1"/>
    </sheetView>
  </sheetViews>
  <sheetFormatPr defaultColWidth="9.00390625" defaultRowHeight="13.5"/>
  <cols>
    <col min="1" max="1" width="2.625" style="222" customWidth="1"/>
    <col min="2" max="2" width="10.625" style="222" customWidth="1"/>
    <col min="3" max="16" width="9.125" style="222" customWidth="1"/>
    <col min="17" max="16384" width="9.00390625" style="222" customWidth="1"/>
  </cols>
  <sheetData>
    <row r="2" ht="14.25">
      <c r="B2" s="223" t="s">
        <v>340</v>
      </c>
    </row>
    <row r="3" ht="12.75" thickBot="1">
      <c r="P3" s="224" t="s">
        <v>1425</v>
      </c>
    </row>
    <row r="4" spans="2:16" ht="15" customHeight="1">
      <c r="B4" s="898" t="s">
        <v>1426</v>
      </c>
      <c r="C4" s="898" t="s">
        <v>1427</v>
      </c>
      <c r="D4" s="892" t="s">
        <v>1428</v>
      </c>
      <c r="E4" s="893"/>
      <c r="F4" s="893"/>
      <c r="G4" s="893"/>
      <c r="H4" s="893"/>
      <c r="I4" s="893"/>
      <c r="J4" s="893"/>
      <c r="K4" s="893"/>
      <c r="L4" s="893"/>
      <c r="M4" s="893"/>
      <c r="N4" s="893"/>
      <c r="O4" s="894"/>
      <c r="P4" s="889" t="s">
        <v>1429</v>
      </c>
    </row>
    <row r="5" spans="2:16" ht="15" customHeight="1">
      <c r="B5" s="899"/>
      <c r="C5" s="896"/>
      <c r="D5" s="896" t="s">
        <v>1427</v>
      </c>
      <c r="E5" s="896" t="s">
        <v>1430</v>
      </c>
      <c r="F5" s="896"/>
      <c r="G5" s="896"/>
      <c r="H5" s="896"/>
      <c r="I5" s="896"/>
      <c r="J5" s="896"/>
      <c r="K5" s="896"/>
      <c r="L5" s="896"/>
      <c r="M5" s="896"/>
      <c r="N5" s="897" t="s">
        <v>1431</v>
      </c>
      <c r="O5" s="895" t="s">
        <v>1432</v>
      </c>
      <c r="P5" s="890"/>
    </row>
    <row r="6" spans="2:16" ht="15" customHeight="1">
      <c r="B6" s="899"/>
      <c r="C6" s="896"/>
      <c r="D6" s="896"/>
      <c r="E6" s="896" t="s">
        <v>1427</v>
      </c>
      <c r="F6" s="899"/>
      <c r="G6" s="899"/>
      <c r="H6" s="896" t="s">
        <v>1433</v>
      </c>
      <c r="I6" s="896"/>
      <c r="J6" s="896" t="s">
        <v>1434</v>
      </c>
      <c r="K6" s="896"/>
      <c r="L6" s="896" t="s">
        <v>1435</v>
      </c>
      <c r="M6" s="896"/>
      <c r="N6" s="897"/>
      <c r="O6" s="895"/>
      <c r="P6" s="890"/>
    </row>
    <row r="7" spans="2:16" ht="15" customHeight="1">
      <c r="B7" s="899"/>
      <c r="C7" s="896"/>
      <c r="D7" s="896"/>
      <c r="E7" s="225" t="s">
        <v>1427</v>
      </c>
      <c r="F7" s="226" t="s">
        <v>1436</v>
      </c>
      <c r="G7" s="226" t="s">
        <v>1437</v>
      </c>
      <c r="H7" s="226" t="s">
        <v>1436</v>
      </c>
      <c r="I7" s="226" t="s">
        <v>1437</v>
      </c>
      <c r="J7" s="226" t="s">
        <v>1436</v>
      </c>
      <c r="K7" s="226" t="s">
        <v>1437</v>
      </c>
      <c r="L7" s="226" t="s">
        <v>1436</v>
      </c>
      <c r="M7" s="226" t="s">
        <v>1437</v>
      </c>
      <c r="N7" s="897"/>
      <c r="O7" s="895"/>
      <c r="P7" s="891"/>
    </row>
    <row r="8" spans="2:16" ht="12">
      <c r="B8" s="227"/>
      <c r="C8" s="228" t="s">
        <v>1438</v>
      </c>
      <c r="D8" s="229" t="s">
        <v>1438</v>
      </c>
      <c r="E8" s="229" t="s">
        <v>1438</v>
      </c>
      <c r="F8" s="229" t="s">
        <v>1438</v>
      </c>
      <c r="G8" s="229" t="s">
        <v>1438</v>
      </c>
      <c r="H8" s="229" t="s">
        <v>1438</v>
      </c>
      <c r="I8" s="229" t="s">
        <v>1438</v>
      </c>
      <c r="J8" s="229" t="s">
        <v>1438</v>
      </c>
      <c r="K8" s="229" t="s">
        <v>1438</v>
      </c>
      <c r="L8" s="229" t="s">
        <v>1438</v>
      </c>
      <c r="M8" s="229" t="s">
        <v>1438</v>
      </c>
      <c r="N8" s="229" t="s">
        <v>1438</v>
      </c>
      <c r="O8" s="229" t="s">
        <v>1438</v>
      </c>
      <c r="P8" s="230" t="s">
        <v>1438</v>
      </c>
    </row>
    <row r="9" spans="2:16" s="231" customFormat="1" ht="21" customHeight="1">
      <c r="B9" s="232"/>
      <c r="C9" s="233"/>
      <c r="D9" s="234"/>
      <c r="E9" s="234"/>
      <c r="F9" s="234"/>
      <c r="G9" s="888" t="s">
        <v>1427</v>
      </c>
      <c r="H9" s="888"/>
      <c r="I9" s="888"/>
      <c r="J9" s="888"/>
      <c r="K9" s="888"/>
      <c r="L9" s="234"/>
      <c r="M9" s="234"/>
      <c r="N9" s="234"/>
      <c r="O9" s="234"/>
      <c r="P9" s="235"/>
    </row>
    <row r="10" spans="2:16" s="231" customFormat="1" ht="12" customHeight="1">
      <c r="B10" s="236" t="s">
        <v>1439</v>
      </c>
      <c r="C10" s="237">
        <f aca="true" t="shared" si="0" ref="C10:J10">SUM(C12:C28)</f>
        <v>665661</v>
      </c>
      <c r="D10" s="238">
        <f t="shared" si="0"/>
        <v>620415</v>
      </c>
      <c r="E10" s="238">
        <f t="shared" si="0"/>
        <v>621096</v>
      </c>
      <c r="F10" s="238">
        <f t="shared" si="0"/>
        <v>110139</v>
      </c>
      <c r="G10" s="238">
        <f t="shared" si="0"/>
        <v>511017</v>
      </c>
      <c r="H10" s="238">
        <f t="shared" si="0"/>
        <v>96067</v>
      </c>
      <c r="I10" s="238">
        <f t="shared" si="0"/>
        <v>12012</v>
      </c>
      <c r="J10" s="238">
        <f t="shared" si="0"/>
        <v>12427</v>
      </c>
      <c r="K10" s="238">
        <v>490234</v>
      </c>
      <c r="L10" s="238">
        <f>SUM(L12:L28)</f>
        <v>1585</v>
      </c>
      <c r="M10" s="238">
        <f>SUM(M12:M28)</f>
        <v>8771</v>
      </c>
      <c r="N10" s="238">
        <f>SUM(N12:N28)</f>
        <v>133</v>
      </c>
      <c r="O10" s="238">
        <f>SUM(O12:O28)</f>
        <v>9191</v>
      </c>
      <c r="P10" s="239">
        <f>SUM(P12:P28)</f>
        <v>35241</v>
      </c>
    </row>
    <row r="11" spans="2:16" ht="12" customHeight="1">
      <c r="B11" s="240"/>
      <c r="C11" s="241"/>
      <c r="D11" s="242"/>
      <c r="E11" s="242"/>
      <c r="F11" s="242"/>
      <c r="G11" s="242"/>
      <c r="H11" s="242"/>
      <c r="I11" s="242"/>
      <c r="J11" s="242"/>
      <c r="K11" s="242"/>
      <c r="L11" s="242"/>
      <c r="M11" s="242"/>
      <c r="N11" s="242"/>
      <c r="O11" s="242"/>
      <c r="P11" s="243"/>
    </row>
    <row r="12" spans="2:16" ht="12" customHeight="1">
      <c r="B12" s="244" t="s">
        <v>1440</v>
      </c>
      <c r="C12" s="241">
        <f aca="true" t="shared" si="1" ref="C12:P12">SUM(C33,C54,C75,C96,C117)</f>
        <v>536</v>
      </c>
      <c r="D12" s="242">
        <f t="shared" si="1"/>
        <v>494</v>
      </c>
      <c r="E12" s="242">
        <f t="shared" si="1"/>
        <v>492</v>
      </c>
      <c r="F12" s="242">
        <f t="shared" si="1"/>
        <v>74</v>
      </c>
      <c r="G12" s="242">
        <f t="shared" si="1"/>
        <v>418</v>
      </c>
      <c r="H12" s="242">
        <f t="shared" si="1"/>
        <v>74</v>
      </c>
      <c r="I12" s="242">
        <f t="shared" si="1"/>
        <v>89</v>
      </c>
      <c r="J12" s="242">
        <f t="shared" si="1"/>
        <v>0</v>
      </c>
      <c r="K12" s="242">
        <f t="shared" si="1"/>
        <v>329</v>
      </c>
      <c r="L12" s="242">
        <f t="shared" si="1"/>
        <v>0</v>
      </c>
      <c r="M12" s="242">
        <f t="shared" si="1"/>
        <v>0</v>
      </c>
      <c r="N12" s="242">
        <f t="shared" si="1"/>
        <v>0</v>
      </c>
      <c r="O12" s="242">
        <f t="shared" si="1"/>
        <v>2</v>
      </c>
      <c r="P12" s="243">
        <f t="shared" si="1"/>
        <v>42</v>
      </c>
    </row>
    <row r="13" spans="2:16" ht="12" customHeight="1">
      <c r="B13" s="244" t="s">
        <v>1441</v>
      </c>
      <c r="C13" s="241">
        <f aca="true" t="shared" si="2" ref="C13:P13">SUM(C34,C55,C76,C97,C118)</f>
        <v>525</v>
      </c>
      <c r="D13" s="242">
        <f t="shared" si="2"/>
        <v>404</v>
      </c>
      <c r="E13" s="242">
        <f t="shared" si="2"/>
        <v>391</v>
      </c>
      <c r="F13" s="242">
        <f t="shared" si="2"/>
        <v>194</v>
      </c>
      <c r="G13" s="242">
        <f t="shared" si="2"/>
        <v>197</v>
      </c>
      <c r="H13" s="242">
        <f t="shared" si="2"/>
        <v>192</v>
      </c>
      <c r="I13" s="242">
        <f t="shared" si="2"/>
        <v>11</v>
      </c>
      <c r="J13" s="242">
        <f t="shared" si="2"/>
        <v>2</v>
      </c>
      <c r="K13" s="242">
        <f t="shared" si="2"/>
        <v>165</v>
      </c>
      <c r="L13" s="242">
        <f t="shared" si="2"/>
        <v>0</v>
      </c>
      <c r="M13" s="242">
        <f t="shared" si="2"/>
        <v>21</v>
      </c>
      <c r="N13" s="242">
        <f t="shared" si="2"/>
        <v>0</v>
      </c>
      <c r="O13" s="242">
        <f t="shared" si="2"/>
        <v>13</v>
      </c>
      <c r="P13" s="243">
        <f t="shared" si="2"/>
        <v>121</v>
      </c>
    </row>
    <row r="14" spans="2:16" ht="12" customHeight="1">
      <c r="B14" s="244" t="s">
        <v>1442</v>
      </c>
      <c r="C14" s="241">
        <f aca="true" t="shared" si="3" ref="C14:P14">SUM(C35,C56,C77,C98,C119)</f>
        <v>24</v>
      </c>
      <c r="D14" s="242">
        <f t="shared" si="3"/>
        <v>0</v>
      </c>
      <c r="E14" s="242">
        <f t="shared" si="3"/>
        <v>0</v>
      </c>
      <c r="F14" s="242">
        <f t="shared" si="3"/>
        <v>0</v>
      </c>
      <c r="G14" s="242">
        <f t="shared" si="3"/>
        <v>0</v>
      </c>
      <c r="H14" s="242">
        <f t="shared" si="3"/>
        <v>0</v>
      </c>
      <c r="I14" s="242">
        <f t="shared" si="3"/>
        <v>0</v>
      </c>
      <c r="J14" s="242">
        <f t="shared" si="3"/>
        <v>0</v>
      </c>
      <c r="K14" s="242">
        <f t="shared" si="3"/>
        <v>0</v>
      </c>
      <c r="L14" s="242">
        <f t="shared" si="3"/>
        <v>0</v>
      </c>
      <c r="M14" s="242">
        <f t="shared" si="3"/>
        <v>0</v>
      </c>
      <c r="N14" s="242">
        <f t="shared" si="3"/>
        <v>0</v>
      </c>
      <c r="O14" s="242">
        <f t="shared" si="3"/>
        <v>0</v>
      </c>
      <c r="P14" s="243">
        <f t="shared" si="3"/>
        <v>24</v>
      </c>
    </row>
    <row r="15" spans="2:16" ht="12" customHeight="1">
      <c r="B15" s="244" t="s">
        <v>1443</v>
      </c>
      <c r="C15" s="241">
        <f aca="true" t="shared" si="4" ref="C15:P15">SUM(C36,C57,C78,C99,C120)</f>
        <v>846</v>
      </c>
      <c r="D15" s="242">
        <f t="shared" si="4"/>
        <v>685</v>
      </c>
      <c r="E15" s="242">
        <f t="shared" si="4"/>
        <v>509</v>
      </c>
      <c r="F15" s="242">
        <f t="shared" si="4"/>
        <v>224</v>
      </c>
      <c r="G15" s="242">
        <f t="shared" si="4"/>
        <v>285</v>
      </c>
      <c r="H15" s="242">
        <f t="shared" si="4"/>
        <v>224</v>
      </c>
      <c r="I15" s="242">
        <f t="shared" si="4"/>
        <v>182</v>
      </c>
      <c r="J15" s="242">
        <f t="shared" si="4"/>
        <v>0</v>
      </c>
      <c r="K15" s="242">
        <f t="shared" si="4"/>
        <v>103</v>
      </c>
      <c r="L15" s="242">
        <f t="shared" si="4"/>
        <v>0</v>
      </c>
      <c r="M15" s="242">
        <f t="shared" si="4"/>
        <v>0</v>
      </c>
      <c r="N15" s="242">
        <f t="shared" si="4"/>
        <v>0</v>
      </c>
      <c r="O15" s="242">
        <f t="shared" si="4"/>
        <v>176</v>
      </c>
      <c r="P15" s="243">
        <f t="shared" si="4"/>
        <v>161</v>
      </c>
    </row>
    <row r="16" spans="2:16" ht="12" customHeight="1">
      <c r="B16" s="244" t="s">
        <v>1444</v>
      </c>
      <c r="C16" s="241">
        <f aca="true" t="shared" si="5" ref="C16:J28">SUM(C37,C58,C79,C100,C121)</f>
        <v>5912</v>
      </c>
      <c r="D16" s="242">
        <f t="shared" si="5"/>
        <v>5518</v>
      </c>
      <c r="E16" s="242">
        <f t="shared" si="5"/>
        <v>5497</v>
      </c>
      <c r="F16" s="242">
        <f t="shared" si="5"/>
        <v>1477</v>
      </c>
      <c r="G16" s="242">
        <f t="shared" si="5"/>
        <v>4020</v>
      </c>
      <c r="H16" s="242">
        <f t="shared" si="5"/>
        <v>1390</v>
      </c>
      <c r="I16" s="242">
        <f t="shared" si="5"/>
        <v>193</v>
      </c>
      <c r="J16" s="242">
        <f t="shared" si="5"/>
        <v>2</v>
      </c>
      <c r="K16" s="242">
        <v>3753</v>
      </c>
      <c r="L16" s="242">
        <f aca="true" t="shared" si="6" ref="L16:P28">SUM(L37,L58,L79,L100,L121)</f>
        <v>85</v>
      </c>
      <c r="M16" s="242">
        <f t="shared" si="6"/>
        <v>74</v>
      </c>
      <c r="N16" s="242">
        <f t="shared" si="6"/>
        <v>0</v>
      </c>
      <c r="O16" s="242">
        <f t="shared" si="6"/>
        <v>21</v>
      </c>
      <c r="P16" s="243">
        <f t="shared" si="6"/>
        <v>394</v>
      </c>
    </row>
    <row r="17" spans="2:16" ht="12" customHeight="1">
      <c r="B17" s="244" t="s">
        <v>1445</v>
      </c>
      <c r="C17" s="241">
        <f t="shared" si="5"/>
        <v>1375</v>
      </c>
      <c r="D17" s="242">
        <f t="shared" si="5"/>
        <v>1201</v>
      </c>
      <c r="E17" s="242">
        <f t="shared" si="5"/>
        <v>1065</v>
      </c>
      <c r="F17" s="242">
        <f t="shared" si="5"/>
        <v>370</v>
      </c>
      <c r="G17" s="242">
        <f t="shared" si="5"/>
        <v>695</v>
      </c>
      <c r="H17" s="242">
        <f t="shared" si="5"/>
        <v>370</v>
      </c>
      <c r="I17" s="242">
        <f t="shared" si="5"/>
        <v>18</v>
      </c>
      <c r="J17" s="242">
        <f t="shared" si="5"/>
        <v>0</v>
      </c>
      <c r="K17" s="242">
        <f aca="true" t="shared" si="7" ref="K17:K24">SUM(K38,K59,K80,K101,K122)</f>
        <v>677</v>
      </c>
      <c r="L17" s="242">
        <f t="shared" si="6"/>
        <v>0</v>
      </c>
      <c r="M17" s="242">
        <f t="shared" si="6"/>
        <v>0</v>
      </c>
      <c r="N17" s="242">
        <f t="shared" si="6"/>
        <v>0</v>
      </c>
      <c r="O17" s="242">
        <f t="shared" si="6"/>
        <v>136</v>
      </c>
      <c r="P17" s="243">
        <f t="shared" si="6"/>
        <v>174</v>
      </c>
    </row>
    <row r="18" spans="2:16" ht="12">
      <c r="B18" s="244" t="s">
        <v>322</v>
      </c>
      <c r="C18" s="241">
        <f t="shared" si="5"/>
        <v>29142</v>
      </c>
      <c r="D18" s="242">
        <f t="shared" si="5"/>
        <v>28298</v>
      </c>
      <c r="E18" s="242">
        <f t="shared" si="5"/>
        <v>27595</v>
      </c>
      <c r="F18" s="242">
        <f t="shared" si="5"/>
        <v>4688</v>
      </c>
      <c r="G18" s="242">
        <f t="shared" si="5"/>
        <v>22907</v>
      </c>
      <c r="H18" s="242">
        <f t="shared" si="5"/>
        <v>4554</v>
      </c>
      <c r="I18" s="242">
        <f t="shared" si="5"/>
        <v>1021</v>
      </c>
      <c r="J18" s="242">
        <f t="shared" si="5"/>
        <v>18</v>
      </c>
      <c r="K18" s="242">
        <f t="shared" si="7"/>
        <v>21046</v>
      </c>
      <c r="L18" s="242">
        <f t="shared" si="6"/>
        <v>116</v>
      </c>
      <c r="M18" s="242">
        <f t="shared" si="6"/>
        <v>840</v>
      </c>
      <c r="N18" s="245">
        <f t="shared" si="6"/>
        <v>0</v>
      </c>
      <c r="O18" s="242">
        <f t="shared" si="6"/>
        <v>703</v>
      </c>
      <c r="P18" s="243">
        <f t="shared" si="6"/>
        <v>844</v>
      </c>
    </row>
    <row r="19" spans="2:16" ht="12">
      <c r="B19" s="244" t="s">
        <v>323</v>
      </c>
      <c r="C19" s="241">
        <f t="shared" si="5"/>
        <v>15123</v>
      </c>
      <c r="D19" s="242">
        <f t="shared" si="5"/>
        <v>13939</v>
      </c>
      <c r="E19" s="242">
        <f t="shared" si="5"/>
        <v>13812</v>
      </c>
      <c r="F19" s="242">
        <f t="shared" si="5"/>
        <v>2491</v>
      </c>
      <c r="G19" s="242">
        <f t="shared" si="5"/>
        <v>11321</v>
      </c>
      <c r="H19" s="242">
        <f t="shared" si="5"/>
        <v>2410</v>
      </c>
      <c r="I19" s="242">
        <f t="shared" si="5"/>
        <v>489</v>
      </c>
      <c r="J19" s="242">
        <f t="shared" si="5"/>
        <v>55</v>
      </c>
      <c r="K19" s="242">
        <f t="shared" si="7"/>
        <v>10156</v>
      </c>
      <c r="L19" s="242">
        <f t="shared" si="6"/>
        <v>26</v>
      </c>
      <c r="M19" s="242">
        <f t="shared" si="6"/>
        <v>676</v>
      </c>
      <c r="N19" s="242">
        <f t="shared" si="6"/>
        <v>9</v>
      </c>
      <c r="O19" s="242">
        <f t="shared" si="6"/>
        <v>118</v>
      </c>
      <c r="P19" s="243">
        <f t="shared" si="6"/>
        <v>1184</v>
      </c>
    </row>
    <row r="20" spans="2:16" ht="12">
      <c r="B20" s="244" t="s">
        <v>324</v>
      </c>
      <c r="C20" s="241">
        <f t="shared" si="5"/>
        <v>70423</v>
      </c>
      <c r="D20" s="242">
        <f t="shared" si="5"/>
        <v>67645</v>
      </c>
      <c r="E20" s="242">
        <f t="shared" si="5"/>
        <v>65658</v>
      </c>
      <c r="F20" s="242">
        <f t="shared" si="5"/>
        <v>8314</v>
      </c>
      <c r="G20" s="242">
        <f t="shared" si="5"/>
        <v>57344</v>
      </c>
      <c r="H20" s="242">
        <f t="shared" si="5"/>
        <v>8191</v>
      </c>
      <c r="I20" s="242">
        <f t="shared" si="5"/>
        <v>169</v>
      </c>
      <c r="J20" s="242">
        <f t="shared" si="5"/>
        <v>86</v>
      </c>
      <c r="K20" s="242">
        <f t="shared" si="7"/>
        <v>56936</v>
      </c>
      <c r="L20" s="242">
        <f t="shared" si="6"/>
        <v>37</v>
      </c>
      <c r="M20" s="242">
        <f t="shared" si="6"/>
        <v>239</v>
      </c>
      <c r="N20" s="242">
        <f t="shared" si="6"/>
        <v>0</v>
      </c>
      <c r="O20" s="242">
        <f t="shared" si="6"/>
        <v>1987</v>
      </c>
      <c r="P20" s="243">
        <f t="shared" si="6"/>
        <v>2778</v>
      </c>
    </row>
    <row r="21" spans="2:16" ht="12">
      <c r="B21" s="244" t="s">
        <v>325</v>
      </c>
      <c r="C21" s="241">
        <f t="shared" si="5"/>
        <v>57213</v>
      </c>
      <c r="D21" s="242">
        <f t="shared" si="5"/>
        <v>55584</v>
      </c>
      <c r="E21" s="242">
        <f t="shared" si="5"/>
        <v>54524</v>
      </c>
      <c r="F21" s="242">
        <f t="shared" si="5"/>
        <v>8324</v>
      </c>
      <c r="G21" s="242">
        <f t="shared" si="5"/>
        <v>46200</v>
      </c>
      <c r="H21" s="242">
        <f t="shared" si="5"/>
        <v>8166</v>
      </c>
      <c r="I21" s="242">
        <f t="shared" si="5"/>
        <v>872</v>
      </c>
      <c r="J21" s="242">
        <f t="shared" si="5"/>
        <v>149</v>
      </c>
      <c r="K21" s="242">
        <f t="shared" si="7"/>
        <v>45153</v>
      </c>
      <c r="L21" s="242">
        <f t="shared" si="6"/>
        <v>9</v>
      </c>
      <c r="M21" s="242">
        <f t="shared" si="6"/>
        <v>175</v>
      </c>
      <c r="N21" s="242">
        <f t="shared" si="6"/>
        <v>0</v>
      </c>
      <c r="O21" s="242">
        <f t="shared" si="6"/>
        <v>1060</v>
      </c>
      <c r="P21" s="243">
        <f t="shared" si="6"/>
        <v>1629</v>
      </c>
    </row>
    <row r="22" spans="2:16" ht="12">
      <c r="B22" s="244" t="s">
        <v>326</v>
      </c>
      <c r="C22" s="241">
        <f t="shared" si="5"/>
        <v>134325</v>
      </c>
      <c r="D22" s="242">
        <f t="shared" si="5"/>
        <v>125703</v>
      </c>
      <c r="E22" s="242">
        <f t="shared" si="5"/>
        <v>124514</v>
      </c>
      <c r="F22" s="242">
        <f t="shared" si="5"/>
        <v>23541</v>
      </c>
      <c r="G22" s="242">
        <f t="shared" si="5"/>
        <v>100973</v>
      </c>
      <c r="H22" s="242">
        <f t="shared" si="5"/>
        <v>22566</v>
      </c>
      <c r="I22" s="242">
        <f t="shared" si="5"/>
        <v>120</v>
      </c>
      <c r="J22" s="242">
        <f t="shared" si="5"/>
        <v>361</v>
      </c>
      <c r="K22" s="242">
        <f t="shared" si="7"/>
        <v>98165</v>
      </c>
      <c r="L22" s="242">
        <f t="shared" si="6"/>
        <v>614</v>
      </c>
      <c r="M22" s="242">
        <f t="shared" si="6"/>
        <v>2688</v>
      </c>
      <c r="N22" s="242">
        <f t="shared" si="6"/>
        <v>1</v>
      </c>
      <c r="O22" s="242">
        <f t="shared" si="6"/>
        <v>1188</v>
      </c>
      <c r="P22" s="243">
        <f t="shared" si="6"/>
        <v>8622</v>
      </c>
    </row>
    <row r="23" spans="2:16" ht="12">
      <c r="B23" s="244" t="s">
        <v>327</v>
      </c>
      <c r="C23" s="241">
        <f t="shared" si="5"/>
        <v>66883</v>
      </c>
      <c r="D23" s="242">
        <f t="shared" si="5"/>
        <v>54943</v>
      </c>
      <c r="E23" s="242">
        <f t="shared" si="5"/>
        <v>64600</v>
      </c>
      <c r="F23" s="242">
        <f t="shared" si="5"/>
        <v>17322</v>
      </c>
      <c r="G23" s="242">
        <f t="shared" si="5"/>
        <v>47278</v>
      </c>
      <c r="H23" s="242">
        <f t="shared" si="5"/>
        <v>7563</v>
      </c>
      <c r="I23" s="242">
        <f t="shared" si="5"/>
        <v>5744</v>
      </c>
      <c r="J23" s="242">
        <f t="shared" si="5"/>
        <v>9721</v>
      </c>
      <c r="K23" s="242">
        <f t="shared" si="7"/>
        <v>41135</v>
      </c>
      <c r="L23" s="242">
        <f t="shared" si="6"/>
        <v>38</v>
      </c>
      <c r="M23" s="242">
        <f t="shared" si="6"/>
        <v>399</v>
      </c>
      <c r="N23" s="242">
        <f t="shared" si="6"/>
        <v>0</v>
      </c>
      <c r="O23" s="242">
        <f t="shared" si="6"/>
        <v>343</v>
      </c>
      <c r="P23" s="243">
        <f t="shared" si="6"/>
        <v>1940</v>
      </c>
    </row>
    <row r="24" spans="2:16" ht="12">
      <c r="B24" s="244" t="s">
        <v>328</v>
      </c>
      <c r="C24" s="241">
        <f t="shared" si="5"/>
        <v>22526</v>
      </c>
      <c r="D24" s="242">
        <f t="shared" si="5"/>
        <v>20971</v>
      </c>
      <c r="E24" s="242">
        <f t="shared" si="5"/>
        <v>20323</v>
      </c>
      <c r="F24" s="242">
        <f t="shared" si="5"/>
        <v>3394</v>
      </c>
      <c r="G24" s="242">
        <f t="shared" si="5"/>
        <v>16929</v>
      </c>
      <c r="H24" s="242">
        <f t="shared" si="5"/>
        <v>3355</v>
      </c>
      <c r="I24" s="242">
        <f t="shared" si="5"/>
        <v>2554</v>
      </c>
      <c r="J24" s="242">
        <f t="shared" si="5"/>
        <v>5</v>
      </c>
      <c r="K24" s="242">
        <f t="shared" si="7"/>
        <v>13809</v>
      </c>
      <c r="L24" s="242">
        <f t="shared" si="6"/>
        <v>34</v>
      </c>
      <c r="M24" s="242">
        <f t="shared" si="6"/>
        <v>566</v>
      </c>
      <c r="N24" s="242">
        <f t="shared" si="6"/>
        <v>0</v>
      </c>
      <c r="O24" s="242">
        <f t="shared" si="6"/>
        <v>648</v>
      </c>
      <c r="P24" s="243">
        <f t="shared" si="6"/>
        <v>1555</v>
      </c>
    </row>
    <row r="25" spans="2:16" ht="12">
      <c r="B25" s="244" t="s">
        <v>329</v>
      </c>
      <c r="C25" s="241">
        <f t="shared" si="5"/>
        <v>104612</v>
      </c>
      <c r="D25" s="242">
        <f t="shared" si="5"/>
        <v>101730</v>
      </c>
      <c r="E25" s="242">
        <f t="shared" si="5"/>
        <v>100819</v>
      </c>
      <c r="F25" s="242">
        <f t="shared" si="5"/>
        <v>10237</v>
      </c>
      <c r="G25" s="242">
        <f t="shared" si="5"/>
        <v>90582</v>
      </c>
      <c r="H25" s="242">
        <f t="shared" si="5"/>
        <v>9862</v>
      </c>
      <c r="I25" s="242">
        <f t="shared" si="5"/>
        <v>367</v>
      </c>
      <c r="J25" s="242">
        <f t="shared" si="5"/>
        <v>258</v>
      </c>
      <c r="K25" s="242">
        <v>88051</v>
      </c>
      <c r="L25" s="242">
        <f t="shared" si="6"/>
        <v>117</v>
      </c>
      <c r="M25" s="242">
        <f t="shared" si="6"/>
        <v>2164</v>
      </c>
      <c r="N25" s="242">
        <f t="shared" si="6"/>
        <v>0</v>
      </c>
      <c r="O25" s="242">
        <f t="shared" si="6"/>
        <v>911</v>
      </c>
      <c r="P25" s="243">
        <f t="shared" si="6"/>
        <v>2882</v>
      </c>
    </row>
    <row r="26" spans="2:16" ht="12">
      <c r="B26" s="244" t="s">
        <v>330</v>
      </c>
      <c r="C26" s="241">
        <f t="shared" si="5"/>
        <v>80953</v>
      </c>
      <c r="D26" s="242">
        <f t="shared" si="5"/>
        <v>75522</v>
      </c>
      <c r="E26" s="242">
        <f t="shared" si="5"/>
        <v>75036</v>
      </c>
      <c r="F26" s="242">
        <f t="shared" si="5"/>
        <v>9050</v>
      </c>
      <c r="G26" s="242">
        <f t="shared" si="5"/>
        <v>65986</v>
      </c>
      <c r="H26" s="242">
        <f t="shared" si="5"/>
        <v>8422</v>
      </c>
      <c r="I26" s="242">
        <f t="shared" si="5"/>
        <v>85</v>
      </c>
      <c r="J26" s="242">
        <f t="shared" si="5"/>
        <v>236</v>
      </c>
      <c r="K26" s="242">
        <f>SUM(K47,K68,K89,K110,K131)</f>
        <v>64982</v>
      </c>
      <c r="L26" s="242">
        <f t="shared" si="6"/>
        <v>392</v>
      </c>
      <c r="M26" s="242">
        <f t="shared" si="6"/>
        <v>919</v>
      </c>
      <c r="N26" s="242">
        <f t="shared" si="6"/>
        <v>16</v>
      </c>
      <c r="O26" s="242">
        <f t="shared" si="6"/>
        <v>470</v>
      </c>
      <c r="P26" s="243">
        <f t="shared" si="6"/>
        <v>5431</v>
      </c>
    </row>
    <row r="27" spans="2:16" ht="12">
      <c r="B27" s="244" t="s">
        <v>331</v>
      </c>
      <c r="C27" s="241">
        <f t="shared" si="5"/>
        <v>29741</v>
      </c>
      <c r="D27" s="242">
        <f t="shared" si="5"/>
        <v>28003</v>
      </c>
      <c r="E27" s="242">
        <f t="shared" si="5"/>
        <v>27729</v>
      </c>
      <c r="F27" s="242">
        <f t="shared" si="5"/>
        <v>10568</v>
      </c>
      <c r="G27" s="242">
        <f t="shared" si="5"/>
        <v>17161</v>
      </c>
      <c r="H27" s="242">
        <f t="shared" si="5"/>
        <v>9253</v>
      </c>
      <c r="I27" s="242">
        <f t="shared" si="5"/>
        <v>87</v>
      </c>
      <c r="J27" s="242">
        <f t="shared" si="5"/>
        <v>1244</v>
      </c>
      <c r="K27" s="242">
        <f>SUM(K48,K69,K90,K111,K132)</f>
        <v>17064</v>
      </c>
      <c r="L27" s="242">
        <f t="shared" si="6"/>
        <v>71</v>
      </c>
      <c r="M27" s="242">
        <f t="shared" si="6"/>
        <v>10</v>
      </c>
      <c r="N27" s="242">
        <f t="shared" si="6"/>
        <v>43</v>
      </c>
      <c r="O27" s="242">
        <f t="shared" si="6"/>
        <v>231</v>
      </c>
      <c r="P27" s="243">
        <f t="shared" si="6"/>
        <v>1738</v>
      </c>
    </row>
    <row r="28" spans="2:16" ht="12">
      <c r="B28" s="244" t="s">
        <v>332</v>
      </c>
      <c r="C28" s="241">
        <f t="shared" si="5"/>
        <v>45502</v>
      </c>
      <c r="D28" s="242">
        <f t="shared" si="5"/>
        <v>39775</v>
      </c>
      <c r="E28" s="242">
        <f t="shared" si="5"/>
        <v>38532</v>
      </c>
      <c r="F28" s="242">
        <f t="shared" si="5"/>
        <v>9871</v>
      </c>
      <c r="G28" s="242">
        <f t="shared" si="5"/>
        <v>28721</v>
      </c>
      <c r="H28" s="242">
        <f t="shared" si="5"/>
        <v>9475</v>
      </c>
      <c r="I28" s="242">
        <f t="shared" si="5"/>
        <v>11</v>
      </c>
      <c r="J28" s="242">
        <f t="shared" si="5"/>
        <v>290</v>
      </c>
      <c r="K28" s="242">
        <f>SUM(K49,K70,K91,K112,K133)</f>
        <v>28710</v>
      </c>
      <c r="L28" s="242">
        <f t="shared" si="6"/>
        <v>46</v>
      </c>
      <c r="M28" s="242">
        <f t="shared" si="6"/>
        <v>0</v>
      </c>
      <c r="N28" s="242">
        <f t="shared" si="6"/>
        <v>64</v>
      </c>
      <c r="O28" s="242">
        <f t="shared" si="6"/>
        <v>1184</v>
      </c>
      <c r="P28" s="243">
        <f t="shared" si="6"/>
        <v>5722</v>
      </c>
    </row>
    <row r="29" spans="2:16" ht="12">
      <c r="B29" s="240"/>
      <c r="C29" s="246"/>
      <c r="D29" s="247"/>
      <c r="E29" s="247"/>
      <c r="F29" s="247"/>
      <c r="G29" s="247"/>
      <c r="H29" s="247"/>
      <c r="I29" s="247"/>
      <c r="J29" s="247"/>
      <c r="K29" s="247"/>
      <c r="L29" s="247"/>
      <c r="M29" s="247"/>
      <c r="N29" s="247"/>
      <c r="O29" s="247"/>
      <c r="P29" s="248"/>
    </row>
    <row r="30" spans="2:16" s="231" customFormat="1" ht="21" customHeight="1">
      <c r="B30" s="232"/>
      <c r="C30" s="233"/>
      <c r="D30" s="234"/>
      <c r="E30" s="234"/>
      <c r="F30" s="234"/>
      <c r="G30" s="888" t="s">
        <v>333</v>
      </c>
      <c r="H30" s="888"/>
      <c r="I30" s="888"/>
      <c r="J30" s="888"/>
      <c r="K30" s="888"/>
      <c r="L30" s="234"/>
      <c r="M30" s="234"/>
      <c r="N30" s="234"/>
      <c r="O30" s="234"/>
      <c r="P30" s="235"/>
    </row>
    <row r="31" spans="2:16" s="231" customFormat="1" ht="12" customHeight="1">
      <c r="B31" s="236" t="s">
        <v>1439</v>
      </c>
      <c r="C31" s="237">
        <f aca="true" t="shared" si="8" ref="C31:P31">SUM(C33:C49)</f>
        <v>336383</v>
      </c>
      <c r="D31" s="238">
        <f t="shared" si="8"/>
        <v>334824</v>
      </c>
      <c r="E31" s="238">
        <f t="shared" si="8"/>
        <v>330967</v>
      </c>
      <c r="F31" s="238">
        <f t="shared" si="8"/>
        <v>35720</v>
      </c>
      <c r="G31" s="238">
        <f t="shared" si="8"/>
        <v>295247</v>
      </c>
      <c r="H31" s="238">
        <f t="shared" si="8"/>
        <v>33822</v>
      </c>
      <c r="I31" s="238">
        <f t="shared" si="8"/>
        <v>884</v>
      </c>
      <c r="J31" s="238">
        <f t="shared" si="8"/>
        <v>938</v>
      </c>
      <c r="K31" s="238">
        <f t="shared" si="8"/>
        <v>290026</v>
      </c>
      <c r="L31" s="238">
        <f t="shared" si="8"/>
        <v>960</v>
      </c>
      <c r="M31" s="238">
        <f t="shared" si="8"/>
        <v>4337</v>
      </c>
      <c r="N31" s="238">
        <f t="shared" si="8"/>
        <v>6</v>
      </c>
      <c r="O31" s="238">
        <f t="shared" si="8"/>
        <v>3851</v>
      </c>
      <c r="P31" s="239">
        <f t="shared" si="8"/>
        <v>1559</v>
      </c>
    </row>
    <row r="32" spans="2:16" ht="12" customHeight="1">
      <c r="B32" s="240"/>
      <c r="C32" s="241"/>
      <c r="D32" s="242"/>
      <c r="E32" s="242"/>
      <c r="F32" s="242"/>
      <c r="G32" s="242"/>
      <c r="H32" s="242"/>
      <c r="I32" s="242"/>
      <c r="J32" s="242"/>
      <c r="K32" s="242"/>
      <c r="L32" s="242"/>
      <c r="M32" s="242"/>
      <c r="N32" s="242"/>
      <c r="O32" s="242"/>
      <c r="P32" s="243"/>
    </row>
    <row r="33" spans="2:16" ht="12" customHeight="1">
      <c r="B33" s="244" t="s">
        <v>1440</v>
      </c>
      <c r="C33" s="241">
        <f aca="true" t="shared" si="9" ref="C33:C49">SUM(D33,P33)</f>
        <v>6</v>
      </c>
      <c r="D33" s="242">
        <f aca="true" t="shared" si="10" ref="D33:D49">SUM(E33,N33:O33)</f>
        <v>6</v>
      </c>
      <c r="E33" s="242">
        <f aca="true" t="shared" si="11" ref="E33:E49">SUM(F33:G33)</f>
        <v>6</v>
      </c>
      <c r="F33" s="242">
        <f aca="true" t="shared" si="12" ref="F33:F49">SUM(H33,J33,L33)</f>
        <v>0</v>
      </c>
      <c r="G33" s="242">
        <f aca="true" t="shared" si="13" ref="G33:G49">SUM(I33,K33,M33)</f>
        <v>6</v>
      </c>
      <c r="H33" s="242">
        <v>0</v>
      </c>
      <c r="I33" s="242">
        <v>6</v>
      </c>
      <c r="J33" s="242">
        <v>0</v>
      </c>
      <c r="K33" s="242">
        <v>0</v>
      </c>
      <c r="L33" s="242">
        <v>0</v>
      </c>
      <c r="M33" s="242">
        <v>0</v>
      </c>
      <c r="N33" s="242">
        <v>0</v>
      </c>
      <c r="O33" s="242">
        <v>0</v>
      </c>
      <c r="P33" s="243">
        <v>0</v>
      </c>
    </row>
    <row r="34" spans="2:16" ht="12" customHeight="1">
      <c r="B34" s="244" t="s">
        <v>1441</v>
      </c>
      <c r="C34" s="241">
        <f t="shared" si="9"/>
        <v>146</v>
      </c>
      <c r="D34" s="242">
        <f t="shared" si="10"/>
        <v>146</v>
      </c>
      <c r="E34" s="242">
        <f t="shared" si="11"/>
        <v>146</v>
      </c>
      <c r="F34" s="242">
        <f t="shared" si="12"/>
        <v>38</v>
      </c>
      <c r="G34" s="242">
        <f t="shared" si="13"/>
        <v>108</v>
      </c>
      <c r="H34" s="242">
        <v>38</v>
      </c>
      <c r="I34" s="242">
        <v>0</v>
      </c>
      <c r="J34" s="242">
        <v>0</v>
      </c>
      <c r="K34" s="242">
        <v>87</v>
      </c>
      <c r="L34" s="242">
        <v>0</v>
      </c>
      <c r="M34" s="242">
        <v>21</v>
      </c>
      <c r="N34" s="242">
        <v>0</v>
      </c>
      <c r="O34" s="242">
        <v>0</v>
      </c>
      <c r="P34" s="243">
        <v>0</v>
      </c>
    </row>
    <row r="35" spans="2:16" ht="12" customHeight="1">
      <c r="B35" s="244" t="s">
        <v>1442</v>
      </c>
      <c r="C35" s="241">
        <f t="shared" si="9"/>
        <v>0</v>
      </c>
      <c r="D35" s="242">
        <f t="shared" si="10"/>
        <v>0</v>
      </c>
      <c r="E35" s="242">
        <f t="shared" si="11"/>
        <v>0</v>
      </c>
      <c r="F35" s="242">
        <f t="shared" si="12"/>
        <v>0</v>
      </c>
      <c r="G35" s="242">
        <f t="shared" si="13"/>
        <v>0</v>
      </c>
      <c r="H35" s="242">
        <v>0</v>
      </c>
      <c r="I35" s="242">
        <v>0</v>
      </c>
      <c r="J35" s="242">
        <v>0</v>
      </c>
      <c r="K35" s="242">
        <v>0</v>
      </c>
      <c r="L35" s="242">
        <v>0</v>
      </c>
      <c r="M35" s="242">
        <v>0</v>
      </c>
      <c r="N35" s="242">
        <v>0</v>
      </c>
      <c r="O35" s="242">
        <v>0</v>
      </c>
      <c r="P35" s="243">
        <v>0</v>
      </c>
    </row>
    <row r="36" spans="2:16" ht="12" customHeight="1">
      <c r="B36" s="244" t="s">
        <v>1443</v>
      </c>
      <c r="C36" s="241">
        <f t="shared" si="9"/>
        <v>365</v>
      </c>
      <c r="D36" s="242">
        <f t="shared" si="10"/>
        <v>365</v>
      </c>
      <c r="E36" s="242">
        <f t="shared" si="11"/>
        <v>190</v>
      </c>
      <c r="F36" s="242">
        <f t="shared" si="12"/>
        <v>8</v>
      </c>
      <c r="G36" s="242">
        <f t="shared" si="13"/>
        <v>182</v>
      </c>
      <c r="H36" s="242">
        <v>8</v>
      </c>
      <c r="I36" s="242">
        <v>182</v>
      </c>
      <c r="J36" s="242">
        <v>0</v>
      </c>
      <c r="K36" s="242">
        <v>0</v>
      </c>
      <c r="L36" s="242">
        <v>0</v>
      </c>
      <c r="M36" s="242">
        <v>0</v>
      </c>
      <c r="N36" s="242">
        <v>0</v>
      </c>
      <c r="O36" s="242">
        <v>175</v>
      </c>
      <c r="P36" s="243">
        <v>0</v>
      </c>
    </row>
    <row r="37" spans="2:16" ht="12" customHeight="1">
      <c r="B37" s="244" t="s">
        <v>1444</v>
      </c>
      <c r="C37" s="241">
        <f t="shared" si="9"/>
        <v>3106</v>
      </c>
      <c r="D37" s="242">
        <f t="shared" si="10"/>
        <v>3058</v>
      </c>
      <c r="E37" s="242">
        <f t="shared" si="11"/>
        <v>3053</v>
      </c>
      <c r="F37" s="242">
        <f t="shared" si="12"/>
        <v>506</v>
      </c>
      <c r="G37" s="242">
        <f t="shared" si="13"/>
        <v>2547</v>
      </c>
      <c r="H37" s="242">
        <v>474</v>
      </c>
      <c r="I37" s="242">
        <v>4</v>
      </c>
      <c r="J37" s="242">
        <v>2</v>
      </c>
      <c r="K37" s="242">
        <v>2496</v>
      </c>
      <c r="L37" s="242">
        <v>30</v>
      </c>
      <c r="M37" s="242">
        <v>47</v>
      </c>
      <c r="N37" s="242">
        <v>0</v>
      </c>
      <c r="O37" s="242">
        <v>5</v>
      </c>
      <c r="P37" s="243">
        <v>48</v>
      </c>
    </row>
    <row r="38" spans="2:16" ht="12" customHeight="1">
      <c r="B38" s="244" t="s">
        <v>1445</v>
      </c>
      <c r="C38" s="241">
        <f t="shared" si="9"/>
        <v>0</v>
      </c>
      <c r="D38" s="242">
        <f t="shared" si="10"/>
        <v>0</v>
      </c>
      <c r="E38" s="242">
        <f t="shared" si="11"/>
        <v>0</v>
      </c>
      <c r="F38" s="242">
        <f t="shared" si="12"/>
        <v>0</v>
      </c>
      <c r="G38" s="242">
        <f t="shared" si="13"/>
        <v>0</v>
      </c>
      <c r="H38" s="242">
        <v>0</v>
      </c>
      <c r="I38" s="242">
        <v>0</v>
      </c>
      <c r="J38" s="242">
        <v>0</v>
      </c>
      <c r="K38" s="242">
        <v>0</v>
      </c>
      <c r="L38" s="242">
        <v>0</v>
      </c>
      <c r="M38" s="242">
        <v>0</v>
      </c>
      <c r="N38" s="242">
        <v>0</v>
      </c>
      <c r="O38" s="242">
        <v>0</v>
      </c>
      <c r="P38" s="243">
        <v>0</v>
      </c>
    </row>
    <row r="39" spans="2:16" ht="12">
      <c r="B39" s="244" t="s">
        <v>322</v>
      </c>
      <c r="C39" s="241">
        <f t="shared" si="9"/>
        <v>10216</v>
      </c>
      <c r="D39" s="242">
        <f t="shared" si="10"/>
        <v>10212</v>
      </c>
      <c r="E39" s="242">
        <f t="shared" si="11"/>
        <v>9912</v>
      </c>
      <c r="F39" s="242">
        <f t="shared" si="12"/>
        <v>1641</v>
      </c>
      <c r="G39" s="242">
        <f t="shared" si="13"/>
        <v>8271</v>
      </c>
      <c r="H39" s="242">
        <v>1518</v>
      </c>
      <c r="I39" s="242">
        <v>453</v>
      </c>
      <c r="J39" s="242">
        <v>18</v>
      </c>
      <c r="K39" s="242">
        <v>6993</v>
      </c>
      <c r="L39" s="242">
        <v>105</v>
      </c>
      <c r="M39" s="242">
        <v>825</v>
      </c>
      <c r="N39" s="242">
        <v>0</v>
      </c>
      <c r="O39" s="242">
        <v>300</v>
      </c>
      <c r="P39" s="243">
        <v>4</v>
      </c>
    </row>
    <row r="40" spans="2:16" ht="12">
      <c r="B40" s="244" t="s">
        <v>323</v>
      </c>
      <c r="C40" s="241">
        <f t="shared" si="9"/>
        <v>4126</v>
      </c>
      <c r="D40" s="242">
        <f t="shared" si="10"/>
        <v>4126</v>
      </c>
      <c r="E40" s="242">
        <f t="shared" si="11"/>
        <v>4048</v>
      </c>
      <c r="F40" s="242">
        <f t="shared" si="12"/>
        <v>453</v>
      </c>
      <c r="G40" s="242">
        <f t="shared" si="13"/>
        <v>3595</v>
      </c>
      <c r="H40" s="242">
        <v>397</v>
      </c>
      <c r="I40" s="242">
        <v>11</v>
      </c>
      <c r="J40" s="242">
        <v>31</v>
      </c>
      <c r="K40" s="242">
        <v>3577</v>
      </c>
      <c r="L40" s="242">
        <v>25</v>
      </c>
      <c r="M40" s="242">
        <v>7</v>
      </c>
      <c r="N40" s="242">
        <v>0</v>
      </c>
      <c r="O40" s="242">
        <v>78</v>
      </c>
      <c r="P40" s="243">
        <v>0</v>
      </c>
    </row>
    <row r="41" spans="2:16" ht="12">
      <c r="B41" s="244" t="s">
        <v>324</v>
      </c>
      <c r="C41" s="241">
        <f t="shared" si="9"/>
        <v>37442</v>
      </c>
      <c r="D41" s="242">
        <f t="shared" si="10"/>
        <v>37442</v>
      </c>
      <c r="E41" s="242">
        <f t="shared" si="11"/>
        <v>36559</v>
      </c>
      <c r="F41" s="242">
        <f t="shared" si="12"/>
        <v>2458</v>
      </c>
      <c r="G41" s="242">
        <f t="shared" si="13"/>
        <v>34101</v>
      </c>
      <c r="H41" s="242">
        <v>2335</v>
      </c>
      <c r="I41" s="242">
        <v>0</v>
      </c>
      <c r="J41" s="242">
        <v>86</v>
      </c>
      <c r="K41" s="242">
        <v>33862</v>
      </c>
      <c r="L41" s="242">
        <v>37</v>
      </c>
      <c r="M41" s="242">
        <v>239</v>
      </c>
      <c r="N41" s="242">
        <v>0</v>
      </c>
      <c r="O41" s="242">
        <v>883</v>
      </c>
      <c r="P41" s="243">
        <v>0</v>
      </c>
    </row>
    <row r="42" spans="2:16" ht="12">
      <c r="B42" s="244" t="s">
        <v>325</v>
      </c>
      <c r="C42" s="241">
        <f t="shared" si="9"/>
        <v>25356</v>
      </c>
      <c r="D42" s="242">
        <f t="shared" si="10"/>
        <v>25294</v>
      </c>
      <c r="E42" s="242">
        <f t="shared" si="11"/>
        <v>24842</v>
      </c>
      <c r="F42" s="242">
        <f t="shared" si="12"/>
        <v>3394</v>
      </c>
      <c r="G42" s="242">
        <f t="shared" si="13"/>
        <v>21448</v>
      </c>
      <c r="H42" s="242">
        <v>3372</v>
      </c>
      <c r="I42" s="242">
        <v>0</v>
      </c>
      <c r="J42" s="242">
        <v>19</v>
      </c>
      <c r="K42" s="242">
        <v>21448</v>
      </c>
      <c r="L42" s="242">
        <v>3</v>
      </c>
      <c r="M42" s="242">
        <v>0</v>
      </c>
      <c r="N42" s="242">
        <v>0</v>
      </c>
      <c r="O42" s="242">
        <v>452</v>
      </c>
      <c r="P42" s="243">
        <v>62</v>
      </c>
    </row>
    <row r="43" spans="2:16" ht="12">
      <c r="B43" s="244" t="s">
        <v>326</v>
      </c>
      <c r="C43" s="241">
        <f t="shared" si="9"/>
        <v>104221</v>
      </c>
      <c r="D43" s="242">
        <f t="shared" si="10"/>
        <v>103506</v>
      </c>
      <c r="E43" s="242">
        <f t="shared" si="11"/>
        <v>102986</v>
      </c>
      <c r="F43" s="242">
        <f t="shared" si="12"/>
        <v>14066</v>
      </c>
      <c r="G43" s="242">
        <f t="shared" si="13"/>
        <v>88920</v>
      </c>
      <c r="H43" s="242">
        <v>13634</v>
      </c>
      <c r="I43" s="242">
        <v>107</v>
      </c>
      <c r="J43" s="242">
        <v>287</v>
      </c>
      <c r="K43" s="242">
        <v>86709</v>
      </c>
      <c r="L43" s="242">
        <v>145</v>
      </c>
      <c r="M43" s="242">
        <v>2104</v>
      </c>
      <c r="N43" s="242">
        <v>0</v>
      </c>
      <c r="O43" s="242">
        <v>520</v>
      </c>
      <c r="P43" s="243">
        <v>715</v>
      </c>
    </row>
    <row r="44" spans="2:16" ht="12">
      <c r="B44" s="244" t="s">
        <v>327</v>
      </c>
      <c r="C44" s="241">
        <f t="shared" si="9"/>
        <v>6296</v>
      </c>
      <c r="D44" s="242">
        <f t="shared" si="10"/>
        <v>6296</v>
      </c>
      <c r="E44" s="242">
        <f t="shared" si="11"/>
        <v>6295</v>
      </c>
      <c r="F44" s="242">
        <f t="shared" si="12"/>
        <v>421</v>
      </c>
      <c r="G44" s="242">
        <f t="shared" si="13"/>
        <v>5874</v>
      </c>
      <c r="H44" s="242">
        <v>421</v>
      </c>
      <c r="I44" s="242">
        <v>52</v>
      </c>
      <c r="J44" s="242">
        <v>0</v>
      </c>
      <c r="K44" s="242">
        <v>5666</v>
      </c>
      <c r="L44" s="242">
        <v>0</v>
      </c>
      <c r="M44" s="242">
        <v>156</v>
      </c>
      <c r="N44" s="242">
        <v>0</v>
      </c>
      <c r="O44" s="242">
        <v>1</v>
      </c>
      <c r="P44" s="243">
        <v>0</v>
      </c>
    </row>
    <row r="45" spans="2:16" ht="12">
      <c r="B45" s="244" t="s">
        <v>328</v>
      </c>
      <c r="C45" s="241">
        <f t="shared" si="9"/>
        <v>1069</v>
      </c>
      <c r="D45" s="242">
        <f t="shared" si="10"/>
        <v>1069</v>
      </c>
      <c r="E45" s="242">
        <f t="shared" si="11"/>
        <v>1061</v>
      </c>
      <c r="F45" s="242">
        <f t="shared" si="12"/>
        <v>834</v>
      </c>
      <c r="G45" s="242">
        <f t="shared" si="13"/>
        <v>227</v>
      </c>
      <c r="H45" s="242">
        <v>802</v>
      </c>
      <c r="I45" s="242">
        <v>1</v>
      </c>
      <c r="J45" s="242">
        <v>5</v>
      </c>
      <c r="K45" s="242">
        <v>207</v>
      </c>
      <c r="L45" s="242">
        <v>27</v>
      </c>
      <c r="M45" s="242">
        <v>19</v>
      </c>
      <c r="N45" s="242">
        <v>0</v>
      </c>
      <c r="O45" s="242">
        <v>8</v>
      </c>
      <c r="P45" s="243">
        <v>0</v>
      </c>
    </row>
    <row r="46" spans="2:16" ht="12">
      <c r="B46" s="244" t="s">
        <v>329</v>
      </c>
      <c r="C46" s="241">
        <f t="shared" si="9"/>
        <v>52257</v>
      </c>
      <c r="D46" s="242">
        <f t="shared" si="10"/>
        <v>52027</v>
      </c>
      <c r="E46" s="242">
        <f t="shared" si="11"/>
        <v>51612</v>
      </c>
      <c r="F46" s="242">
        <f t="shared" si="12"/>
        <v>3431</v>
      </c>
      <c r="G46" s="242">
        <f t="shared" si="13"/>
        <v>48181</v>
      </c>
      <c r="H46" s="242">
        <v>3242</v>
      </c>
      <c r="I46" s="242">
        <v>2</v>
      </c>
      <c r="J46" s="242">
        <v>98</v>
      </c>
      <c r="K46" s="242">
        <v>48177</v>
      </c>
      <c r="L46" s="242">
        <v>91</v>
      </c>
      <c r="M46" s="242">
        <v>2</v>
      </c>
      <c r="N46" s="242">
        <v>0</v>
      </c>
      <c r="O46" s="242">
        <v>415</v>
      </c>
      <c r="P46" s="243">
        <v>230</v>
      </c>
    </row>
    <row r="47" spans="2:16" ht="12">
      <c r="B47" s="244" t="s">
        <v>330</v>
      </c>
      <c r="C47" s="241">
        <f t="shared" si="9"/>
        <v>55887</v>
      </c>
      <c r="D47" s="242">
        <f t="shared" si="10"/>
        <v>55742</v>
      </c>
      <c r="E47" s="242">
        <f t="shared" si="11"/>
        <v>55742</v>
      </c>
      <c r="F47" s="242">
        <f t="shared" si="12"/>
        <v>3868</v>
      </c>
      <c r="G47" s="242">
        <f t="shared" si="13"/>
        <v>51874</v>
      </c>
      <c r="H47" s="242">
        <v>3462</v>
      </c>
      <c r="I47" s="242">
        <v>18</v>
      </c>
      <c r="J47" s="242">
        <v>19</v>
      </c>
      <c r="K47" s="242">
        <v>50946</v>
      </c>
      <c r="L47" s="242">
        <v>387</v>
      </c>
      <c r="M47" s="242">
        <v>910</v>
      </c>
      <c r="N47" s="242">
        <v>0</v>
      </c>
      <c r="O47" s="242">
        <v>0</v>
      </c>
      <c r="P47" s="243">
        <v>145</v>
      </c>
    </row>
    <row r="48" spans="2:16" ht="12">
      <c r="B48" s="244" t="s">
        <v>331</v>
      </c>
      <c r="C48" s="241">
        <f t="shared" si="9"/>
        <v>7567</v>
      </c>
      <c r="D48" s="242">
        <f t="shared" si="10"/>
        <v>7473</v>
      </c>
      <c r="E48" s="242">
        <f t="shared" si="11"/>
        <v>7472</v>
      </c>
      <c r="F48" s="242">
        <f t="shared" si="12"/>
        <v>1545</v>
      </c>
      <c r="G48" s="242">
        <f t="shared" si="13"/>
        <v>5927</v>
      </c>
      <c r="H48" s="242">
        <v>1391</v>
      </c>
      <c r="I48" s="242">
        <v>37</v>
      </c>
      <c r="J48" s="242">
        <v>89</v>
      </c>
      <c r="K48" s="242">
        <v>5883</v>
      </c>
      <c r="L48" s="242">
        <v>65</v>
      </c>
      <c r="M48" s="242">
        <v>7</v>
      </c>
      <c r="N48" s="242">
        <v>1</v>
      </c>
      <c r="O48" s="242">
        <v>0</v>
      </c>
      <c r="P48" s="243">
        <v>94</v>
      </c>
    </row>
    <row r="49" spans="2:16" ht="12">
      <c r="B49" s="244" t="s">
        <v>332</v>
      </c>
      <c r="C49" s="241">
        <f t="shared" si="9"/>
        <v>28323</v>
      </c>
      <c r="D49" s="242">
        <f t="shared" si="10"/>
        <v>28062</v>
      </c>
      <c r="E49" s="242">
        <f t="shared" si="11"/>
        <v>27043</v>
      </c>
      <c r="F49" s="242">
        <f t="shared" si="12"/>
        <v>3057</v>
      </c>
      <c r="G49" s="242">
        <f t="shared" si="13"/>
        <v>23986</v>
      </c>
      <c r="H49" s="242">
        <v>2728</v>
      </c>
      <c r="I49" s="242">
        <v>11</v>
      </c>
      <c r="J49" s="242">
        <v>284</v>
      </c>
      <c r="K49" s="242">
        <v>23975</v>
      </c>
      <c r="L49" s="242">
        <v>45</v>
      </c>
      <c r="M49" s="242">
        <v>0</v>
      </c>
      <c r="N49" s="242">
        <v>5</v>
      </c>
      <c r="O49" s="242">
        <v>1014</v>
      </c>
      <c r="P49" s="243">
        <v>261</v>
      </c>
    </row>
    <row r="50" spans="2:16" ht="12">
      <c r="B50" s="240"/>
      <c r="C50" s="246"/>
      <c r="D50" s="247"/>
      <c r="E50" s="247"/>
      <c r="F50" s="247"/>
      <c r="G50" s="247"/>
      <c r="H50" s="247"/>
      <c r="I50" s="247"/>
      <c r="J50" s="247"/>
      <c r="K50" s="247"/>
      <c r="L50" s="247"/>
      <c r="M50" s="247"/>
      <c r="N50" s="247"/>
      <c r="O50" s="247"/>
      <c r="P50" s="248"/>
    </row>
    <row r="51" spans="2:16" s="231" customFormat="1" ht="21" customHeight="1">
      <c r="B51" s="232"/>
      <c r="C51" s="233"/>
      <c r="D51" s="234"/>
      <c r="E51" s="234"/>
      <c r="F51" s="234"/>
      <c r="G51" s="888" t="s">
        <v>334</v>
      </c>
      <c r="H51" s="888"/>
      <c r="I51" s="888"/>
      <c r="J51" s="888"/>
      <c r="K51" s="888"/>
      <c r="L51" s="234"/>
      <c r="M51" s="234"/>
      <c r="N51" s="234"/>
      <c r="O51" s="234"/>
      <c r="P51" s="235"/>
    </row>
    <row r="52" spans="2:16" s="231" customFormat="1" ht="12" customHeight="1">
      <c r="B52" s="236" t="s">
        <v>1439</v>
      </c>
      <c r="C52" s="237">
        <f aca="true" t="shared" si="14" ref="C52:P52">SUM(C54:C70)</f>
        <v>1976</v>
      </c>
      <c r="D52" s="238">
        <f t="shared" si="14"/>
        <v>1650</v>
      </c>
      <c r="E52" s="238">
        <f t="shared" si="14"/>
        <v>1635</v>
      </c>
      <c r="F52" s="238">
        <f t="shared" si="14"/>
        <v>754</v>
      </c>
      <c r="G52" s="238">
        <f t="shared" si="14"/>
        <v>881</v>
      </c>
      <c r="H52" s="238">
        <f t="shared" si="14"/>
        <v>484</v>
      </c>
      <c r="I52" s="238">
        <f t="shared" si="14"/>
        <v>5</v>
      </c>
      <c r="J52" s="238">
        <f t="shared" si="14"/>
        <v>215</v>
      </c>
      <c r="K52" s="238">
        <f t="shared" si="14"/>
        <v>834</v>
      </c>
      <c r="L52" s="238">
        <f t="shared" si="14"/>
        <v>55</v>
      </c>
      <c r="M52" s="238">
        <f t="shared" si="14"/>
        <v>42</v>
      </c>
      <c r="N52" s="238">
        <f t="shared" si="14"/>
        <v>0</v>
      </c>
      <c r="O52" s="238">
        <f t="shared" si="14"/>
        <v>15</v>
      </c>
      <c r="P52" s="239">
        <f t="shared" si="14"/>
        <v>326</v>
      </c>
    </row>
    <row r="53" spans="2:16" ht="12" customHeight="1">
      <c r="B53" s="240"/>
      <c r="C53" s="241"/>
      <c r="D53" s="242"/>
      <c r="E53" s="242"/>
      <c r="F53" s="242"/>
      <c r="G53" s="242"/>
      <c r="H53" s="242"/>
      <c r="I53" s="242"/>
      <c r="J53" s="242"/>
      <c r="K53" s="242"/>
      <c r="L53" s="242"/>
      <c r="M53" s="242"/>
      <c r="N53" s="242"/>
      <c r="O53" s="242"/>
      <c r="P53" s="243"/>
    </row>
    <row r="54" spans="2:16" ht="12" customHeight="1">
      <c r="B54" s="244" t="s">
        <v>1440</v>
      </c>
      <c r="C54" s="241">
        <f aca="true" t="shared" si="15" ref="C54:C70">SUM(D54,P54)</f>
        <v>0</v>
      </c>
      <c r="D54" s="242">
        <f aca="true" t="shared" si="16" ref="D54:D70">SUM(E54,N54:O54)</f>
        <v>0</v>
      </c>
      <c r="E54" s="242">
        <f aca="true" t="shared" si="17" ref="E54:E70">SUM(F54:G54)</f>
        <v>0</v>
      </c>
      <c r="F54" s="242">
        <f aca="true" t="shared" si="18" ref="F54:F70">SUM(H54,J54,L54)</f>
        <v>0</v>
      </c>
      <c r="G54" s="242">
        <f aca="true" t="shared" si="19" ref="G54:G70">SUM(I54,K54,M54)</f>
        <v>0</v>
      </c>
      <c r="H54" s="242">
        <v>0</v>
      </c>
      <c r="I54" s="242">
        <v>0</v>
      </c>
      <c r="J54" s="242">
        <v>0</v>
      </c>
      <c r="K54" s="242">
        <v>0</v>
      </c>
      <c r="L54" s="242">
        <v>0</v>
      </c>
      <c r="M54" s="242">
        <v>0</v>
      </c>
      <c r="N54" s="242">
        <v>0</v>
      </c>
      <c r="O54" s="242">
        <v>0</v>
      </c>
      <c r="P54" s="243">
        <v>0</v>
      </c>
    </row>
    <row r="55" spans="2:16" ht="12" customHeight="1">
      <c r="B55" s="244" t="s">
        <v>1441</v>
      </c>
      <c r="C55" s="241">
        <f t="shared" si="15"/>
        <v>8</v>
      </c>
      <c r="D55" s="242">
        <f t="shared" si="16"/>
        <v>8</v>
      </c>
      <c r="E55" s="242">
        <f t="shared" si="17"/>
        <v>8</v>
      </c>
      <c r="F55" s="242">
        <f t="shared" si="18"/>
        <v>8</v>
      </c>
      <c r="G55" s="242">
        <f t="shared" si="19"/>
        <v>0</v>
      </c>
      <c r="H55" s="242">
        <v>8</v>
      </c>
      <c r="I55" s="242">
        <v>0</v>
      </c>
      <c r="J55" s="242">
        <v>0</v>
      </c>
      <c r="K55" s="242">
        <v>0</v>
      </c>
      <c r="L55" s="242">
        <v>0</v>
      </c>
      <c r="M55" s="242">
        <v>0</v>
      </c>
      <c r="N55" s="242">
        <v>0</v>
      </c>
      <c r="O55" s="242">
        <v>0</v>
      </c>
      <c r="P55" s="243">
        <v>0</v>
      </c>
    </row>
    <row r="56" spans="2:16" ht="12" customHeight="1">
      <c r="B56" s="244" t="s">
        <v>1442</v>
      </c>
      <c r="C56" s="241">
        <f t="shared" si="15"/>
        <v>0</v>
      </c>
      <c r="D56" s="242">
        <f t="shared" si="16"/>
        <v>0</v>
      </c>
      <c r="E56" s="242">
        <f t="shared" si="17"/>
        <v>0</v>
      </c>
      <c r="F56" s="242">
        <f t="shared" si="18"/>
        <v>0</v>
      </c>
      <c r="G56" s="242">
        <f t="shared" si="19"/>
        <v>0</v>
      </c>
      <c r="H56" s="242">
        <v>0</v>
      </c>
      <c r="I56" s="242">
        <v>0</v>
      </c>
      <c r="J56" s="242">
        <v>0</v>
      </c>
      <c r="K56" s="242">
        <v>0</v>
      </c>
      <c r="L56" s="242">
        <v>0</v>
      </c>
      <c r="M56" s="242">
        <v>0</v>
      </c>
      <c r="N56" s="242">
        <v>0</v>
      </c>
      <c r="O56" s="242">
        <v>0</v>
      </c>
      <c r="P56" s="243">
        <v>0</v>
      </c>
    </row>
    <row r="57" spans="2:16" ht="12" customHeight="1">
      <c r="B57" s="244" t="s">
        <v>1443</v>
      </c>
      <c r="C57" s="241">
        <f t="shared" si="15"/>
        <v>0</v>
      </c>
      <c r="D57" s="242">
        <f t="shared" si="16"/>
        <v>0</v>
      </c>
      <c r="E57" s="242">
        <f t="shared" si="17"/>
        <v>0</v>
      </c>
      <c r="F57" s="242">
        <f t="shared" si="18"/>
        <v>0</v>
      </c>
      <c r="G57" s="242">
        <f t="shared" si="19"/>
        <v>0</v>
      </c>
      <c r="H57" s="242">
        <v>0</v>
      </c>
      <c r="I57" s="242">
        <v>0</v>
      </c>
      <c r="J57" s="242">
        <v>0</v>
      </c>
      <c r="K57" s="242">
        <v>0</v>
      </c>
      <c r="L57" s="242">
        <v>0</v>
      </c>
      <c r="M57" s="242">
        <v>0</v>
      </c>
      <c r="N57" s="242">
        <v>0</v>
      </c>
      <c r="O57" s="242">
        <v>0</v>
      </c>
      <c r="P57" s="243">
        <v>0</v>
      </c>
    </row>
    <row r="58" spans="2:16" ht="12" customHeight="1">
      <c r="B58" s="244" t="s">
        <v>1444</v>
      </c>
      <c r="C58" s="241">
        <f t="shared" si="15"/>
        <v>34</v>
      </c>
      <c r="D58" s="242">
        <f t="shared" si="16"/>
        <v>22</v>
      </c>
      <c r="E58" s="242">
        <f t="shared" si="17"/>
        <v>22</v>
      </c>
      <c r="F58" s="242">
        <f t="shared" si="18"/>
        <v>22</v>
      </c>
      <c r="G58" s="242">
        <f t="shared" si="19"/>
        <v>0</v>
      </c>
      <c r="H58" s="242">
        <v>22</v>
      </c>
      <c r="I58" s="242">
        <v>0</v>
      </c>
      <c r="J58" s="242">
        <v>0</v>
      </c>
      <c r="K58" s="242">
        <v>0</v>
      </c>
      <c r="L58" s="242">
        <v>0</v>
      </c>
      <c r="M58" s="242">
        <v>0</v>
      </c>
      <c r="N58" s="242">
        <v>0</v>
      </c>
      <c r="O58" s="242">
        <v>0</v>
      </c>
      <c r="P58" s="243">
        <v>12</v>
      </c>
    </row>
    <row r="59" spans="2:16" ht="12" customHeight="1">
      <c r="B59" s="244" t="s">
        <v>1445</v>
      </c>
      <c r="C59" s="241">
        <f t="shared" si="15"/>
        <v>3</v>
      </c>
      <c r="D59" s="242">
        <f t="shared" si="16"/>
        <v>2</v>
      </c>
      <c r="E59" s="242">
        <f t="shared" si="17"/>
        <v>2</v>
      </c>
      <c r="F59" s="242">
        <f t="shared" si="18"/>
        <v>2</v>
      </c>
      <c r="G59" s="242">
        <f t="shared" si="19"/>
        <v>0</v>
      </c>
      <c r="H59" s="242">
        <v>2</v>
      </c>
      <c r="I59" s="242">
        <v>0</v>
      </c>
      <c r="J59" s="242">
        <v>0</v>
      </c>
      <c r="K59" s="242">
        <v>0</v>
      </c>
      <c r="L59" s="242">
        <v>0</v>
      </c>
      <c r="M59" s="242">
        <v>0</v>
      </c>
      <c r="N59" s="242">
        <v>0</v>
      </c>
      <c r="O59" s="242">
        <v>0</v>
      </c>
      <c r="P59" s="243">
        <v>1</v>
      </c>
    </row>
    <row r="60" spans="2:16" ht="12">
      <c r="B60" s="244" t="s">
        <v>322</v>
      </c>
      <c r="C60" s="241">
        <f t="shared" si="15"/>
        <v>1</v>
      </c>
      <c r="D60" s="242">
        <f t="shared" si="16"/>
        <v>1</v>
      </c>
      <c r="E60" s="242">
        <f t="shared" si="17"/>
        <v>1</v>
      </c>
      <c r="F60" s="242">
        <f t="shared" si="18"/>
        <v>0</v>
      </c>
      <c r="G60" s="242">
        <f t="shared" si="19"/>
        <v>1</v>
      </c>
      <c r="H60" s="242">
        <v>0</v>
      </c>
      <c r="I60" s="242">
        <v>0</v>
      </c>
      <c r="J60" s="242">
        <v>0</v>
      </c>
      <c r="K60" s="242">
        <v>1</v>
      </c>
      <c r="L60" s="242">
        <v>0</v>
      </c>
      <c r="M60" s="242">
        <v>0</v>
      </c>
      <c r="N60" s="242">
        <v>0</v>
      </c>
      <c r="O60" s="242">
        <v>0</v>
      </c>
      <c r="P60" s="249">
        <v>0</v>
      </c>
    </row>
    <row r="61" spans="2:16" ht="12">
      <c r="B61" s="244" t="s">
        <v>323</v>
      </c>
      <c r="C61" s="241">
        <f t="shared" si="15"/>
        <v>22</v>
      </c>
      <c r="D61" s="242">
        <f t="shared" si="16"/>
        <v>19</v>
      </c>
      <c r="E61" s="242">
        <f t="shared" si="17"/>
        <v>19</v>
      </c>
      <c r="F61" s="242">
        <f t="shared" si="18"/>
        <v>19</v>
      </c>
      <c r="G61" s="242">
        <f t="shared" si="19"/>
        <v>0</v>
      </c>
      <c r="H61" s="242">
        <v>1</v>
      </c>
      <c r="I61" s="242">
        <v>0</v>
      </c>
      <c r="J61" s="242">
        <v>18</v>
      </c>
      <c r="K61" s="242">
        <v>0</v>
      </c>
      <c r="L61" s="242">
        <v>0</v>
      </c>
      <c r="M61" s="242">
        <v>0</v>
      </c>
      <c r="N61" s="242">
        <v>0</v>
      </c>
      <c r="O61" s="242">
        <v>0</v>
      </c>
      <c r="P61" s="243">
        <v>3</v>
      </c>
    </row>
    <row r="62" spans="2:16" ht="12">
      <c r="B62" s="244" t="s">
        <v>324</v>
      </c>
      <c r="C62" s="241">
        <f t="shared" si="15"/>
        <v>1</v>
      </c>
      <c r="D62" s="245">
        <f t="shared" si="16"/>
        <v>0</v>
      </c>
      <c r="E62" s="245">
        <f t="shared" si="17"/>
        <v>0</v>
      </c>
      <c r="F62" s="245">
        <f t="shared" si="18"/>
        <v>0</v>
      </c>
      <c r="G62" s="242">
        <f t="shared" si="19"/>
        <v>0</v>
      </c>
      <c r="H62" s="245">
        <v>0</v>
      </c>
      <c r="I62" s="242">
        <v>0</v>
      </c>
      <c r="J62" s="242">
        <v>0</v>
      </c>
      <c r="K62" s="242">
        <v>0</v>
      </c>
      <c r="L62" s="242">
        <v>0</v>
      </c>
      <c r="M62" s="242">
        <v>0</v>
      </c>
      <c r="N62" s="242">
        <v>0</v>
      </c>
      <c r="O62" s="242">
        <v>0</v>
      </c>
      <c r="P62" s="243">
        <v>1</v>
      </c>
    </row>
    <row r="63" spans="2:16" ht="12">
      <c r="B63" s="244" t="s">
        <v>325</v>
      </c>
      <c r="C63" s="241">
        <f t="shared" si="15"/>
        <v>56</v>
      </c>
      <c r="D63" s="242">
        <f t="shared" si="16"/>
        <v>49</v>
      </c>
      <c r="E63" s="242">
        <f t="shared" si="17"/>
        <v>49</v>
      </c>
      <c r="F63" s="242">
        <f t="shared" si="18"/>
        <v>49</v>
      </c>
      <c r="G63" s="242">
        <f t="shared" si="19"/>
        <v>0</v>
      </c>
      <c r="H63" s="242">
        <v>46</v>
      </c>
      <c r="I63" s="242">
        <v>0</v>
      </c>
      <c r="J63" s="242">
        <v>0</v>
      </c>
      <c r="K63" s="242">
        <v>0</v>
      </c>
      <c r="L63" s="242">
        <v>3</v>
      </c>
      <c r="M63" s="242">
        <v>0</v>
      </c>
      <c r="N63" s="242">
        <v>0</v>
      </c>
      <c r="O63" s="242">
        <v>0</v>
      </c>
      <c r="P63" s="243">
        <v>7</v>
      </c>
    </row>
    <row r="64" spans="2:16" ht="12">
      <c r="B64" s="244" t="s">
        <v>326</v>
      </c>
      <c r="C64" s="241">
        <f t="shared" si="15"/>
        <v>513</v>
      </c>
      <c r="D64" s="242">
        <f t="shared" si="16"/>
        <v>248</v>
      </c>
      <c r="E64" s="242">
        <f t="shared" si="17"/>
        <v>233</v>
      </c>
      <c r="F64" s="242">
        <f t="shared" si="18"/>
        <v>191</v>
      </c>
      <c r="G64" s="242">
        <f t="shared" si="19"/>
        <v>42</v>
      </c>
      <c r="H64" s="242">
        <v>152</v>
      </c>
      <c r="I64" s="242">
        <v>0</v>
      </c>
      <c r="J64" s="242">
        <v>11</v>
      </c>
      <c r="K64" s="242">
        <v>21</v>
      </c>
      <c r="L64" s="242">
        <v>28</v>
      </c>
      <c r="M64" s="242">
        <v>21</v>
      </c>
      <c r="N64" s="242">
        <v>0</v>
      </c>
      <c r="O64" s="242">
        <v>15</v>
      </c>
      <c r="P64" s="243">
        <v>265</v>
      </c>
    </row>
    <row r="65" spans="2:16" ht="12">
      <c r="B65" s="244" t="s">
        <v>327</v>
      </c>
      <c r="C65" s="241">
        <f t="shared" si="15"/>
        <v>429</v>
      </c>
      <c r="D65" s="242">
        <f t="shared" si="16"/>
        <v>429</v>
      </c>
      <c r="E65" s="242">
        <f t="shared" si="17"/>
        <v>429</v>
      </c>
      <c r="F65" s="242">
        <f t="shared" si="18"/>
        <v>302</v>
      </c>
      <c r="G65" s="242">
        <f t="shared" si="19"/>
        <v>127</v>
      </c>
      <c r="H65" s="242">
        <v>109</v>
      </c>
      <c r="I65" s="242">
        <v>0</v>
      </c>
      <c r="J65" s="242">
        <v>184</v>
      </c>
      <c r="K65" s="242">
        <v>127</v>
      </c>
      <c r="L65" s="242">
        <v>9</v>
      </c>
      <c r="M65" s="242">
        <v>0</v>
      </c>
      <c r="N65" s="242">
        <v>0</v>
      </c>
      <c r="O65" s="242">
        <v>0</v>
      </c>
      <c r="P65" s="243">
        <v>0</v>
      </c>
    </row>
    <row r="66" spans="2:16" ht="12">
      <c r="B66" s="244" t="s">
        <v>328</v>
      </c>
      <c r="C66" s="241">
        <f t="shared" si="15"/>
        <v>36</v>
      </c>
      <c r="D66" s="242">
        <f t="shared" si="16"/>
        <v>35</v>
      </c>
      <c r="E66" s="242">
        <f t="shared" si="17"/>
        <v>35</v>
      </c>
      <c r="F66" s="242">
        <f t="shared" si="18"/>
        <v>32</v>
      </c>
      <c r="G66" s="242">
        <f t="shared" si="19"/>
        <v>3</v>
      </c>
      <c r="H66" s="242">
        <v>32</v>
      </c>
      <c r="I66" s="242">
        <v>3</v>
      </c>
      <c r="J66" s="242">
        <v>0</v>
      </c>
      <c r="K66" s="242">
        <v>0</v>
      </c>
      <c r="L66" s="242">
        <v>0</v>
      </c>
      <c r="M66" s="242">
        <v>0</v>
      </c>
      <c r="N66" s="242">
        <v>0</v>
      </c>
      <c r="O66" s="242">
        <v>0</v>
      </c>
      <c r="P66" s="243">
        <v>1</v>
      </c>
    </row>
    <row r="67" spans="2:16" ht="12">
      <c r="B67" s="244" t="s">
        <v>329</v>
      </c>
      <c r="C67" s="241">
        <f t="shared" si="15"/>
        <v>53</v>
      </c>
      <c r="D67" s="242">
        <f t="shared" si="16"/>
        <v>50</v>
      </c>
      <c r="E67" s="242">
        <f t="shared" si="17"/>
        <v>50</v>
      </c>
      <c r="F67" s="242">
        <f t="shared" si="18"/>
        <v>17</v>
      </c>
      <c r="G67" s="242">
        <f t="shared" si="19"/>
        <v>33</v>
      </c>
      <c r="H67" s="242">
        <v>7</v>
      </c>
      <c r="I67" s="242">
        <v>2</v>
      </c>
      <c r="J67" s="242">
        <v>1</v>
      </c>
      <c r="K67" s="242">
        <v>10</v>
      </c>
      <c r="L67" s="242">
        <v>9</v>
      </c>
      <c r="M67" s="242">
        <v>21</v>
      </c>
      <c r="N67" s="242">
        <v>0</v>
      </c>
      <c r="O67" s="242">
        <v>0</v>
      </c>
      <c r="P67" s="243">
        <v>3</v>
      </c>
    </row>
    <row r="68" spans="2:16" ht="12">
      <c r="B68" s="244" t="s">
        <v>330</v>
      </c>
      <c r="C68" s="241">
        <f t="shared" si="15"/>
        <v>771</v>
      </c>
      <c r="D68" s="242">
        <f t="shared" si="16"/>
        <v>770</v>
      </c>
      <c r="E68" s="242">
        <f t="shared" si="17"/>
        <v>770</v>
      </c>
      <c r="F68" s="242">
        <f t="shared" si="18"/>
        <v>95</v>
      </c>
      <c r="G68" s="242">
        <f t="shared" si="19"/>
        <v>675</v>
      </c>
      <c r="H68" s="242">
        <v>95</v>
      </c>
      <c r="I68" s="242">
        <v>0</v>
      </c>
      <c r="J68" s="242">
        <v>0</v>
      </c>
      <c r="K68" s="242">
        <v>675</v>
      </c>
      <c r="L68" s="242">
        <v>0</v>
      </c>
      <c r="M68" s="242">
        <v>0</v>
      </c>
      <c r="N68" s="242">
        <v>0</v>
      </c>
      <c r="O68" s="242">
        <v>0</v>
      </c>
      <c r="P68" s="243">
        <v>1</v>
      </c>
    </row>
    <row r="69" spans="2:16" ht="12">
      <c r="B69" s="244" t="s">
        <v>331</v>
      </c>
      <c r="C69" s="241">
        <f t="shared" si="15"/>
        <v>49</v>
      </c>
      <c r="D69" s="242">
        <f t="shared" si="16"/>
        <v>17</v>
      </c>
      <c r="E69" s="242">
        <f t="shared" si="17"/>
        <v>17</v>
      </c>
      <c r="F69" s="242">
        <f t="shared" si="18"/>
        <v>17</v>
      </c>
      <c r="G69" s="242">
        <f t="shared" si="19"/>
        <v>0</v>
      </c>
      <c r="H69" s="242">
        <v>10</v>
      </c>
      <c r="I69" s="242">
        <v>0</v>
      </c>
      <c r="J69" s="242">
        <v>1</v>
      </c>
      <c r="K69" s="242">
        <v>0</v>
      </c>
      <c r="L69" s="242">
        <v>6</v>
      </c>
      <c r="M69" s="242">
        <v>0</v>
      </c>
      <c r="N69" s="242">
        <v>0</v>
      </c>
      <c r="O69" s="242">
        <v>0</v>
      </c>
      <c r="P69" s="243">
        <v>32</v>
      </c>
    </row>
    <row r="70" spans="2:16" ht="12">
      <c r="B70" s="244" t="s">
        <v>332</v>
      </c>
      <c r="C70" s="250">
        <f t="shared" si="15"/>
        <v>0</v>
      </c>
      <c r="D70" s="242">
        <f t="shared" si="16"/>
        <v>0</v>
      </c>
      <c r="E70" s="242">
        <f t="shared" si="17"/>
        <v>0</v>
      </c>
      <c r="F70" s="242">
        <f t="shared" si="18"/>
        <v>0</v>
      </c>
      <c r="G70" s="242">
        <f t="shared" si="19"/>
        <v>0</v>
      </c>
      <c r="H70" s="242">
        <v>0</v>
      </c>
      <c r="I70" s="242">
        <v>0</v>
      </c>
      <c r="J70" s="242">
        <v>0</v>
      </c>
      <c r="K70" s="242">
        <v>0</v>
      </c>
      <c r="L70" s="242">
        <v>0</v>
      </c>
      <c r="M70" s="242">
        <v>0</v>
      </c>
      <c r="N70" s="242">
        <v>0</v>
      </c>
      <c r="O70" s="242">
        <v>0</v>
      </c>
      <c r="P70" s="249">
        <v>0</v>
      </c>
    </row>
    <row r="71" spans="2:16" ht="12">
      <c r="B71" s="240"/>
      <c r="C71" s="246"/>
      <c r="D71" s="247"/>
      <c r="E71" s="247"/>
      <c r="F71" s="247"/>
      <c r="G71" s="247"/>
      <c r="H71" s="247"/>
      <c r="I71" s="247"/>
      <c r="J71" s="247"/>
      <c r="K71" s="247"/>
      <c r="L71" s="247"/>
      <c r="M71" s="247"/>
      <c r="N71" s="247"/>
      <c r="O71" s="247"/>
      <c r="P71" s="248"/>
    </row>
    <row r="72" spans="2:16" s="231" customFormat="1" ht="21" customHeight="1">
      <c r="B72" s="232"/>
      <c r="C72" s="233"/>
      <c r="D72" s="234"/>
      <c r="E72" s="234"/>
      <c r="F72" s="234"/>
      <c r="G72" s="888" t="s">
        <v>335</v>
      </c>
      <c r="H72" s="888"/>
      <c r="I72" s="888"/>
      <c r="J72" s="888"/>
      <c r="K72" s="888"/>
      <c r="L72" s="234"/>
      <c r="M72" s="234"/>
      <c r="N72" s="234"/>
      <c r="O72" s="234"/>
      <c r="P72" s="235"/>
    </row>
    <row r="73" spans="2:16" s="231" customFormat="1" ht="12" customHeight="1">
      <c r="B73" s="236" t="s">
        <v>1439</v>
      </c>
      <c r="C73" s="237">
        <f>SUM(C75:C91)</f>
        <v>3746</v>
      </c>
      <c r="D73" s="238">
        <v>3683</v>
      </c>
      <c r="E73" s="238">
        <f aca="true" t="shared" si="20" ref="E73:P73">SUM(E75:E91)</f>
        <v>3676</v>
      </c>
      <c r="F73" s="238">
        <f t="shared" si="20"/>
        <v>2791</v>
      </c>
      <c r="G73" s="238">
        <f t="shared" si="20"/>
        <v>885</v>
      </c>
      <c r="H73" s="238">
        <f t="shared" si="20"/>
        <v>2777</v>
      </c>
      <c r="I73" s="238">
        <f t="shared" si="20"/>
        <v>24</v>
      </c>
      <c r="J73" s="251">
        <f t="shared" si="20"/>
        <v>0</v>
      </c>
      <c r="K73" s="238">
        <f t="shared" si="20"/>
        <v>798</v>
      </c>
      <c r="L73" s="238">
        <f t="shared" si="20"/>
        <v>14</v>
      </c>
      <c r="M73" s="238">
        <f t="shared" si="20"/>
        <v>63</v>
      </c>
      <c r="N73" s="238">
        <f t="shared" si="20"/>
        <v>0</v>
      </c>
      <c r="O73" s="238">
        <f t="shared" si="20"/>
        <v>7</v>
      </c>
      <c r="P73" s="239">
        <f t="shared" si="20"/>
        <v>63</v>
      </c>
    </row>
    <row r="74" spans="2:16" ht="12" customHeight="1">
      <c r="B74" s="240"/>
      <c r="C74" s="241"/>
      <c r="D74" s="242"/>
      <c r="E74" s="242"/>
      <c r="F74" s="242"/>
      <c r="G74" s="242"/>
      <c r="H74" s="242"/>
      <c r="I74" s="242"/>
      <c r="J74" s="242"/>
      <c r="K74" s="242"/>
      <c r="L74" s="242"/>
      <c r="M74" s="242"/>
      <c r="N74" s="242"/>
      <c r="O74" s="242"/>
      <c r="P74" s="243"/>
    </row>
    <row r="75" spans="2:16" ht="12" customHeight="1">
      <c r="B75" s="244" t="s">
        <v>1440</v>
      </c>
      <c r="C75" s="241">
        <f aca="true" t="shared" si="21" ref="C75:C90">SUM(D75,P75)</f>
        <v>0</v>
      </c>
      <c r="D75" s="242">
        <f aca="true" t="shared" si="22" ref="D75:D90">SUM(E75,N75:O75)</f>
        <v>0</v>
      </c>
      <c r="E75" s="242">
        <f aca="true" t="shared" si="23" ref="E75:E91">SUM(F75:G75)</f>
        <v>0</v>
      </c>
      <c r="F75" s="242">
        <f aca="true" t="shared" si="24" ref="F75:F91">SUM(H75,J75,L75)</f>
        <v>0</v>
      </c>
      <c r="G75" s="242">
        <f aca="true" t="shared" si="25" ref="G75:G91">SUM(I75,K75,M75)</f>
        <v>0</v>
      </c>
      <c r="H75" s="242">
        <v>0</v>
      </c>
      <c r="I75" s="242">
        <v>0</v>
      </c>
      <c r="J75" s="242">
        <v>0</v>
      </c>
      <c r="K75" s="242">
        <v>0</v>
      </c>
      <c r="L75" s="242">
        <v>0</v>
      </c>
      <c r="M75" s="242">
        <v>0</v>
      </c>
      <c r="N75" s="242">
        <v>0</v>
      </c>
      <c r="O75" s="242">
        <v>0</v>
      </c>
      <c r="P75" s="243">
        <v>0</v>
      </c>
    </row>
    <row r="76" spans="2:16" ht="12" customHeight="1">
      <c r="B76" s="244" t="s">
        <v>1441</v>
      </c>
      <c r="C76" s="241">
        <f t="shared" si="21"/>
        <v>0</v>
      </c>
      <c r="D76" s="242">
        <f t="shared" si="22"/>
        <v>0</v>
      </c>
      <c r="E76" s="242">
        <f t="shared" si="23"/>
        <v>0</v>
      </c>
      <c r="F76" s="242">
        <f t="shared" si="24"/>
        <v>0</v>
      </c>
      <c r="G76" s="242">
        <f t="shared" si="25"/>
        <v>0</v>
      </c>
      <c r="H76" s="242">
        <v>0</v>
      </c>
      <c r="I76" s="242">
        <v>0</v>
      </c>
      <c r="J76" s="242">
        <v>0</v>
      </c>
      <c r="K76" s="242">
        <v>0</v>
      </c>
      <c r="L76" s="242">
        <v>0</v>
      </c>
      <c r="M76" s="242">
        <v>0</v>
      </c>
      <c r="N76" s="242">
        <v>0</v>
      </c>
      <c r="O76" s="242">
        <v>0</v>
      </c>
      <c r="P76" s="243">
        <v>0</v>
      </c>
    </row>
    <row r="77" spans="2:16" ht="12" customHeight="1">
      <c r="B77" s="244" t="s">
        <v>1442</v>
      </c>
      <c r="C77" s="241">
        <f t="shared" si="21"/>
        <v>0</v>
      </c>
      <c r="D77" s="242">
        <f t="shared" si="22"/>
        <v>0</v>
      </c>
      <c r="E77" s="242">
        <f t="shared" si="23"/>
        <v>0</v>
      </c>
      <c r="F77" s="242">
        <f t="shared" si="24"/>
        <v>0</v>
      </c>
      <c r="G77" s="242">
        <f t="shared" si="25"/>
        <v>0</v>
      </c>
      <c r="H77" s="242">
        <v>0</v>
      </c>
      <c r="I77" s="242">
        <v>0</v>
      </c>
      <c r="J77" s="242">
        <v>0</v>
      </c>
      <c r="K77" s="242">
        <v>0</v>
      </c>
      <c r="L77" s="242">
        <v>0</v>
      </c>
      <c r="M77" s="242">
        <v>0</v>
      </c>
      <c r="N77" s="242">
        <v>0</v>
      </c>
      <c r="O77" s="242">
        <v>0</v>
      </c>
      <c r="P77" s="243">
        <v>0</v>
      </c>
    </row>
    <row r="78" spans="2:16" ht="12" customHeight="1">
      <c r="B78" s="244" t="s">
        <v>1443</v>
      </c>
      <c r="C78" s="241">
        <f t="shared" si="21"/>
        <v>0</v>
      </c>
      <c r="D78" s="242">
        <f t="shared" si="22"/>
        <v>0</v>
      </c>
      <c r="E78" s="242">
        <f t="shared" si="23"/>
        <v>0</v>
      </c>
      <c r="F78" s="242">
        <f t="shared" si="24"/>
        <v>0</v>
      </c>
      <c r="G78" s="242">
        <f t="shared" si="25"/>
        <v>0</v>
      </c>
      <c r="H78" s="242">
        <v>0</v>
      </c>
      <c r="I78" s="242">
        <v>0</v>
      </c>
      <c r="J78" s="242">
        <v>0</v>
      </c>
      <c r="K78" s="242">
        <v>0</v>
      </c>
      <c r="L78" s="242">
        <v>0</v>
      </c>
      <c r="M78" s="242">
        <v>0</v>
      </c>
      <c r="N78" s="242">
        <v>0</v>
      </c>
      <c r="O78" s="242">
        <v>0</v>
      </c>
      <c r="P78" s="243">
        <v>0</v>
      </c>
    </row>
    <row r="79" spans="2:16" ht="12" customHeight="1">
      <c r="B79" s="244" t="s">
        <v>1444</v>
      </c>
      <c r="C79" s="241">
        <f t="shared" si="21"/>
        <v>2</v>
      </c>
      <c r="D79" s="242">
        <f t="shared" si="22"/>
        <v>2</v>
      </c>
      <c r="E79" s="242">
        <f t="shared" si="23"/>
        <v>2</v>
      </c>
      <c r="F79" s="242">
        <f t="shared" si="24"/>
        <v>2</v>
      </c>
      <c r="G79" s="242">
        <f t="shared" si="25"/>
        <v>0</v>
      </c>
      <c r="H79" s="242">
        <v>2</v>
      </c>
      <c r="I79" s="242">
        <v>0</v>
      </c>
      <c r="J79" s="242">
        <v>0</v>
      </c>
      <c r="K79" s="242">
        <v>0</v>
      </c>
      <c r="L79" s="242">
        <v>0</v>
      </c>
      <c r="M79" s="242">
        <v>0</v>
      </c>
      <c r="N79" s="242">
        <v>0</v>
      </c>
      <c r="O79" s="242">
        <v>0</v>
      </c>
      <c r="P79" s="243">
        <v>0</v>
      </c>
    </row>
    <row r="80" spans="2:16" ht="12" customHeight="1">
      <c r="B80" s="244" t="s">
        <v>1445</v>
      </c>
      <c r="C80" s="241">
        <f t="shared" si="21"/>
        <v>0</v>
      </c>
      <c r="D80" s="242">
        <f t="shared" si="22"/>
        <v>0</v>
      </c>
      <c r="E80" s="242">
        <f t="shared" si="23"/>
        <v>0</v>
      </c>
      <c r="F80" s="242">
        <f t="shared" si="24"/>
        <v>0</v>
      </c>
      <c r="G80" s="242">
        <f t="shared" si="25"/>
        <v>0</v>
      </c>
      <c r="H80" s="242">
        <v>0</v>
      </c>
      <c r="I80" s="242">
        <v>0</v>
      </c>
      <c r="J80" s="242">
        <v>0</v>
      </c>
      <c r="K80" s="242">
        <v>0</v>
      </c>
      <c r="L80" s="242">
        <v>0</v>
      </c>
      <c r="M80" s="242">
        <v>0</v>
      </c>
      <c r="N80" s="242">
        <v>0</v>
      </c>
      <c r="O80" s="242">
        <v>0</v>
      </c>
      <c r="P80" s="243">
        <v>0</v>
      </c>
    </row>
    <row r="81" spans="2:16" ht="12">
      <c r="B81" s="244" t="s">
        <v>322</v>
      </c>
      <c r="C81" s="241">
        <f t="shared" si="21"/>
        <v>493</v>
      </c>
      <c r="D81" s="242">
        <f t="shared" si="22"/>
        <v>431</v>
      </c>
      <c r="E81" s="242">
        <f t="shared" si="23"/>
        <v>431</v>
      </c>
      <c r="F81" s="242">
        <f t="shared" si="24"/>
        <v>102</v>
      </c>
      <c r="G81" s="242">
        <f t="shared" si="25"/>
        <v>329</v>
      </c>
      <c r="H81" s="242">
        <v>91</v>
      </c>
      <c r="I81" s="242">
        <v>0</v>
      </c>
      <c r="J81" s="242">
        <v>0</v>
      </c>
      <c r="K81" s="242">
        <v>314</v>
      </c>
      <c r="L81" s="242">
        <v>11</v>
      </c>
      <c r="M81" s="242">
        <v>15</v>
      </c>
      <c r="N81" s="242">
        <v>0</v>
      </c>
      <c r="O81" s="242">
        <v>0</v>
      </c>
      <c r="P81" s="243">
        <v>62</v>
      </c>
    </row>
    <row r="82" spans="2:16" ht="12">
      <c r="B82" s="244" t="s">
        <v>323</v>
      </c>
      <c r="C82" s="241">
        <f t="shared" si="21"/>
        <v>112</v>
      </c>
      <c r="D82" s="242">
        <f t="shared" si="22"/>
        <v>112</v>
      </c>
      <c r="E82" s="242">
        <f t="shared" si="23"/>
        <v>112</v>
      </c>
      <c r="F82" s="242">
        <f t="shared" si="24"/>
        <v>107</v>
      </c>
      <c r="G82" s="242">
        <f t="shared" si="25"/>
        <v>5</v>
      </c>
      <c r="H82" s="242">
        <v>107</v>
      </c>
      <c r="I82" s="242">
        <v>0</v>
      </c>
      <c r="J82" s="242">
        <v>0</v>
      </c>
      <c r="K82" s="242">
        <v>5</v>
      </c>
      <c r="L82" s="242">
        <v>0</v>
      </c>
      <c r="M82" s="242">
        <v>0</v>
      </c>
      <c r="N82" s="242">
        <v>0</v>
      </c>
      <c r="O82" s="242">
        <v>0</v>
      </c>
      <c r="P82" s="243">
        <v>0</v>
      </c>
    </row>
    <row r="83" spans="2:16" ht="12">
      <c r="B83" s="244" t="s">
        <v>324</v>
      </c>
      <c r="C83" s="241">
        <f t="shared" si="21"/>
        <v>0</v>
      </c>
      <c r="D83" s="242">
        <f t="shared" si="22"/>
        <v>0</v>
      </c>
      <c r="E83" s="242">
        <f t="shared" si="23"/>
        <v>0</v>
      </c>
      <c r="F83" s="242">
        <f t="shared" si="24"/>
        <v>0</v>
      </c>
      <c r="G83" s="242">
        <f t="shared" si="25"/>
        <v>0</v>
      </c>
      <c r="H83" s="242">
        <v>0</v>
      </c>
      <c r="I83" s="242">
        <v>0</v>
      </c>
      <c r="J83" s="242">
        <v>0</v>
      </c>
      <c r="K83" s="242">
        <v>0</v>
      </c>
      <c r="L83" s="242">
        <v>0</v>
      </c>
      <c r="M83" s="242">
        <v>0</v>
      </c>
      <c r="N83" s="242">
        <v>0</v>
      </c>
      <c r="O83" s="242">
        <v>0</v>
      </c>
      <c r="P83" s="243">
        <v>0</v>
      </c>
    </row>
    <row r="84" spans="2:16" ht="12">
      <c r="B84" s="244" t="s">
        <v>325</v>
      </c>
      <c r="C84" s="241">
        <f t="shared" si="21"/>
        <v>1040</v>
      </c>
      <c r="D84" s="242">
        <f t="shared" si="22"/>
        <v>1040</v>
      </c>
      <c r="E84" s="242">
        <f t="shared" si="23"/>
        <v>1040</v>
      </c>
      <c r="F84" s="242">
        <f t="shared" si="24"/>
        <v>691</v>
      </c>
      <c r="G84" s="242">
        <f t="shared" si="25"/>
        <v>349</v>
      </c>
      <c r="H84" s="242">
        <v>688</v>
      </c>
      <c r="I84" s="242">
        <v>24</v>
      </c>
      <c r="J84" s="245">
        <v>0</v>
      </c>
      <c r="K84" s="242">
        <v>317</v>
      </c>
      <c r="L84" s="242">
        <v>3</v>
      </c>
      <c r="M84" s="242">
        <v>8</v>
      </c>
      <c r="N84" s="242">
        <v>0</v>
      </c>
      <c r="O84" s="242">
        <v>0</v>
      </c>
      <c r="P84" s="243">
        <v>0</v>
      </c>
    </row>
    <row r="85" spans="2:16" ht="12">
      <c r="B85" s="244" t="s">
        <v>326</v>
      </c>
      <c r="C85" s="241">
        <f t="shared" si="21"/>
        <v>648</v>
      </c>
      <c r="D85" s="242">
        <f t="shared" si="22"/>
        <v>647</v>
      </c>
      <c r="E85" s="242">
        <f t="shared" si="23"/>
        <v>640</v>
      </c>
      <c r="F85" s="242">
        <f t="shared" si="24"/>
        <v>438</v>
      </c>
      <c r="G85" s="242">
        <f t="shared" si="25"/>
        <v>202</v>
      </c>
      <c r="H85" s="242">
        <v>438</v>
      </c>
      <c r="I85" s="242">
        <v>0</v>
      </c>
      <c r="J85" s="242">
        <v>0</v>
      </c>
      <c r="K85" s="242">
        <v>162</v>
      </c>
      <c r="L85" s="242">
        <v>0</v>
      </c>
      <c r="M85" s="242">
        <v>40</v>
      </c>
      <c r="N85" s="242">
        <v>0</v>
      </c>
      <c r="O85" s="242">
        <v>7</v>
      </c>
      <c r="P85" s="243">
        <v>1</v>
      </c>
    </row>
    <row r="86" spans="2:16" ht="12">
      <c r="B86" s="244" t="s">
        <v>327</v>
      </c>
      <c r="C86" s="241">
        <f t="shared" si="21"/>
        <v>1033</v>
      </c>
      <c r="D86" s="242">
        <f t="shared" si="22"/>
        <v>1033</v>
      </c>
      <c r="E86" s="242">
        <f t="shared" si="23"/>
        <v>1033</v>
      </c>
      <c r="F86" s="242">
        <f t="shared" si="24"/>
        <v>1033</v>
      </c>
      <c r="G86" s="242">
        <f t="shared" si="25"/>
        <v>0</v>
      </c>
      <c r="H86" s="242">
        <v>1033</v>
      </c>
      <c r="I86" s="242">
        <v>0</v>
      </c>
      <c r="J86" s="242">
        <v>0</v>
      </c>
      <c r="K86" s="242">
        <v>0</v>
      </c>
      <c r="L86" s="242">
        <v>0</v>
      </c>
      <c r="M86" s="242">
        <v>0</v>
      </c>
      <c r="N86" s="242">
        <v>0</v>
      </c>
      <c r="O86" s="242">
        <v>0</v>
      </c>
      <c r="P86" s="243">
        <v>0</v>
      </c>
    </row>
    <row r="87" spans="2:16" ht="12">
      <c r="B87" s="244" t="s">
        <v>328</v>
      </c>
      <c r="C87" s="241">
        <f t="shared" si="21"/>
        <v>60</v>
      </c>
      <c r="D87" s="242">
        <f t="shared" si="22"/>
        <v>60</v>
      </c>
      <c r="E87" s="242">
        <f t="shared" si="23"/>
        <v>60</v>
      </c>
      <c r="F87" s="242">
        <f t="shared" si="24"/>
        <v>60</v>
      </c>
      <c r="G87" s="242">
        <f t="shared" si="25"/>
        <v>0</v>
      </c>
      <c r="H87" s="242">
        <v>60</v>
      </c>
      <c r="I87" s="242">
        <v>0</v>
      </c>
      <c r="J87" s="242">
        <v>0</v>
      </c>
      <c r="K87" s="242">
        <v>0</v>
      </c>
      <c r="L87" s="242">
        <v>0</v>
      </c>
      <c r="M87" s="242">
        <v>0</v>
      </c>
      <c r="N87" s="242">
        <v>0</v>
      </c>
      <c r="O87" s="242">
        <v>0</v>
      </c>
      <c r="P87" s="243">
        <v>0</v>
      </c>
    </row>
    <row r="88" spans="2:16" ht="12">
      <c r="B88" s="244" t="s">
        <v>329</v>
      </c>
      <c r="C88" s="241">
        <f t="shared" si="21"/>
        <v>0</v>
      </c>
      <c r="D88" s="242">
        <f t="shared" si="22"/>
        <v>0</v>
      </c>
      <c r="E88" s="242">
        <f t="shared" si="23"/>
        <v>0</v>
      </c>
      <c r="F88" s="242">
        <f t="shared" si="24"/>
        <v>0</v>
      </c>
      <c r="G88" s="242">
        <f t="shared" si="25"/>
        <v>0</v>
      </c>
      <c r="H88" s="242">
        <v>0</v>
      </c>
      <c r="I88" s="242">
        <v>0</v>
      </c>
      <c r="J88" s="242">
        <v>0</v>
      </c>
      <c r="K88" s="242">
        <v>0</v>
      </c>
      <c r="L88" s="242">
        <v>0</v>
      </c>
      <c r="M88" s="242">
        <v>0</v>
      </c>
      <c r="N88" s="242">
        <v>0</v>
      </c>
      <c r="O88" s="242">
        <v>0</v>
      </c>
      <c r="P88" s="243">
        <v>0</v>
      </c>
    </row>
    <row r="89" spans="2:16" ht="12">
      <c r="B89" s="244" t="s">
        <v>330</v>
      </c>
      <c r="C89" s="241">
        <f t="shared" si="21"/>
        <v>272</v>
      </c>
      <c r="D89" s="242">
        <f t="shared" si="22"/>
        <v>272</v>
      </c>
      <c r="E89" s="242">
        <f t="shared" si="23"/>
        <v>272</v>
      </c>
      <c r="F89" s="242">
        <f t="shared" si="24"/>
        <v>272</v>
      </c>
      <c r="G89" s="242">
        <f t="shared" si="25"/>
        <v>0</v>
      </c>
      <c r="H89" s="242">
        <v>272</v>
      </c>
      <c r="I89" s="242">
        <v>0</v>
      </c>
      <c r="J89" s="242">
        <v>0</v>
      </c>
      <c r="K89" s="242">
        <v>0</v>
      </c>
      <c r="L89" s="242">
        <v>0</v>
      </c>
      <c r="M89" s="242">
        <v>0</v>
      </c>
      <c r="N89" s="242">
        <v>0</v>
      </c>
      <c r="O89" s="242">
        <v>0</v>
      </c>
      <c r="P89" s="243">
        <v>0</v>
      </c>
    </row>
    <row r="90" spans="2:16" ht="12">
      <c r="B90" s="244" t="s">
        <v>331</v>
      </c>
      <c r="C90" s="241">
        <f t="shared" si="21"/>
        <v>0</v>
      </c>
      <c r="D90" s="242">
        <f t="shared" si="22"/>
        <v>0</v>
      </c>
      <c r="E90" s="242">
        <f t="shared" si="23"/>
        <v>0</v>
      </c>
      <c r="F90" s="242">
        <f t="shared" si="24"/>
        <v>0</v>
      </c>
      <c r="G90" s="242">
        <f t="shared" si="25"/>
        <v>0</v>
      </c>
      <c r="H90" s="242">
        <v>0</v>
      </c>
      <c r="I90" s="242">
        <v>0</v>
      </c>
      <c r="J90" s="242">
        <v>0</v>
      </c>
      <c r="K90" s="242">
        <v>0</v>
      </c>
      <c r="L90" s="242">
        <v>0</v>
      </c>
      <c r="M90" s="242">
        <v>0</v>
      </c>
      <c r="N90" s="242">
        <v>0</v>
      </c>
      <c r="O90" s="242">
        <v>0</v>
      </c>
      <c r="P90" s="243">
        <v>0</v>
      </c>
    </row>
    <row r="91" spans="2:16" ht="12">
      <c r="B91" s="244" t="s">
        <v>332</v>
      </c>
      <c r="C91" s="241">
        <v>86</v>
      </c>
      <c r="D91" s="242">
        <v>81</v>
      </c>
      <c r="E91" s="242">
        <f t="shared" si="23"/>
        <v>86</v>
      </c>
      <c r="F91" s="242">
        <f t="shared" si="24"/>
        <v>86</v>
      </c>
      <c r="G91" s="242">
        <f t="shared" si="25"/>
        <v>0</v>
      </c>
      <c r="H91" s="242">
        <v>86</v>
      </c>
      <c r="I91" s="242">
        <v>0</v>
      </c>
      <c r="J91" s="242">
        <v>0</v>
      </c>
      <c r="K91" s="242">
        <v>0</v>
      </c>
      <c r="L91" s="242">
        <v>0</v>
      </c>
      <c r="M91" s="242">
        <v>0</v>
      </c>
      <c r="N91" s="242">
        <v>0</v>
      </c>
      <c r="O91" s="242">
        <v>0</v>
      </c>
      <c r="P91" s="243">
        <v>0</v>
      </c>
    </row>
    <row r="92" spans="2:16" ht="12">
      <c r="B92" s="240"/>
      <c r="C92" s="246"/>
      <c r="D92" s="247"/>
      <c r="E92" s="247"/>
      <c r="F92" s="247"/>
      <c r="G92" s="247"/>
      <c r="H92" s="247"/>
      <c r="I92" s="247"/>
      <c r="J92" s="247"/>
      <c r="K92" s="247"/>
      <c r="L92" s="247"/>
      <c r="M92" s="247"/>
      <c r="N92" s="247"/>
      <c r="O92" s="247"/>
      <c r="P92" s="248"/>
    </row>
    <row r="93" spans="2:16" s="231" customFormat="1" ht="21" customHeight="1">
      <c r="B93" s="232"/>
      <c r="C93" s="233"/>
      <c r="D93" s="234"/>
      <c r="E93" s="234"/>
      <c r="F93" s="234"/>
      <c r="G93" s="888" t="s">
        <v>336</v>
      </c>
      <c r="H93" s="888"/>
      <c r="I93" s="888"/>
      <c r="J93" s="888"/>
      <c r="K93" s="888"/>
      <c r="L93" s="234"/>
      <c r="M93" s="234"/>
      <c r="N93" s="234"/>
      <c r="O93" s="234"/>
      <c r="P93" s="235"/>
    </row>
    <row r="94" spans="2:16" s="231" customFormat="1" ht="12" customHeight="1">
      <c r="B94" s="236" t="s">
        <v>1439</v>
      </c>
      <c r="C94" s="237">
        <f>SUM(C96:C112)</f>
        <v>85420</v>
      </c>
      <c r="D94" s="238">
        <v>77600</v>
      </c>
      <c r="E94" s="238">
        <f aca="true" t="shared" si="26" ref="E94:P94">SUM(E96:E112)</f>
        <v>76536</v>
      </c>
      <c r="F94" s="238">
        <f t="shared" si="26"/>
        <v>10665</v>
      </c>
      <c r="G94" s="238">
        <f t="shared" si="26"/>
        <v>65871</v>
      </c>
      <c r="H94" s="238">
        <f t="shared" si="26"/>
        <v>7906</v>
      </c>
      <c r="I94" s="238">
        <f t="shared" si="26"/>
        <v>2724</v>
      </c>
      <c r="J94" s="238">
        <f t="shared" si="26"/>
        <v>2755</v>
      </c>
      <c r="K94" s="238">
        <f t="shared" si="26"/>
        <v>61921</v>
      </c>
      <c r="L94" s="238">
        <f t="shared" si="26"/>
        <v>4</v>
      </c>
      <c r="M94" s="238">
        <f t="shared" si="26"/>
        <v>1226</v>
      </c>
      <c r="N94" s="238">
        <f t="shared" si="26"/>
        <v>7</v>
      </c>
      <c r="O94" s="238">
        <f t="shared" si="26"/>
        <v>1057</v>
      </c>
      <c r="P94" s="239">
        <f t="shared" si="26"/>
        <v>7820</v>
      </c>
    </row>
    <row r="95" spans="2:16" ht="12" customHeight="1">
      <c r="B95" s="240"/>
      <c r="C95" s="241"/>
      <c r="D95" s="242"/>
      <c r="E95" s="242"/>
      <c r="F95" s="242"/>
      <c r="G95" s="242"/>
      <c r="H95" s="242"/>
      <c r="I95" s="242"/>
      <c r="J95" s="242"/>
      <c r="K95" s="242"/>
      <c r="L95" s="242"/>
      <c r="M95" s="242"/>
      <c r="N95" s="242"/>
      <c r="O95" s="242"/>
      <c r="P95" s="243"/>
    </row>
    <row r="96" spans="2:16" ht="12" customHeight="1">
      <c r="B96" s="244" t="s">
        <v>1440</v>
      </c>
      <c r="C96" s="241">
        <f aca="true" t="shared" si="27" ref="C96:C106">SUM(D96,P96)</f>
        <v>5</v>
      </c>
      <c r="D96" s="242">
        <f aca="true" t="shared" si="28" ref="D96:D106">SUM(E96,N96:O96)</f>
        <v>5</v>
      </c>
      <c r="E96" s="242">
        <f aca="true" t="shared" si="29" ref="E96:E112">SUM(F96:G96)</f>
        <v>5</v>
      </c>
      <c r="F96" s="242">
        <f aca="true" t="shared" si="30" ref="F96:F112">SUM(H96,J96,L96)</f>
        <v>1</v>
      </c>
      <c r="G96" s="242">
        <f aca="true" t="shared" si="31" ref="G96:G112">SUM(I96,K96,M96)</f>
        <v>4</v>
      </c>
      <c r="H96" s="242">
        <v>1</v>
      </c>
      <c r="I96" s="242">
        <v>3</v>
      </c>
      <c r="J96" s="242">
        <v>0</v>
      </c>
      <c r="K96" s="242">
        <v>1</v>
      </c>
      <c r="L96" s="242">
        <v>0</v>
      </c>
      <c r="M96" s="242">
        <v>0</v>
      </c>
      <c r="N96" s="242">
        <v>0</v>
      </c>
      <c r="O96" s="242">
        <v>0</v>
      </c>
      <c r="P96" s="243">
        <v>0</v>
      </c>
    </row>
    <row r="97" spans="2:16" ht="12" customHeight="1">
      <c r="B97" s="244" t="s">
        <v>1441</v>
      </c>
      <c r="C97" s="241">
        <f t="shared" si="27"/>
        <v>10</v>
      </c>
      <c r="D97" s="242">
        <f t="shared" si="28"/>
        <v>7</v>
      </c>
      <c r="E97" s="242">
        <f t="shared" si="29"/>
        <v>6</v>
      </c>
      <c r="F97" s="242">
        <f t="shared" si="30"/>
        <v>5</v>
      </c>
      <c r="G97" s="242">
        <f t="shared" si="31"/>
        <v>1</v>
      </c>
      <c r="H97" s="242">
        <v>5</v>
      </c>
      <c r="I97" s="242">
        <v>0</v>
      </c>
      <c r="J97" s="242">
        <v>0</v>
      </c>
      <c r="K97" s="242">
        <v>1</v>
      </c>
      <c r="L97" s="242">
        <v>0</v>
      </c>
      <c r="M97" s="242">
        <v>0</v>
      </c>
      <c r="N97" s="242">
        <v>0</v>
      </c>
      <c r="O97" s="242">
        <v>1</v>
      </c>
      <c r="P97" s="243">
        <v>3</v>
      </c>
    </row>
    <row r="98" spans="2:16" ht="12" customHeight="1">
      <c r="B98" s="244" t="s">
        <v>1442</v>
      </c>
      <c r="C98" s="241">
        <f t="shared" si="27"/>
        <v>0</v>
      </c>
      <c r="D98" s="242">
        <f t="shared" si="28"/>
        <v>0</v>
      </c>
      <c r="E98" s="242">
        <f t="shared" si="29"/>
        <v>0</v>
      </c>
      <c r="F98" s="242">
        <f t="shared" si="30"/>
        <v>0</v>
      </c>
      <c r="G98" s="242">
        <f t="shared" si="31"/>
        <v>0</v>
      </c>
      <c r="H98" s="242">
        <v>0</v>
      </c>
      <c r="I98" s="242">
        <v>0</v>
      </c>
      <c r="J98" s="242">
        <v>0</v>
      </c>
      <c r="K98" s="242">
        <v>0</v>
      </c>
      <c r="L98" s="242">
        <v>0</v>
      </c>
      <c r="M98" s="242">
        <v>0</v>
      </c>
      <c r="N98" s="242">
        <v>0</v>
      </c>
      <c r="O98" s="242">
        <v>0</v>
      </c>
      <c r="P98" s="243">
        <v>0</v>
      </c>
    </row>
    <row r="99" spans="2:16" ht="12" customHeight="1">
      <c r="B99" s="244" t="s">
        <v>1443</v>
      </c>
      <c r="C99" s="241">
        <f t="shared" si="27"/>
        <v>269</v>
      </c>
      <c r="D99" s="242">
        <f t="shared" si="28"/>
        <v>116</v>
      </c>
      <c r="E99" s="242">
        <f t="shared" si="29"/>
        <v>116</v>
      </c>
      <c r="F99" s="242">
        <f t="shared" si="30"/>
        <v>13</v>
      </c>
      <c r="G99" s="242">
        <f t="shared" si="31"/>
        <v>103</v>
      </c>
      <c r="H99" s="242">
        <v>13</v>
      </c>
      <c r="I99" s="242">
        <v>0</v>
      </c>
      <c r="J99" s="242">
        <v>0</v>
      </c>
      <c r="K99" s="242">
        <v>103</v>
      </c>
      <c r="L99" s="242">
        <v>0</v>
      </c>
      <c r="M99" s="242">
        <v>0</v>
      </c>
      <c r="N99" s="242">
        <v>0</v>
      </c>
      <c r="O99" s="242">
        <v>0</v>
      </c>
      <c r="P99" s="243">
        <v>153</v>
      </c>
    </row>
    <row r="100" spans="2:16" ht="12" customHeight="1">
      <c r="B100" s="244" t="s">
        <v>1444</v>
      </c>
      <c r="C100" s="241">
        <f t="shared" si="27"/>
        <v>212</v>
      </c>
      <c r="D100" s="242">
        <f t="shared" si="28"/>
        <v>104</v>
      </c>
      <c r="E100" s="242">
        <f t="shared" si="29"/>
        <v>104</v>
      </c>
      <c r="F100" s="242">
        <f t="shared" si="30"/>
        <v>0</v>
      </c>
      <c r="G100" s="242">
        <f t="shared" si="31"/>
        <v>104</v>
      </c>
      <c r="H100" s="242">
        <v>0</v>
      </c>
      <c r="I100" s="242">
        <v>0</v>
      </c>
      <c r="J100" s="242">
        <v>0</v>
      </c>
      <c r="K100" s="242">
        <v>104</v>
      </c>
      <c r="L100" s="242">
        <v>0</v>
      </c>
      <c r="M100" s="242">
        <v>0</v>
      </c>
      <c r="N100" s="242">
        <v>0</v>
      </c>
      <c r="O100" s="242">
        <v>0</v>
      </c>
      <c r="P100" s="243">
        <v>108</v>
      </c>
    </row>
    <row r="101" spans="2:16" ht="12" customHeight="1">
      <c r="B101" s="244" t="s">
        <v>1445</v>
      </c>
      <c r="C101" s="241">
        <f t="shared" si="27"/>
        <v>137</v>
      </c>
      <c r="D101" s="242">
        <f t="shared" si="28"/>
        <v>136</v>
      </c>
      <c r="E101" s="242">
        <f t="shared" si="29"/>
        <v>131</v>
      </c>
      <c r="F101" s="242">
        <f t="shared" si="30"/>
        <v>58</v>
      </c>
      <c r="G101" s="242">
        <f t="shared" si="31"/>
        <v>73</v>
      </c>
      <c r="H101" s="242">
        <v>58</v>
      </c>
      <c r="I101" s="245">
        <v>0</v>
      </c>
      <c r="J101" s="242">
        <v>0</v>
      </c>
      <c r="K101" s="242">
        <v>73</v>
      </c>
      <c r="L101" s="242">
        <v>0</v>
      </c>
      <c r="M101" s="242">
        <v>0</v>
      </c>
      <c r="N101" s="242">
        <v>0</v>
      </c>
      <c r="O101" s="242">
        <v>5</v>
      </c>
      <c r="P101" s="243">
        <v>1</v>
      </c>
    </row>
    <row r="102" spans="2:16" ht="12">
      <c r="B102" s="244" t="s">
        <v>322</v>
      </c>
      <c r="C102" s="241">
        <f t="shared" si="27"/>
        <v>681</v>
      </c>
      <c r="D102" s="242">
        <f t="shared" si="28"/>
        <v>658</v>
      </c>
      <c r="E102" s="242">
        <f t="shared" si="29"/>
        <v>590</v>
      </c>
      <c r="F102" s="242">
        <f t="shared" si="30"/>
        <v>263</v>
      </c>
      <c r="G102" s="242">
        <f t="shared" si="31"/>
        <v>327</v>
      </c>
      <c r="H102" s="242">
        <v>263</v>
      </c>
      <c r="I102" s="242">
        <v>37</v>
      </c>
      <c r="J102" s="242">
        <v>0</v>
      </c>
      <c r="K102" s="242">
        <v>290</v>
      </c>
      <c r="L102" s="242">
        <v>0</v>
      </c>
      <c r="M102" s="242">
        <v>0</v>
      </c>
      <c r="N102" s="242">
        <v>0</v>
      </c>
      <c r="O102" s="242">
        <v>68</v>
      </c>
      <c r="P102" s="243">
        <v>23</v>
      </c>
    </row>
    <row r="103" spans="2:16" ht="12">
      <c r="B103" s="244" t="s">
        <v>323</v>
      </c>
      <c r="C103" s="241">
        <f t="shared" si="27"/>
        <v>948</v>
      </c>
      <c r="D103" s="242">
        <f t="shared" si="28"/>
        <v>838</v>
      </c>
      <c r="E103" s="242">
        <f t="shared" si="29"/>
        <v>819</v>
      </c>
      <c r="F103" s="242">
        <f t="shared" si="30"/>
        <v>155</v>
      </c>
      <c r="G103" s="242">
        <f t="shared" si="31"/>
        <v>664</v>
      </c>
      <c r="H103" s="242">
        <v>155</v>
      </c>
      <c r="I103" s="242">
        <v>23</v>
      </c>
      <c r="J103" s="242">
        <v>0</v>
      </c>
      <c r="K103" s="242">
        <v>591</v>
      </c>
      <c r="L103" s="242">
        <v>0</v>
      </c>
      <c r="M103" s="242">
        <v>50</v>
      </c>
      <c r="N103" s="242">
        <v>7</v>
      </c>
      <c r="O103" s="242">
        <v>12</v>
      </c>
      <c r="P103" s="243">
        <v>110</v>
      </c>
    </row>
    <row r="104" spans="2:16" ht="12">
      <c r="B104" s="244" t="s">
        <v>324</v>
      </c>
      <c r="C104" s="241">
        <f t="shared" si="27"/>
        <v>11062</v>
      </c>
      <c r="D104" s="242">
        <f t="shared" si="28"/>
        <v>11062</v>
      </c>
      <c r="E104" s="242">
        <f t="shared" si="29"/>
        <v>10808</v>
      </c>
      <c r="F104" s="242">
        <f t="shared" si="30"/>
        <v>1769</v>
      </c>
      <c r="G104" s="242">
        <f t="shared" si="31"/>
        <v>9039</v>
      </c>
      <c r="H104" s="242">
        <v>1769</v>
      </c>
      <c r="I104" s="242">
        <v>0</v>
      </c>
      <c r="J104" s="242">
        <v>0</v>
      </c>
      <c r="K104" s="242">
        <v>9039</v>
      </c>
      <c r="L104" s="242">
        <v>0</v>
      </c>
      <c r="M104" s="242">
        <v>0</v>
      </c>
      <c r="N104" s="242">
        <v>0</v>
      </c>
      <c r="O104" s="242">
        <v>254</v>
      </c>
      <c r="P104" s="243">
        <v>0</v>
      </c>
    </row>
    <row r="105" spans="2:16" ht="12">
      <c r="B105" s="244" t="s">
        <v>325</v>
      </c>
      <c r="C105" s="241">
        <f t="shared" si="27"/>
        <v>8265</v>
      </c>
      <c r="D105" s="242">
        <f t="shared" si="28"/>
        <v>7956</v>
      </c>
      <c r="E105" s="242">
        <f t="shared" si="29"/>
        <v>7787</v>
      </c>
      <c r="F105" s="242">
        <f t="shared" si="30"/>
        <v>648</v>
      </c>
      <c r="G105" s="242">
        <f t="shared" si="31"/>
        <v>7139</v>
      </c>
      <c r="H105" s="242">
        <v>640</v>
      </c>
      <c r="I105" s="242">
        <v>170</v>
      </c>
      <c r="J105" s="242">
        <v>8</v>
      </c>
      <c r="K105" s="242">
        <v>6950</v>
      </c>
      <c r="L105" s="242">
        <v>0</v>
      </c>
      <c r="M105" s="242">
        <v>19</v>
      </c>
      <c r="N105" s="242">
        <v>0</v>
      </c>
      <c r="O105" s="242">
        <v>169</v>
      </c>
      <c r="P105" s="243">
        <v>309</v>
      </c>
    </row>
    <row r="106" spans="2:16" ht="12">
      <c r="B106" s="244" t="s">
        <v>326</v>
      </c>
      <c r="C106" s="241">
        <f t="shared" si="27"/>
        <v>5845</v>
      </c>
      <c r="D106" s="242">
        <f t="shared" si="28"/>
        <v>2553</v>
      </c>
      <c r="E106" s="242">
        <f t="shared" si="29"/>
        <v>2476</v>
      </c>
      <c r="F106" s="242">
        <f t="shared" si="30"/>
        <v>480</v>
      </c>
      <c r="G106" s="242">
        <f t="shared" si="31"/>
        <v>1996</v>
      </c>
      <c r="H106" s="242">
        <v>480</v>
      </c>
      <c r="I106" s="242">
        <v>5</v>
      </c>
      <c r="J106" s="242">
        <v>0</v>
      </c>
      <c r="K106" s="242">
        <v>1980</v>
      </c>
      <c r="L106" s="242">
        <v>0</v>
      </c>
      <c r="M106" s="242">
        <v>11</v>
      </c>
      <c r="N106" s="242">
        <v>0</v>
      </c>
      <c r="O106" s="242">
        <v>77</v>
      </c>
      <c r="P106" s="243">
        <v>3292</v>
      </c>
    </row>
    <row r="107" spans="2:16" ht="12">
      <c r="B107" s="244" t="s">
        <v>337</v>
      </c>
      <c r="C107" s="241">
        <v>16962</v>
      </c>
      <c r="D107" s="242">
        <v>6439</v>
      </c>
      <c r="E107" s="242">
        <f t="shared" si="29"/>
        <v>16386</v>
      </c>
      <c r="F107" s="242">
        <f t="shared" si="30"/>
        <v>3125</v>
      </c>
      <c r="G107" s="242">
        <f t="shared" si="31"/>
        <v>13261</v>
      </c>
      <c r="H107" s="242">
        <v>453</v>
      </c>
      <c r="I107" s="242">
        <v>1830</v>
      </c>
      <c r="J107" s="242">
        <v>2672</v>
      </c>
      <c r="K107" s="242">
        <v>11335</v>
      </c>
      <c r="L107" s="242">
        <v>0</v>
      </c>
      <c r="M107" s="242">
        <v>96</v>
      </c>
      <c r="N107" s="242">
        <v>0</v>
      </c>
      <c r="O107" s="242">
        <v>53</v>
      </c>
      <c r="P107" s="243">
        <v>523</v>
      </c>
    </row>
    <row r="108" spans="2:16" ht="12">
      <c r="B108" s="244" t="s">
        <v>328</v>
      </c>
      <c r="C108" s="241">
        <f>SUM(D108,P108)</f>
        <v>5550</v>
      </c>
      <c r="D108" s="242">
        <f>SUM(E108,N108:O108)</f>
        <v>5392</v>
      </c>
      <c r="E108" s="242">
        <f t="shared" si="29"/>
        <v>5242</v>
      </c>
      <c r="F108" s="242">
        <f t="shared" si="30"/>
        <v>286</v>
      </c>
      <c r="G108" s="242">
        <f t="shared" si="31"/>
        <v>4956</v>
      </c>
      <c r="H108" s="242">
        <v>286</v>
      </c>
      <c r="I108" s="242">
        <v>382</v>
      </c>
      <c r="J108" s="242">
        <v>0</v>
      </c>
      <c r="K108" s="242">
        <v>4321</v>
      </c>
      <c r="L108" s="242">
        <v>0</v>
      </c>
      <c r="M108" s="242">
        <v>253</v>
      </c>
      <c r="N108" s="242">
        <v>0</v>
      </c>
      <c r="O108" s="242">
        <v>150</v>
      </c>
      <c r="P108" s="243">
        <v>158</v>
      </c>
    </row>
    <row r="109" spans="2:16" ht="12">
      <c r="B109" s="244" t="s">
        <v>329</v>
      </c>
      <c r="C109" s="241">
        <f>SUM(D109,P109)</f>
        <v>26980</v>
      </c>
      <c r="D109" s="242">
        <f>SUM(E109,N109:O109)</f>
        <v>25304</v>
      </c>
      <c r="E109" s="242">
        <f t="shared" si="29"/>
        <v>25129</v>
      </c>
      <c r="F109" s="242">
        <f t="shared" si="30"/>
        <v>2157</v>
      </c>
      <c r="G109" s="242">
        <f t="shared" si="31"/>
        <v>22972</v>
      </c>
      <c r="H109" s="242">
        <v>2107</v>
      </c>
      <c r="I109" s="242">
        <v>197</v>
      </c>
      <c r="J109" s="242">
        <v>49</v>
      </c>
      <c r="K109" s="242">
        <v>21981</v>
      </c>
      <c r="L109" s="242">
        <v>1</v>
      </c>
      <c r="M109" s="242">
        <v>794</v>
      </c>
      <c r="N109" s="242">
        <v>0</v>
      </c>
      <c r="O109" s="242">
        <v>175</v>
      </c>
      <c r="P109" s="243">
        <v>1676</v>
      </c>
    </row>
    <row r="110" spans="2:16" ht="12">
      <c r="B110" s="244" t="s">
        <v>330</v>
      </c>
      <c r="C110" s="241">
        <f>SUM(D110,P110)</f>
        <v>6255</v>
      </c>
      <c r="D110" s="242">
        <f>SUM(E110,N110:O110)</f>
        <v>5476</v>
      </c>
      <c r="E110" s="242">
        <f t="shared" si="29"/>
        <v>5404</v>
      </c>
      <c r="F110" s="242">
        <f t="shared" si="30"/>
        <v>927</v>
      </c>
      <c r="G110" s="242">
        <f t="shared" si="31"/>
        <v>4477</v>
      </c>
      <c r="H110" s="242">
        <v>899</v>
      </c>
      <c r="I110" s="242">
        <v>61</v>
      </c>
      <c r="J110" s="242">
        <v>26</v>
      </c>
      <c r="K110" s="242">
        <v>4413</v>
      </c>
      <c r="L110" s="242">
        <v>2</v>
      </c>
      <c r="M110" s="242">
        <v>3</v>
      </c>
      <c r="N110" s="242">
        <v>0</v>
      </c>
      <c r="O110" s="242">
        <v>72</v>
      </c>
      <c r="P110" s="243">
        <v>779</v>
      </c>
    </row>
    <row r="111" spans="2:16" ht="12">
      <c r="B111" s="244" t="s">
        <v>331</v>
      </c>
      <c r="C111" s="241">
        <f>SUM(D111,P111)</f>
        <v>1084</v>
      </c>
      <c r="D111" s="242">
        <f>SUM(E111,N111:O111)</f>
        <v>744</v>
      </c>
      <c r="E111" s="242">
        <f t="shared" si="29"/>
        <v>741</v>
      </c>
      <c r="F111" s="242">
        <f t="shared" si="30"/>
        <v>330</v>
      </c>
      <c r="G111" s="242">
        <f t="shared" si="31"/>
        <v>411</v>
      </c>
      <c r="H111" s="242">
        <v>330</v>
      </c>
      <c r="I111" s="242">
        <v>16</v>
      </c>
      <c r="J111" s="242">
        <v>0</v>
      </c>
      <c r="K111" s="242">
        <v>395</v>
      </c>
      <c r="L111" s="242">
        <v>0</v>
      </c>
      <c r="M111" s="242">
        <v>0</v>
      </c>
      <c r="N111" s="242">
        <v>0</v>
      </c>
      <c r="O111" s="242">
        <v>3</v>
      </c>
      <c r="P111" s="243">
        <v>340</v>
      </c>
    </row>
    <row r="112" spans="2:16" ht="12">
      <c r="B112" s="244" t="s">
        <v>332</v>
      </c>
      <c r="C112" s="241">
        <f>SUM(D112,P112)</f>
        <v>1155</v>
      </c>
      <c r="D112" s="242">
        <f>SUM(E112,N112:O112)</f>
        <v>810</v>
      </c>
      <c r="E112" s="242">
        <f t="shared" si="29"/>
        <v>792</v>
      </c>
      <c r="F112" s="242">
        <f t="shared" si="30"/>
        <v>448</v>
      </c>
      <c r="G112" s="242">
        <f t="shared" si="31"/>
        <v>344</v>
      </c>
      <c r="H112" s="242">
        <v>447</v>
      </c>
      <c r="I112" s="242">
        <v>0</v>
      </c>
      <c r="J112" s="242">
        <v>0</v>
      </c>
      <c r="K112" s="242">
        <v>344</v>
      </c>
      <c r="L112" s="242">
        <v>1</v>
      </c>
      <c r="M112" s="242">
        <v>0</v>
      </c>
      <c r="N112" s="242">
        <v>0</v>
      </c>
      <c r="O112" s="242">
        <v>18</v>
      </c>
      <c r="P112" s="243">
        <v>345</v>
      </c>
    </row>
    <row r="113" spans="2:16" ht="12">
      <c r="B113" s="240"/>
      <c r="C113" s="246"/>
      <c r="D113" s="247"/>
      <c r="E113" s="247"/>
      <c r="F113" s="247"/>
      <c r="G113" s="247"/>
      <c r="H113" s="247"/>
      <c r="I113" s="247"/>
      <c r="J113" s="247"/>
      <c r="K113" s="247"/>
      <c r="L113" s="247"/>
      <c r="M113" s="247"/>
      <c r="N113" s="247"/>
      <c r="O113" s="247"/>
      <c r="P113" s="248"/>
    </row>
    <row r="114" spans="2:16" s="231" customFormat="1" ht="21" customHeight="1">
      <c r="B114" s="232"/>
      <c r="C114" s="233"/>
      <c r="D114" s="234"/>
      <c r="E114" s="234"/>
      <c r="F114" s="234"/>
      <c r="G114" s="888" t="s">
        <v>338</v>
      </c>
      <c r="H114" s="888"/>
      <c r="I114" s="888"/>
      <c r="J114" s="888"/>
      <c r="K114" s="888"/>
      <c r="L114" s="234"/>
      <c r="M114" s="234"/>
      <c r="N114" s="234"/>
      <c r="O114" s="234"/>
      <c r="P114" s="235"/>
    </row>
    <row r="115" spans="2:16" s="231" customFormat="1" ht="12" customHeight="1">
      <c r="B115" s="236" t="s">
        <v>1439</v>
      </c>
      <c r="C115" s="237">
        <f>SUM(C117:C133)</f>
        <v>238136</v>
      </c>
      <c r="D115" s="238">
        <f>SUM(D117:D133)</f>
        <v>212663</v>
      </c>
      <c r="E115" s="238">
        <f>SUM(E117:E133)</f>
        <v>208282</v>
      </c>
      <c r="F115" s="238">
        <v>60149</v>
      </c>
      <c r="G115" s="238">
        <f>SUM(G117:G133)</f>
        <v>148133</v>
      </c>
      <c r="H115" s="238">
        <f>SUM(H117:H133)</f>
        <v>51078</v>
      </c>
      <c r="I115" s="238">
        <f>SUM(I117:I133)</f>
        <v>8375</v>
      </c>
      <c r="J115" s="238">
        <f>SUM(J117:J133)</f>
        <v>8519</v>
      </c>
      <c r="K115" s="238">
        <v>136655</v>
      </c>
      <c r="L115" s="238">
        <f>SUM(L117:L133)</f>
        <v>552</v>
      </c>
      <c r="M115" s="238">
        <f>SUM(M117:M133)</f>
        <v>3103</v>
      </c>
      <c r="N115" s="238">
        <f>SUM(N117:N133)</f>
        <v>120</v>
      </c>
      <c r="O115" s="238">
        <f>SUM(O117:O133)</f>
        <v>4261</v>
      </c>
      <c r="P115" s="239">
        <f>SUM(P117:P133)</f>
        <v>25473</v>
      </c>
    </row>
    <row r="116" spans="2:16" ht="12" customHeight="1">
      <c r="B116" s="240"/>
      <c r="C116" s="241"/>
      <c r="D116" s="242"/>
      <c r="E116" s="242"/>
      <c r="F116" s="242"/>
      <c r="G116" s="242"/>
      <c r="H116" s="242"/>
      <c r="I116" s="242"/>
      <c r="J116" s="242"/>
      <c r="K116" s="242"/>
      <c r="L116" s="242"/>
      <c r="M116" s="242"/>
      <c r="N116" s="242"/>
      <c r="O116" s="242"/>
      <c r="P116" s="243"/>
    </row>
    <row r="117" spans="2:16" ht="12" customHeight="1">
      <c r="B117" s="244" t="s">
        <v>1440</v>
      </c>
      <c r="C117" s="241">
        <f aca="true" t="shared" si="32" ref="C117:C133">SUM(D117,P117)</f>
        <v>525</v>
      </c>
      <c r="D117" s="242">
        <f aca="true" t="shared" si="33" ref="D117:D133">SUM(E117,N117:O117)</f>
        <v>483</v>
      </c>
      <c r="E117" s="242">
        <f aca="true" t="shared" si="34" ref="E117:E132">SUM(F117:G117)</f>
        <v>481</v>
      </c>
      <c r="F117" s="242">
        <f aca="true" t="shared" si="35" ref="F117:G120">SUM(H117,J117,L117)</f>
        <v>73</v>
      </c>
      <c r="G117" s="242">
        <f t="shared" si="35"/>
        <v>408</v>
      </c>
      <c r="H117" s="242">
        <v>73</v>
      </c>
      <c r="I117" s="242">
        <v>80</v>
      </c>
      <c r="J117" s="242">
        <v>0</v>
      </c>
      <c r="K117" s="242">
        <v>328</v>
      </c>
      <c r="L117" s="242">
        <v>0</v>
      </c>
      <c r="M117" s="242">
        <v>0</v>
      </c>
      <c r="N117" s="242">
        <v>0</v>
      </c>
      <c r="O117" s="242">
        <v>2</v>
      </c>
      <c r="P117" s="243">
        <v>42</v>
      </c>
    </row>
    <row r="118" spans="2:16" ht="12" customHeight="1">
      <c r="B118" s="244" t="s">
        <v>1441</v>
      </c>
      <c r="C118" s="241">
        <f t="shared" si="32"/>
        <v>361</v>
      </c>
      <c r="D118" s="242">
        <f t="shared" si="33"/>
        <v>243</v>
      </c>
      <c r="E118" s="242">
        <f t="shared" si="34"/>
        <v>231</v>
      </c>
      <c r="F118" s="242">
        <f t="shared" si="35"/>
        <v>143</v>
      </c>
      <c r="G118" s="242">
        <f t="shared" si="35"/>
        <v>88</v>
      </c>
      <c r="H118" s="242">
        <v>141</v>
      </c>
      <c r="I118" s="242">
        <v>11</v>
      </c>
      <c r="J118" s="242">
        <v>2</v>
      </c>
      <c r="K118" s="242">
        <v>77</v>
      </c>
      <c r="L118" s="242">
        <v>0</v>
      </c>
      <c r="M118" s="242">
        <v>0</v>
      </c>
      <c r="N118" s="242">
        <v>0</v>
      </c>
      <c r="O118" s="242">
        <v>12</v>
      </c>
      <c r="P118" s="243">
        <v>118</v>
      </c>
    </row>
    <row r="119" spans="2:16" ht="12" customHeight="1">
      <c r="B119" s="244" t="s">
        <v>1442</v>
      </c>
      <c r="C119" s="241">
        <f t="shared" si="32"/>
        <v>24</v>
      </c>
      <c r="D119" s="242">
        <f t="shared" si="33"/>
        <v>0</v>
      </c>
      <c r="E119" s="242">
        <f t="shared" si="34"/>
        <v>0</v>
      </c>
      <c r="F119" s="242">
        <f t="shared" si="35"/>
        <v>0</v>
      </c>
      <c r="G119" s="242">
        <f t="shared" si="35"/>
        <v>0</v>
      </c>
      <c r="H119" s="242">
        <v>0</v>
      </c>
      <c r="I119" s="242">
        <v>0</v>
      </c>
      <c r="J119" s="242">
        <v>0</v>
      </c>
      <c r="K119" s="242">
        <v>0</v>
      </c>
      <c r="L119" s="242">
        <v>0</v>
      </c>
      <c r="M119" s="242">
        <v>0</v>
      </c>
      <c r="N119" s="242">
        <v>0</v>
      </c>
      <c r="O119" s="242">
        <v>0</v>
      </c>
      <c r="P119" s="243">
        <v>24</v>
      </c>
    </row>
    <row r="120" spans="2:16" ht="12" customHeight="1">
      <c r="B120" s="244" t="s">
        <v>1443</v>
      </c>
      <c r="C120" s="241">
        <f t="shared" si="32"/>
        <v>212</v>
      </c>
      <c r="D120" s="242">
        <f t="shared" si="33"/>
        <v>204</v>
      </c>
      <c r="E120" s="242">
        <f t="shared" si="34"/>
        <v>203</v>
      </c>
      <c r="F120" s="242">
        <f t="shared" si="35"/>
        <v>203</v>
      </c>
      <c r="G120" s="242">
        <f t="shared" si="35"/>
        <v>0</v>
      </c>
      <c r="H120" s="242">
        <v>203</v>
      </c>
      <c r="I120" s="242">
        <v>0</v>
      </c>
      <c r="J120" s="242">
        <v>0</v>
      </c>
      <c r="K120" s="242">
        <v>0</v>
      </c>
      <c r="L120" s="242">
        <v>0</v>
      </c>
      <c r="M120" s="242">
        <v>0</v>
      </c>
      <c r="N120" s="242">
        <v>0</v>
      </c>
      <c r="O120" s="242">
        <v>1</v>
      </c>
      <c r="P120" s="243">
        <v>8</v>
      </c>
    </row>
    <row r="121" spans="2:16" ht="12" customHeight="1">
      <c r="B121" s="244" t="s">
        <v>1444</v>
      </c>
      <c r="C121" s="241">
        <f t="shared" si="32"/>
        <v>2558</v>
      </c>
      <c r="D121" s="242">
        <f t="shared" si="33"/>
        <v>2332</v>
      </c>
      <c r="E121" s="242">
        <f t="shared" si="34"/>
        <v>2316</v>
      </c>
      <c r="F121" s="242">
        <f aca="true" t="shared" si="36" ref="F121:F132">SUM(H121,J121,L121)</f>
        <v>947</v>
      </c>
      <c r="G121" s="242">
        <v>1369</v>
      </c>
      <c r="H121" s="242">
        <v>892</v>
      </c>
      <c r="I121" s="242">
        <v>189</v>
      </c>
      <c r="J121" s="242">
        <v>0</v>
      </c>
      <c r="K121" s="242">
        <v>1153</v>
      </c>
      <c r="L121" s="242">
        <v>55</v>
      </c>
      <c r="M121" s="242">
        <v>27</v>
      </c>
      <c r="N121" s="242">
        <v>0</v>
      </c>
      <c r="O121" s="242">
        <v>16</v>
      </c>
      <c r="P121" s="243">
        <v>226</v>
      </c>
    </row>
    <row r="122" spans="2:16" ht="12" customHeight="1">
      <c r="B122" s="244" t="s">
        <v>1445</v>
      </c>
      <c r="C122" s="241">
        <f t="shared" si="32"/>
        <v>1235</v>
      </c>
      <c r="D122" s="242">
        <f t="shared" si="33"/>
        <v>1063</v>
      </c>
      <c r="E122" s="242">
        <f t="shared" si="34"/>
        <v>932</v>
      </c>
      <c r="F122" s="242">
        <f t="shared" si="36"/>
        <v>310</v>
      </c>
      <c r="G122" s="242">
        <f aca="true" t="shared" si="37" ref="G122:G129">SUM(I122,K122,M122)</f>
        <v>622</v>
      </c>
      <c r="H122" s="242">
        <v>310</v>
      </c>
      <c r="I122" s="242">
        <v>18</v>
      </c>
      <c r="J122" s="242">
        <v>0</v>
      </c>
      <c r="K122" s="242">
        <v>604</v>
      </c>
      <c r="L122" s="242">
        <v>0</v>
      </c>
      <c r="M122" s="242">
        <v>0</v>
      </c>
      <c r="N122" s="242">
        <v>0</v>
      </c>
      <c r="O122" s="242">
        <v>131</v>
      </c>
      <c r="P122" s="243">
        <v>172</v>
      </c>
    </row>
    <row r="123" spans="2:16" ht="12">
      <c r="B123" s="244" t="s">
        <v>322</v>
      </c>
      <c r="C123" s="241">
        <f t="shared" si="32"/>
        <v>17751</v>
      </c>
      <c r="D123" s="242">
        <f t="shared" si="33"/>
        <v>16996</v>
      </c>
      <c r="E123" s="242">
        <f t="shared" si="34"/>
        <v>16661</v>
      </c>
      <c r="F123" s="242">
        <f t="shared" si="36"/>
        <v>2682</v>
      </c>
      <c r="G123" s="242">
        <f t="shared" si="37"/>
        <v>13979</v>
      </c>
      <c r="H123" s="242">
        <v>2682</v>
      </c>
      <c r="I123" s="242">
        <v>531</v>
      </c>
      <c r="J123" s="242">
        <v>0</v>
      </c>
      <c r="K123" s="242">
        <v>13448</v>
      </c>
      <c r="L123" s="242">
        <v>0</v>
      </c>
      <c r="M123" s="242">
        <v>0</v>
      </c>
      <c r="N123" s="245">
        <v>0</v>
      </c>
      <c r="O123" s="242">
        <v>335</v>
      </c>
      <c r="P123" s="243">
        <v>755</v>
      </c>
    </row>
    <row r="124" spans="2:16" ht="12">
      <c r="B124" s="244" t="s">
        <v>323</v>
      </c>
      <c r="C124" s="241">
        <f t="shared" si="32"/>
        <v>9915</v>
      </c>
      <c r="D124" s="242">
        <f t="shared" si="33"/>
        <v>8844</v>
      </c>
      <c r="E124" s="242">
        <f t="shared" si="34"/>
        <v>8814</v>
      </c>
      <c r="F124" s="242">
        <f t="shared" si="36"/>
        <v>1757</v>
      </c>
      <c r="G124" s="242">
        <f t="shared" si="37"/>
        <v>7057</v>
      </c>
      <c r="H124" s="242">
        <v>1750</v>
      </c>
      <c r="I124" s="242">
        <v>455</v>
      </c>
      <c r="J124" s="242">
        <v>6</v>
      </c>
      <c r="K124" s="242">
        <v>5983</v>
      </c>
      <c r="L124" s="242">
        <v>1</v>
      </c>
      <c r="M124" s="242">
        <v>619</v>
      </c>
      <c r="N124" s="242">
        <v>2</v>
      </c>
      <c r="O124" s="242">
        <v>28</v>
      </c>
      <c r="P124" s="243">
        <v>1071</v>
      </c>
    </row>
    <row r="125" spans="2:16" ht="12">
      <c r="B125" s="244" t="s">
        <v>324</v>
      </c>
      <c r="C125" s="241">
        <f t="shared" si="32"/>
        <v>21918</v>
      </c>
      <c r="D125" s="242">
        <f t="shared" si="33"/>
        <v>19141</v>
      </c>
      <c r="E125" s="242">
        <f t="shared" si="34"/>
        <v>18291</v>
      </c>
      <c r="F125" s="242">
        <f t="shared" si="36"/>
        <v>4087</v>
      </c>
      <c r="G125" s="242">
        <f t="shared" si="37"/>
        <v>14204</v>
      </c>
      <c r="H125" s="242">
        <v>4087</v>
      </c>
      <c r="I125" s="242">
        <v>169</v>
      </c>
      <c r="J125" s="242">
        <v>0</v>
      </c>
      <c r="K125" s="242">
        <v>14035</v>
      </c>
      <c r="L125" s="242">
        <v>0</v>
      </c>
      <c r="M125" s="242"/>
      <c r="N125" s="242">
        <v>0</v>
      </c>
      <c r="O125" s="242">
        <v>850</v>
      </c>
      <c r="P125" s="243">
        <v>2777</v>
      </c>
    </row>
    <row r="126" spans="2:16" ht="12">
      <c r="B126" s="244" t="s">
        <v>325</v>
      </c>
      <c r="C126" s="241">
        <f t="shared" si="32"/>
        <v>22496</v>
      </c>
      <c r="D126" s="242">
        <f t="shared" si="33"/>
        <v>21245</v>
      </c>
      <c r="E126" s="242">
        <f t="shared" si="34"/>
        <v>20806</v>
      </c>
      <c r="F126" s="242">
        <f t="shared" si="36"/>
        <v>3542</v>
      </c>
      <c r="G126" s="242">
        <f t="shared" si="37"/>
        <v>17264</v>
      </c>
      <c r="H126" s="242">
        <v>3420</v>
      </c>
      <c r="I126" s="242">
        <v>678</v>
      </c>
      <c r="J126" s="242">
        <v>122</v>
      </c>
      <c r="K126" s="242">
        <v>16438</v>
      </c>
      <c r="L126" s="242">
        <v>0</v>
      </c>
      <c r="M126" s="242">
        <v>148</v>
      </c>
      <c r="N126" s="242">
        <v>0</v>
      </c>
      <c r="O126" s="242">
        <v>439</v>
      </c>
      <c r="P126" s="243">
        <v>1251</v>
      </c>
    </row>
    <row r="127" spans="2:16" ht="12">
      <c r="B127" s="244" t="s">
        <v>326</v>
      </c>
      <c r="C127" s="241">
        <f t="shared" si="32"/>
        <v>23098</v>
      </c>
      <c r="D127" s="242">
        <f t="shared" si="33"/>
        <v>18749</v>
      </c>
      <c r="E127" s="242">
        <f t="shared" si="34"/>
        <v>18179</v>
      </c>
      <c r="F127" s="242">
        <f t="shared" si="36"/>
        <v>8366</v>
      </c>
      <c r="G127" s="242">
        <f t="shared" si="37"/>
        <v>9813</v>
      </c>
      <c r="H127" s="242">
        <v>7862</v>
      </c>
      <c r="I127" s="242">
        <v>8</v>
      </c>
      <c r="J127" s="242">
        <v>63</v>
      </c>
      <c r="K127" s="242">
        <v>9293</v>
      </c>
      <c r="L127" s="242">
        <v>441</v>
      </c>
      <c r="M127" s="242">
        <v>512</v>
      </c>
      <c r="N127" s="242">
        <v>1</v>
      </c>
      <c r="O127" s="242">
        <v>569</v>
      </c>
      <c r="P127" s="243">
        <v>4349</v>
      </c>
    </row>
    <row r="128" spans="2:16" ht="12">
      <c r="B128" s="244" t="s">
        <v>327</v>
      </c>
      <c r="C128" s="241">
        <f t="shared" si="32"/>
        <v>42163</v>
      </c>
      <c r="D128" s="242">
        <f t="shared" si="33"/>
        <v>40746</v>
      </c>
      <c r="E128" s="242">
        <f t="shared" si="34"/>
        <v>40457</v>
      </c>
      <c r="F128" s="242">
        <f t="shared" si="36"/>
        <v>12441</v>
      </c>
      <c r="G128" s="242">
        <f t="shared" si="37"/>
        <v>28016</v>
      </c>
      <c r="H128" s="242">
        <v>5547</v>
      </c>
      <c r="I128" s="242">
        <v>3862</v>
      </c>
      <c r="J128" s="242">
        <v>6865</v>
      </c>
      <c r="K128" s="242">
        <v>24007</v>
      </c>
      <c r="L128" s="242">
        <v>29</v>
      </c>
      <c r="M128" s="242">
        <v>147</v>
      </c>
      <c r="N128" s="242">
        <v>0</v>
      </c>
      <c r="O128" s="242">
        <v>289</v>
      </c>
      <c r="P128" s="243">
        <v>1417</v>
      </c>
    </row>
    <row r="129" spans="2:16" ht="12">
      <c r="B129" s="244" t="s">
        <v>328</v>
      </c>
      <c r="C129" s="241">
        <f t="shared" si="32"/>
        <v>15811</v>
      </c>
      <c r="D129" s="242">
        <f t="shared" si="33"/>
        <v>14415</v>
      </c>
      <c r="E129" s="242">
        <f t="shared" si="34"/>
        <v>13925</v>
      </c>
      <c r="F129" s="242">
        <f t="shared" si="36"/>
        <v>2182</v>
      </c>
      <c r="G129" s="242">
        <f t="shared" si="37"/>
        <v>11743</v>
      </c>
      <c r="H129" s="242">
        <v>2175</v>
      </c>
      <c r="I129" s="242">
        <v>2168</v>
      </c>
      <c r="J129" s="242">
        <v>0</v>
      </c>
      <c r="K129" s="242">
        <v>9281</v>
      </c>
      <c r="L129" s="242">
        <v>7</v>
      </c>
      <c r="M129" s="242">
        <v>294</v>
      </c>
      <c r="N129" s="242">
        <v>0</v>
      </c>
      <c r="O129" s="242">
        <v>490</v>
      </c>
      <c r="P129" s="243">
        <v>1396</v>
      </c>
    </row>
    <row r="130" spans="2:16" ht="12">
      <c r="B130" s="244" t="s">
        <v>329</v>
      </c>
      <c r="C130" s="241">
        <f t="shared" si="32"/>
        <v>25322</v>
      </c>
      <c r="D130" s="242">
        <f t="shared" si="33"/>
        <v>24349</v>
      </c>
      <c r="E130" s="242">
        <f t="shared" si="34"/>
        <v>24028</v>
      </c>
      <c r="F130" s="242">
        <f t="shared" si="36"/>
        <v>4632</v>
      </c>
      <c r="G130" s="242">
        <v>19396</v>
      </c>
      <c r="H130" s="242">
        <v>4506</v>
      </c>
      <c r="I130" s="242">
        <v>166</v>
      </c>
      <c r="J130" s="242">
        <v>110</v>
      </c>
      <c r="K130" s="242">
        <v>19883</v>
      </c>
      <c r="L130" s="242">
        <v>16</v>
      </c>
      <c r="M130" s="242">
        <v>1347</v>
      </c>
      <c r="N130" s="242">
        <v>0</v>
      </c>
      <c r="O130" s="242">
        <v>321</v>
      </c>
      <c r="P130" s="243">
        <v>973</v>
      </c>
    </row>
    <row r="131" spans="2:16" ht="12">
      <c r="B131" s="244" t="s">
        <v>330</v>
      </c>
      <c r="C131" s="241">
        <f t="shared" si="32"/>
        <v>17768</v>
      </c>
      <c r="D131" s="242">
        <f t="shared" si="33"/>
        <v>13262</v>
      </c>
      <c r="E131" s="242">
        <f t="shared" si="34"/>
        <v>12848</v>
      </c>
      <c r="F131" s="242">
        <f t="shared" si="36"/>
        <v>3888</v>
      </c>
      <c r="G131" s="242">
        <f>SUM(I131,K131,M131)</f>
        <v>8960</v>
      </c>
      <c r="H131" s="242">
        <v>3694</v>
      </c>
      <c r="I131" s="242">
        <v>6</v>
      </c>
      <c r="J131" s="242">
        <v>191</v>
      </c>
      <c r="K131" s="242">
        <v>8948</v>
      </c>
      <c r="L131" s="242">
        <v>3</v>
      </c>
      <c r="M131" s="242">
        <v>6</v>
      </c>
      <c r="N131" s="242">
        <v>16</v>
      </c>
      <c r="O131" s="242">
        <v>398</v>
      </c>
      <c r="P131" s="243">
        <v>4506</v>
      </c>
    </row>
    <row r="132" spans="2:16" ht="12">
      <c r="B132" s="244" t="s">
        <v>331</v>
      </c>
      <c r="C132" s="241">
        <f t="shared" si="32"/>
        <v>21041</v>
      </c>
      <c r="D132" s="242">
        <f t="shared" si="33"/>
        <v>19769</v>
      </c>
      <c r="E132" s="242">
        <f t="shared" si="34"/>
        <v>19499</v>
      </c>
      <c r="F132" s="242">
        <f t="shared" si="36"/>
        <v>8676</v>
      </c>
      <c r="G132" s="242">
        <f>SUM(I132,K132,M132)</f>
        <v>10823</v>
      </c>
      <c r="H132" s="242">
        <v>7522</v>
      </c>
      <c r="I132" s="242">
        <v>34</v>
      </c>
      <c r="J132" s="242">
        <v>1154</v>
      </c>
      <c r="K132" s="242">
        <v>10786</v>
      </c>
      <c r="L132" s="242">
        <v>0</v>
      </c>
      <c r="M132" s="242">
        <v>3</v>
      </c>
      <c r="N132" s="242">
        <v>42</v>
      </c>
      <c r="O132" s="242">
        <v>228</v>
      </c>
      <c r="P132" s="243">
        <v>1272</v>
      </c>
    </row>
    <row r="133" spans="2:16" ht="12">
      <c r="B133" s="244" t="s">
        <v>332</v>
      </c>
      <c r="C133" s="241">
        <f t="shared" si="32"/>
        <v>15938</v>
      </c>
      <c r="D133" s="242">
        <f t="shared" si="33"/>
        <v>10822</v>
      </c>
      <c r="E133" s="242">
        <v>10611</v>
      </c>
      <c r="F133" s="242">
        <v>6280</v>
      </c>
      <c r="G133" s="242">
        <f>SUM(I133,K133,M133)</f>
        <v>4391</v>
      </c>
      <c r="H133" s="242">
        <v>6214</v>
      </c>
      <c r="I133" s="242">
        <v>0</v>
      </c>
      <c r="J133" s="242">
        <v>6</v>
      </c>
      <c r="K133" s="242">
        <v>4391</v>
      </c>
      <c r="L133" s="242">
        <v>0</v>
      </c>
      <c r="M133" s="242">
        <v>0</v>
      </c>
      <c r="N133" s="242">
        <v>59</v>
      </c>
      <c r="O133" s="242">
        <v>152</v>
      </c>
      <c r="P133" s="243">
        <v>5116</v>
      </c>
    </row>
    <row r="134" spans="2:16" ht="12.75" thickBot="1">
      <c r="B134" s="252"/>
      <c r="C134" s="253"/>
      <c r="D134" s="254"/>
      <c r="E134" s="254"/>
      <c r="F134" s="254"/>
      <c r="G134" s="254"/>
      <c r="H134" s="254"/>
      <c r="I134" s="254"/>
      <c r="J134" s="254"/>
      <c r="K134" s="254"/>
      <c r="L134" s="254"/>
      <c r="M134" s="254"/>
      <c r="N134" s="254"/>
      <c r="O134" s="254"/>
      <c r="P134" s="255"/>
    </row>
    <row r="135" ht="12">
      <c r="B135" s="222" t="s">
        <v>339</v>
      </c>
    </row>
  </sheetData>
  <mergeCells count="18">
    <mergeCell ref="C4:C7"/>
    <mergeCell ref="B4:B7"/>
    <mergeCell ref="E6:G6"/>
    <mergeCell ref="E5:M5"/>
    <mergeCell ref="N5:N7"/>
    <mergeCell ref="H6:I6"/>
    <mergeCell ref="J6:K6"/>
    <mergeCell ref="L6:M6"/>
    <mergeCell ref="G114:K114"/>
    <mergeCell ref="P4:P7"/>
    <mergeCell ref="D4:O4"/>
    <mergeCell ref="G72:K72"/>
    <mergeCell ref="G93:K93"/>
    <mergeCell ref="G30:K30"/>
    <mergeCell ref="G51:K51"/>
    <mergeCell ref="O5:O7"/>
    <mergeCell ref="G9:K9"/>
    <mergeCell ref="D5:D7"/>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昭和29年　山形県統計書</dc:title>
  <dc:subject/>
  <dc:creator>山形県</dc:creator>
  <cp:keywords/>
  <dc:description/>
  <cp:lastModifiedBy>工藤　裕子</cp:lastModifiedBy>
  <cp:lastPrinted>2005-05-24T06:19:40Z</cp:lastPrinted>
  <dcterms:created xsi:type="dcterms:W3CDTF">2005-04-02T01:55:19Z</dcterms:created>
  <dcterms:modified xsi:type="dcterms:W3CDTF">2008-10-29T05:08:37Z</dcterms:modified>
  <cp:category/>
  <cp:version/>
  <cp:contentType/>
  <cp:contentStatus/>
</cp:coreProperties>
</file>