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9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120" tabRatio="782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（参考）全目次" sheetId="30" r:id="rId30"/>
  </sheets>
  <definedNames>
    <definedName name="_xlnm.Print_Area" localSheetId="25">'25'!$A$1:$J$18</definedName>
  </definedNames>
  <calcPr fullCalcOnLoad="1"/>
</workbook>
</file>

<file path=xl/sharedStrings.xml><?xml version="1.0" encoding="utf-8"?>
<sst xmlns="http://schemas.openxmlformats.org/spreadsheetml/2006/main" count="2463" uniqueCount="1534">
  <si>
    <t>資料　昭和31年工業調査　　注　9人以下工場では中分類30を31に，30人～99人工場では中分類23.28を10人～29人工場のおなじ中分類に，100人以上工場では中分類24.25.26.27.18.34.37.39を30人～99人工場の同じ中分類にそれぞれ合算した</t>
  </si>
  <si>
    <t>　　</t>
  </si>
  <si>
    <t>１０． 規模別工場・従業者数・製造品出荷額</t>
  </si>
  <si>
    <t>（単位　1000k.W.H）</t>
  </si>
  <si>
    <t>昭和33年度末現在</t>
  </si>
  <si>
    <t>月別</t>
  </si>
  <si>
    <t>県内需用量</t>
  </si>
  <si>
    <t>県内発電量</t>
  </si>
  <si>
    <t>県内受電量</t>
  </si>
  <si>
    <t>県外受電量</t>
  </si>
  <si>
    <t>昭和31年度</t>
  </si>
  <si>
    <t>　〃31年4月</t>
  </si>
  <si>
    <t>　〃32年1月</t>
  </si>
  <si>
    <t>　資料　東北電力株式会社山形支店　　注　一部は県外送電量</t>
  </si>
  <si>
    <t>１１．月別電力需給実績</t>
  </si>
  <si>
    <t>昭</t>
  </si>
  <si>
    <t>昭和32年3月現在</t>
  </si>
  <si>
    <t>企業者名</t>
  </si>
  <si>
    <t>給水区域</t>
  </si>
  <si>
    <t>水源</t>
  </si>
  <si>
    <t>計画給
水人口</t>
  </si>
  <si>
    <t>現在給
水人口</t>
  </si>
  <si>
    <t>1人1日最
大給水量</t>
  </si>
  <si>
    <t>1日最大
給水量</t>
  </si>
  <si>
    <t>着工</t>
  </si>
  <si>
    <t>竣工</t>
  </si>
  <si>
    <t>人</t>
  </si>
  <si>
    <t>ｌ</t>
  </si>
  <si>
    <t>㎥</t>
  </si>
  <si>
    <t>年月</t>
  </si>
  <si>
    <t>新庄市</t>
  </si>
  <si>
    <t>旧市一円</t>
  </si>
  <si>
    <t>伏流水</t>
  </si>
  <si>
    <t>昭</t>
  </si>
  <si>
    <t>-</t>
  </si>
  <si>
    <t>〃</t>
  </si>
  <si>
    <t>表流水</t>
  </si>
  <si>
    <t>〃</t>
  </si>
  <si>
    <t>湯の浜</t>
  </si>
  <si>
    <t>地下水</t>
  </si>
  <si>
    <t>〃</t>
  </si>
  <si>
    <t>旧町一円</t>
  </si>
  <si>
    <t>温海町</t>
  </si>
  <si>
    <t>湯温海</t>
  </si>
  <si>
    <t>湧水</t>
  </si>
  <si>
    <t>〃</t>
  </si>
  <si>
    <t>鳥海上水道組合</t>
  </si>
  <si>
    <t>酒田市八幡町の一部</t>
  </si>
  <si>
    <t>大</t>
  </si>
  <si>
    <t>上山市</t>
  </si>
  <si>
    <t>〃
〃</t>
  </si>
  <si>
    <t>6.6
31.12</t>
  </si>
  <si>
    <t>旧町西根西里柴橋</t>
  </si>
  <si>
    <t>-</t>
  </si>
  <si>
    <t>河北町</t>
  </si>
  <si>
    <t>明</t>
  </si>
  <si>
    <t>〃</t>
  </si>
  <si>
    <t>神町・新田・若木</t>
  </si>
  <si>
    <t>-</t>
  </si>
  <si>
    <t>旧町屋代・亀岡・糠ノ目</t>
  </si>
  <si>
    <t>旧町一三</t>
  </si>
  <si>
    <t>　資料　県薬務課</t>
  </si>
  <si>
    <t>１２．上水道</t>
  </si>
  <si>
    <t>地区名</t>
  </si>
  <si>
    <t>地区内人口</t>
  </si>
  <si>
    <t>上水道施設数</t>
  </si>
  <si>
    <t>現在給水人口</t>
  </si>
  <si>
    <t>簡易水道施設数</t>
  </si>
  <si>
    <t>普及率</t>
  </si>
  <si>
    <t>%</t>
  </si>
  <si>
    <t>山形県</t>
  </si>
  <si>
    <t>庄内</t>
  </si>
  <si>
    <t>村山</t>
  </si>
  <si>
    <t>置賜</t>
  </si>
  <si>
    <t>１３．水道普及状況</t>
  </si>
  <si>
    <t>昭和32年3月末現在</t>
  </si>
  <si>
    <t>種別</t>
  </si>
  <si>
    <t>実 延 長</t>
  </si>
  <si>
    <t>内　　　訳</t>
  </si>
  <si>
    <t>種　　類　　別　　内　　訳</t>
  </si>
  <si>
    <t>巾　　　　員　　　　別　　　　内　　　　訳</t>
  </si>
  <si>
    <t>自動車
交通不能</t>
  </si>
  <si>
    <t>改良済
延　長</t>
  </si>
  <si>
    <t>未改良
延　長</t>
  </si>
  <si>
    <t>永　久　橋</t>
  </si>
  <si>
    <t>木　　橋</t>
  </si>
  <si>
    <t>　隧　　道</t>
  </si>
  <si>
    <t>渡　舟　場</t>
  </si>
  <si>
    <t>改　良　済</t>
  </si>
  <si>
    <t>未　　改　　良</t>
  </si>
  <si>
    <t>ヶ数</t>
  </si>
  <si>
    <t>延長</t>
  </si>
  <si>
    <t>有効
7.5ｍ以上</t>
  </si>
  <si>
    <t>有効
5.5ｍ以上</t>
  </si>
  <si>
    <t>有効
4.5ｍ以上</t>
  </si>
  <si>
    <t>有効
3.6ｍ以上</t>
  </si>
  <si>
    <t>有効
3.6ｍ未満</t>
  </si>
  <si>
    <t>米</t>
  </si>
  <si>
    <t>一級 国  道</t>
  </si>
  <si>
    <t>二級 国  道</t>
  </si>
  <si>
    <t>主要地方道</t>
  </si>
  <si>
    <t>一般県道</t>
  </si>
  <si>
    <t>市道</t>
  </si>
  <si>
    <t>町村道</t>
  </si>
  <si>
    <t>合　　　計</t>
  </si>
  <si>
    <t>　　資料　県道路課　　注　1．渡舟場延長は道路実延長には含む　　2．木橋と永久橋との混合橋には木橋に含む</t>
  </si>
  <si>
    <t>１４．道路延長</t>
  </si>
  <si>
    <t>貨物用</t>
  </si>
  <si>
    <t>乗合用</t>
  </si>
  <si>
    <t>乗用</t>
  </si>
  <si>
    <t>特種用</t>
  </si>
  <si>
    <t>特殊車被けん引車・けん引車</t>
  </si>
  <si>
    <t>総車数</t>
  </si>
  <si>
    <t>普通</t>
  </si>
  <si>
    <t>軽自動車</t>
  </si>
  <si>
    <t>四輪</t>
  </si>
  <si>
    <t>三輪</t>
  </si>
  <si>
    <t>二輪</t>
  </si>
  <si>
    <t>国鉄</t>
  </si>
  <si>
    <t>官業用</t>
  </si>
  <si>
    <t>官公署用</t>
  </si>
  <si>
    <t>自家用</t>
  </si>
  <si>
    <t>　　資料 県陸運事務所</t>
  </si>
  <si>
    <t>１５.自動車数</t>
  </si>
  <si>
    <t>品目別</t>
  </si>
  <si>
    <t>単位</t>
  </si>
  <si>
    <t>昭　和　31　年</t>
  </si>
  <si>
    <t>昭　和　30　年</t>
  </si>
  <si>
    <t>昭　和　29　年</t>
  </si>
  <si>
    <t>数量</t>
  </si>
  <si>
    <t>金額</t>
  </si>
  <si>
    <t>千円</t>
  </si>
  <si>
    <t>総　　　　　　　　数</t>
  </si>
  <si>
    <t>繊維製品</t>
  </si>
  <si>
    <t>生糸(玉糸を含む)</t>
  </si>
  <si>
    <t>俵</t>
  </si>
  <si>
    <t>絹織物</t>
  </si>
  <si>
    <t>平方碼</t>
  </si>
  <si>
    <t>人絹織物</t>
  </si>
  <si>
    <t>絨氈</t>
  </si>
  <si>
    <t>平方呎</t>
  </si>
  <si>
    <t>メリヤス製品</t>
  </si>
  <si>
    <t>打</t>
  </si>
  <si>
    <t>その他</t>
  </si>
  <si>
    <t>機械金属製品</t>
  </si>
  <si>
    <t>ミシン頭部</t>
  </si>
  <si>
    <t>台</t>
  </si>
  <si>
    <t>南方向鎌</t>
  </si>
  <si>
    <t>丁</t>
  </si>
  <si>
    <t>電気器具部品</t>
  </si>
  <si>
    <t>140台</t>
  </si>
  <si>
    <t>芽切鋏</t>
  </si>
  <si>
    <t>横編機械</t>
  </si>
  <si>
    <t>229台</t>
  </si>
  <si>
    <t>鉄瓶</t>
  </si>
  <si>
    <t>ヶ</t>
  </si>
  <si>
    <t>高炭素フエクローム</t>
  </si>
  <si>
    <t>屯</t>
  </si>
  <si>
    <t>電解金属マンガン</t>
  </si>
  <si>
    <t>〃</t>
  </si>
  <si>
    <t>高硅素マンガン鉄</t>
  </si>
  <si>
    <t>〃</t>
  </si>
  <si>
    <t>中炭素マンガン鉄</t>
  </si>
  <si>
    <t>〃</t>
  </si>
  <si>
    <t>鉱炭素マンガン鉄</t>
  </si>
  <si>
    <t>電解二酸化マンガン</t>
  </si>
  <si>
    <t>〃</t>
  </si>
  <si>
    <t>中炭素クローム鉄</t>
  </si>
  <si>
    <t>低炭素マンガン鉄</t>
  </si>
  <si>
    <t>化学製品</t>
  </si>
  <si>
    <t>映写用カーボン</t>
  </si>
  <si>
    <t>本</t>
  </si>
  <si>
    <t>熔成燐肥</t>
  </si>
  <si>
    <t>〃</t>
  </si>
  <si>
    <t>木製品</t>
  </si>
  <si>
    <t>仕組板</t>
  </si>
  <si>
    <t>綯合板</t>
  </si>
  <si>
    <t>吋板</t>
  </si>
  <si>
    <t>ストリツプス</t>
  </si>
  <si>
    <t>サービストレー</t>
  </si>
  <si>
    <t>セット</t>
  </si>
  <si>
    <t>ウインドシヤツター</t>
  </si>
  <si>
    <t>枚</t>
  </si>
  <si>
    <t>キヤンスター</t>
  </si>
  <si>
    <t>パン入れ箱</t>
  </si>
  <si>
    <t>箱</t>
  </si>
  <si>
    <t>パン切り台</t>
  </si>
  <si>
    <t>ヶ</t>
  </si>
  <si>
    <t>農水産加工品</t>
  </si>
  <si>
    <t>野菜みりん漬</t>
  </si>
  <si>
    <t>C/S</t>
  </si>
  <si>
    <t>虹鱒</t>
  </si>
  <si>
    <t>みかん,シロツプ漬缶詰</t>
  </si>
  <si>
    <t>C/S</t>
  </si>
  <si>
    <t>フールツサラダ漬,シロツプ缶詰</t>
  </si>
  <si>
    <t>〃</t>
  </si>
  <si>
    <t>白桃シロツプ漬缶詰</t>
  </si>
  <si>
    <t>洋梨シロツプ漬缶詰</t>
  </si>
  <si>
    <t>レツドチエリシロツプ漬缶詰</t>
  </si>
  <si>
    <t>〃</t>
  </si>
  <si>
    <t>白桃缶詰</t>
  </si>
  <si>
    <t>〃</t>
  </si>
  <si>
    <t>洋梨缶詰</t>
  </si>
  <si>
    <t>洋桃缶詰</t>
  </si>
  <si>
    <t>鰮トマト漬缶詰</t>
  </si>
  <si>
    <t>さんまトマト漬缶詰</t>
  </si>
  <si>
    <t>〃</t>
  </si>
  <si>
    <t>さんま水煮缶詰</t>
  </si>
  <si>
    <t>〃</t>
  </si>
  <si>
    <t>雑貨</t>
  </si>
  <si>
    <t>バドミントンラケツト</t>
  </si>
  <si>
    <t>硝子注射筒</t>
  </si>
  <si>
    <t>〃</t>
  </si>
  <si>
    <t>オレンヂカナリヤ</t>
  </si>
  <si>
    <t>羽</t>
  </si>
  <si>
    <t>こしよう入</t>
  </si>
  <si>
    <t>こけし人形</t>
  </si>
  <si>
    <t>打</t>
  </si>
  <si>
    <t>スキーみのぼし人形</t>
  </si>
  <si>
    <t>ヶ</t>
  </si>
  <si>
    <t>絵ローソク</t>
  </si>
  <si>
    <t>組</t>
  </si>
  <si>
    <t>桐紙</t>
  </si>
  <si>
    <t>連</t>
  </si>
  <si>
    <t>そ　　　の　　　他</t>
  </si>
  <si>
    <t>資料　県商工課</t>
  </si>
  <si>
    <t>１６.品目別輸出実績</t>
  </si>
  <si>
    <t>昭和32年3月末現在</t>
  </si>
  <si>
    <t>区　　　　分</t>
  </si>
  <si>
    <t>本店</t>
  </si>
  <si>
    <t>支店</t>
  </si>
  <si>
    <t>出張所</t>
  </si>
  <si>
    <t>普通銀行</t>
  </si>
  <si>
    <t>相互銀行</t>
  </si>
  <si>
    <t>信用金庫</t>
  </si>
  <si>
    <t>信用組合</t>
  </si>
  <si>
    <t>労働金庫</t>
  </si>
  <si>
    <t>農業協同組合連合会</t>
  </si>
  <si>
    <t>農業協同組合</t>
  </si>
  <si>
    <t>国民金融公庫</t>
  </si>
  <si>
    <t>農林中央金庫</t>
  </si>
  <si>
    <t>商工組合中央金庫</t>
  </si>
  <si>
    <t>生命保険会社</t>
  </si>
  <si>
    <t>郵便局</t>
  </si>
  <si>
    <t>　　資料　東北財務局山形財務部</t>
  </si>
  <si>
    <t>１７．金融機関店舗数</t>
  </si>
  <si>
    <t>(単位　百万円)</t>
  </si>
  <si>
    <t>製造業</t>
  </si>
  <si>
    <t>農業</t>
  </si>
  <si>
    <t>林　業</t>
  </si>
  <si>
    <t>漁　業水</t>
  </si>
  <si>
    <t>卸　売</t>
  </si>
  <si>
    <t>金　融</t>
  </si>
  <si>
    <t>不動</t>
  </si>
  <si>
    <t>運　輸</t>
  </si>
  <si>
    <t>サービス業</t>
  </si>
  <si>
    <t>地方公　　　　　　共団体</t>
  </si>
  <si>
    <t>狩猟業</t>
  </si>
  <si>
    <t>産養殖業</t>
  </si>
  <si>
    <t>小売業</t>
  </si>
  <si>
    <t>保険業</t>
  </si>
  <si>
    <t>産業</t>
  </si>
  <si>
    <t>通信業</t>
  </si>
  <si>
    <t>昭和30年末</t>
  </si>
  <si>
    <t xml:space="preserve"> 〃 31年末</t>
  </si>
  <si>
    <t xml:space="preserve"> 〃 32年末</t>
  </si>
  <si>
    <t>　　資料　日本銀行仙台支店</t>
  </si>
  <si>
    <t>１８．業種別銀行融資状況</t>
  </si>
  <si>
    <t>店舗数</t>
  </si>
  <si>
    <t>従業者数</t>
  </si>
  <si>
    <t>商品売上額　千円</t>
  </si>
  <si>
    <t>飲　食
店舗数</t>
  </si>
  <si>
    <t>月間</t>
  </si>
  <si>
    <t>年間</t>
  </si>
  <si>
    <t>(6月1ヵ月間)</t>
  </si>
  <si>
    <t>(30.7.1～31.6.30)</t>
  </si>
  <si>
    <t>上山市</t>
  </si>
  <si>
    <t>村木沢村</t>
  </si>
  <si>
    <t>柏倉門伝村</t>
  </si>
  <si>
    <t>本沢村</t>
  </si>
  <si>
    <t>豊栄村</t>
  </si>
  <si>
    <t>左沢町</t>
  </si>
  <si>
    <t>朝日町</t>
  </si>
  <si>
    <t>漆川村</t>
  </si>
  <si>
    <t>尾花沢町</t>
  </si>
  <si>
    <t>舟形町</t>
  </si>
  <si>
    <t>戸沢村</t>
  </si>
  <si>
    <t>真室川町</t>
  </si>
  <si>
    <t>及位村</t>
  </si>
  <si>
    <t>安楽城村</t>
  </si>
  <si>
    <t>中津川村</t>
  </si>
  <si>
    <t>和郷村</t>
  </si>
  <si>
    <t>白鷹町</t>
  </si>
  <si>
    <t>飯豊町</t>
  </si>
  <si>
    <t>余目町</t>
  </si>
  <si>
    <t>大山町</t>
  </si>
  <si>
    <t>八幡町</t>
  </si>
  <si>
    <t>遊佐町</t>
  </si>
  <si>
    <t>資料　昭和31年商業調査</t>
  </si>
  <si>
    <t xml:space="preserve">１９．市町村別店舗・従業者数・商品売上額 </t>
  </si>
  <si>
    <t>世帯主収入</t>
  </si>
  <si>
    <t>社会保障給付</t>
  </si>
  <si>
    <t>(1)種類別保険者数保険税徴収状況</t>
  </si>
  <si>
    <t>(2)厚生年金保険給付状況</t>
  </si>
  <si>
    <t>(3)厚生年金保険年金受給者</t>
  </si>
  <si>
    <t>第２２章　災害・事故</t>
  </si>
  <si>
    <t>(3)出火原因(発火源）別月別発生件数</t>
  </si>
  <si>
    <t>(4)出火原因別着火物件数</t>
  </si>
  <si>
    <t>(5)原因別主要発火源の経過別件数</t>
  </si>
  <si>
    <t>労働者災害</t>
  </si>
  <si>
    <t>漁業被害</t>
  </si>
  <si>
    <t>農業共済</t>
  </si>
  <si>
    <t>１ 指数</t>
  </si>
  <si>
    <t>(1)農林水産業生産指数</t>
  </si>
  <si>
    <t>(2)鉱工業生産指数</t>
  </si>
  <si>
    <t>(3)賃金指数</t>
  </si>
  <si>
    <t>(4)雇用指数</t>
  </si>
  <si>
    <t>(5)消費者物価指数</t>
  </si>
  <si>
    <t>(6)電力消費指数</t>
  </si>
  <si>
    <t>(7)小売物価地域差指数</t>
  </si>
  <si>
    <t>(8)貨物輸送指数</t>
  </si>
  <si>
    <t>２　県勢概況</t>
  </si>
  <si>
    <t>１</t>
  </si>
  <si>
    <t>２</t>
  </si>
  <si>
    <t>３</t>
  </si>
  <si>
    <t>４</t>
  </si>
  <si>
    <t>５</t>
  </si>
  <si>
    <t>昭和３３年３月</t>
  </si>
  <si>
    <t>凡例</t>
  </si>
  <si>
    <t>目次</t>
  </si>
  <si>
    <t>県の位置</t>
  </si>
  <si>
    <t>降水総量</t>
  </si>
  <si>
    <t>農地改革</t>
  </si>
  <si>
    <t>幼稚園</t>
  </si>
  <si>
    <t>健康保険</t>
  </si>
  <si>
    <t>厚生年金保険</t>
  </si>
  <si>
    <t>国民健康保険</t>
  </si>
  <si>
    <t>失業保険</t>
  </si>
  <si>
    <t>労働争議</t>
  </si>
  <si>
    <t>交通事故</t>
  </si>
  <si>
    <t>１</t>
  </si>
  <si>
    <t>第２章　気象</t>
  </si>
  <si>
    <t>第１章　土地</t>
  </si>
  <si>
    <t>平均気温</t>
  </si>
  <si>
    <t>毎日最高気温の平均</t>
  </si>
  <si>
    <t>毎日最低気温の平均</t>
  </si>
  <si>
    <t>平均湿度</t>
  </si>
  <si>
    <t>降水日数</t>
  </si>
  <si>
    <t>平均風速</t>
  </si>
  <si>
    <t>風速最大</t>
  </si>
  <si>
    <t>暴風日数</t>
  </si>
  <si>
    <t>第３章　人口</t>
  </si>
  <si>
    <t>道路延長</t>
  </si>
  <si>
    <t>路面別道路延長</t>
  </si>
  <si>
    <t>橋梁</t>
  </si>
  <si>
    <t>貨物自動車輸送実績</t>
  </si>
  <si>
    <t>港湾</t>
  </si>
  <si>
    <t>銀行主要勘定</t>
  </si>
  <si>
    <t>金融機関別貯蓄状況</t>
  </si>
  <si>
    <t>諸税負担額</t>
  </si>
  <si>
    <t>地方債</t>
  </si>
  <si>
    <t>家庭事件</t>
  </si>
  <si>
    <t>(1)裁判所</t>
  </si>
  <si>
    <t>(1)家事審判</t>
  </si>
  <si>
    <t>高等学校</t>
  </si>
  <si>
    <t>林業被害</t>
  </si>
  <si>
    <t>森林火災保険</t>
  </si>
  <si>
    <t>漁船保険</t>
  </si>
  <si>
    <t>土木災害</t>
  </si>
  <si>
    <t>本書は、県内の各般にわたる統計資料を集録し、県勢の実態を明らかにするため編集したものである。</t>
  </si>
  <si>
    <t>市町村の廃置分合</t>
  </si>
  <si>
    <t>最多風向</t>
  </si>
  <si>
    <t>職業紹介</t>
  </si>
  <si>
    <t>労働者災害補償保険</t>
  </si>
  <si>
    <t>(1)一般</t>
  </si>
  <si>
    <t>(2)日雇</t>
  </si>
  <si>
    <t>蔬菜実収高</t>
  </si>
  <si>
    <t>(1)開拓農用地面積</t>
  </si>
  <si>
    <t>養蚕</t>
  </si>
  <si>
    <t>(3)開墾工事</t>
  </si>
  <si>
    <t>(4)開拓営農実績</t>
  </si>
  <si>
    <t xml:space="preserve"> (ｲ)農作物収穫面積</t>
  </si>
  <si>
    <t xml:space="preserve"> (ﾛ)家畜</t>
  </si>
  <si>
    <t>林野面積</t>
  </si>
  <si>
    <t>鉱業生産高</t>
  </si>
  <si>
    <t>発電所</t>
  </si>
  <si>
    <t>建築主別着工建築物</t>
  </si>
  <si>
    <t>用途別着工建築物</t>
  </si>
  <si>
    <t>交通運輸施設</t>
  </si>
  <si>
    <t>(1)国鉄駅数</t>
  </si>
  <si>
    <t>(2)自動車運輸施設</t>
  </si>
  <si>
    <t>相互銀行主要勘定</t>
  </si>
  <si>
    <t>農林中央金庫主要勘定</t>
  </si>
  <si>
    <t>郵便貯金・振替貯金</t>
  </si>
  <si>
    <t>生命保険</t>
  </si>
  <si>
    <t>業種別銀行融資状況</t>
  </si>
  <si>
    <t>小売物価</t>
  </si>
  <si>
    <t>登記</t>
  </si>
  <si>
    <t>盲・ろう学校</t>
  </si>
  <si>
    <t>各種学校</t>
  </si>
  <si>
    <t>社会福祉施設</t>
  </si>
  <si>
    <t>生活保護</t>
  </si>
  <si>
    <t>公益質屋</t>
  </si>
  <si>
    <t>共同募金</t>
  </si>
  <si>
    <t>船員保険</t>
  </si>
  <si>
    <t>医療関係施設</t>
  </si>
  <si>
    <t>伝染病</t>
  </si>
  <si>
    <t>性病患者数</t>
  </si>
  <si>
    <t>(2)保険給付状況</t>
  </si>
  <si>
    <t>農業被害</t>
  </si>
  <si>
    <t>火災被害</t>
  </si>
  <si>
    <t>(1)月別災害件数</t>
  </si>
  <si>
    <t>２</t>
  </si>
  <si>
    <t>３</t>
  </si>
  <si>
    <t>４</t>
  </si>
  <si>
    <t>５</t>
  </si>
  <si>
    <t>住民登録異動人口</t>
  </si>
  <si>
    <t>(2)入植戸数・人口・建物</t>
  </si>
  <si>
    <t xml:space="preserve"> (ﾊ)農機具台数</t>
  </si>
  <si>
    <t>水道</t>
  </si>
  <si>
    <t>第１２章　運輸・通信</t>
  </si>
  <si>
    <t>第１３章　貿易</t>
  </si>
  <si>
    <t>大学</t>
  </si>
  <si>
    <t>(2)月別火災発生件数・損害見積額</t>
  </si>
  <si>
    <t>海面漁業</t>
  </si>
  <si>
    <t>内水面漁業</t>
  </si>
  <si>
    <t>第１０章　電気・ガス・水道</t>
  </si>
  <si>
    <t>鉄道線路延長</t>
  </si>
  <si>
    <t>郵便施設・業務</t>
  </si>
  <si>
    <t>酒田港海上貨物移輸出入実績</t>
  </si>
  <si>
    <t>(1)発送</t>
  </si>
  <si>
    <t>(2)到着</t>
  </si>
  <si>
    <t>信用金庫主要勘定</t>
  </si>
  <si>
    <t>県特別会計才入才出決算</t>
  </si>
  <si>
    <t>学令児童・生徒数</t>
  </si>
  <si>
    <t>(3)健康保険財政</t>
  </si>
  <si>
    <t>附録</t>
  </si>
  <si>
    <t>本書は、当室所管の各種調査資料を主とし、これに庁内各部室課および他官公庁、団体、会社等から取集した資料もあわせ掲載した。</t>
  </si>
  <si>
    <t>本書中の符号「－」は該当事実のないもの、「…」は事実不詳、または調査を欠くもの、「０」は単位に満たないものの表示である。</t>
  </si>
  <si>
    <t>山形県企画審議室</t>
  </si>
  <si>
    <t>市町村別面積</t>
  </si>
  <si>
    <t>市町村の合併状況</t>
  </si>
  <si>
    <t>民有地</t>
  </si>
  <si>
    <t>降水最大日量</t>
  </si>
  <si>
    <t>山形県推計人口</t>
  </si>
  <si>
    <t>(1)保険関係成立・消滅・収支</t>
  </si>
  <si>
    <t>(3)新規学校卒業者の職業紹介状況</t>
  </si>
  <si>
    <t>世帯員の移動</t>
  </si>
  <si>
    <t>(1)転入</t>
  </si>
  <si>
    <t>果実実収高</t>
  </si>
  <si>
    <t>農地開拓</t>
  </si>
  <si>
    <t>米実収高</t>
  </si>
  <si>
    <t>麦類実収高</t>
  </si>
  <si>
    <t>甘藷・馬鈴薯・雑穀</t>
  </si>
  <si>
    <t>工芸作物</t>
  </si>
  <si>
    <t>年次別県産米予約数量</t>
  </si>
  <si>
    <t>緑肥用作物</t>
  </si>
  <si>
    <t>肥料用作物</t>
  </si>
  <si>
    <t>(2)転出</t>
  </si>
  <si>
    <t>(3)季節出稼</t>
  </si>
  <si>
    <t>(4)出生、死亡</t>
  </si>
  <si>
    <t>森林蓄積量</t>
  </si>
  <si>
    <t>造林面積</t>
  </si>
  <si>
    <t>魚種別漁獲高</t>
  </si>
  <si>
    <t>漁業種類別漁獲高</t>
  </si>
  <si>
    <t>組合別漁獲高</t>
  </si>
  <si>
    <t>年次・魚種別漁獲高</t>
  </si>
  <si>
    <t>水産加工品生産高</t>
  </si>
  <si>
    <t>産業別電力需要</t>
  </si>
  <si>
    <t>ガス設備</t>
  </si>
  <si>
    <t>ガス生産・消費量</t>
  </si>
  <si>
    <t>構造別着工建築物</t>
  </si>
  <si>
    <t>工事別着工住宅</t>
  </si>
  <si>
    <t>第１４章　金融・会社</t>
  </si>
  <si>
    <t>金融機関店舗数</t>
  </si>
  <si>
    <t>商工組合中央金庫主要勘定</t>
  </si>
  <si>
    <t>中小企業金融公庫貸付状況</t>
  </si>
  <si>
    <t>農業協同組合主要勘定</t>
  </si>
  <si>
    <t>国民金融公庫貸付状況</t>
  </si>
  <si>
    <t>金融機関別一般預金残高</t>
  </si>
  <si>
    <t>第１５章　商業</t>
  </si>
  <si>
    <t>県税・市町村税</t>
  </si>
  <si>
    <t>司法関係職員</t>
  </si>
  <si>
    <t>少年保護事件</t>
  </si>
  <si>
    <t>宗教法人数</t>
  </si>
  <si>
    <t>(1)扶助別生活保護世帯人員</t>
  </si>
  <si>
    <t>身体障害者</t>
  </si>
  <si>
    <t>医師・歯科医師</t>
  </si>
  <si>
    <t>主要死因別死亡者数</t>
  </si>
  <si>
    <t>年令階級別結核死亡者数</t>
  </si>
  <si>
    <t>(4)日雇労働者健康保険</t>
  </si>
  <si>
    <t>(1)適用事業所・保険料徴収状況</t>
  </si>
  <si>
    <t>昭和30年山形県簡易生命表</t>
  </si>
  <si>
    <t>(3)月別生活保護費支出状況</t>
  </si>
  <si>
    <t>(4)扶助別生活保護費支出状況</t>
  </si>
  <si>
    <t>(5)月別扶助別被保護者</t>
  </si>
  <si>
    <t>(1)免許取得の資格別</t>
  </si>
  <si>
    <t>(1)消防勢力</t>
  </si>
  <si>
    <t>(2)産業・原因別災害件数</t>
  </si>
  <si>
    <t>昭和３1年　山形県統計年鑑</t>
  </si>
  <si>
    <t>本書の内容は、原則として昭和３１年、または昭和３１年度の事実を掲載したが、該当年の資料が欠如のものは、最も近い年の資料を掲載し、また、その主要なものについては過去数ヵ年の事実をも掲載した。</t>
  </si>
  <si>
    <t>本書に掲載した資料の出所は各表下段欄外に注記明示した。注記のないものは当室所管にかかわるものである。</t>
  </si>
  <si>
    <t>昭和３３年３月</t>
  </si>
  <si>
    <t>河川</t>
  </si>
  <si>
    <t>(1)水系別</t>
  </si>
  <si>
    <t>(2)河川法施行河川</t>
  </si>
  <si>
    <t>(3)河川法準用河川</t>
  </si>
  <si>
    <t>測候所・観測所</t>
  </si>
  <si>
    <t>日照時数</t>
  </si>
  <si>
    <t>霜雪の季節</t>
  </si>
  <si>
    <t>県内積雪状況</t>
  </si>
  <si>
    <t>出生・死亡・死産・婚姻・離婚</t>
  </si>
  <si>
    <t>都道府県別人口</t>
  </si>
  <si>
    <t>年次・市部・郡部別人口・面積</t>
  </si>
  <si>
    <t>年令(5才階級）別人口</t>
  </si>
  <si>
    <t>労働状態別人口・割合</t>
  </si>
  <si>
    <t>産業大分類従業上の地位・男女別15才以上就業者数</t>
  </si>
  <si>
    <t>産業別就業者の推移</t>
  </si>
  <si>
    <t>職業大分類別就業者の推移</t>
  </si>
  <si>
    <t>年令(5才階級）男女別人口</t>
  </si>
  <si>
    <t>労働力状態・男女別15才以上人口</t>
  </si>
  <si>
    <t>産業(大分類）男女別15才以上就業者数</t>
  </si>
  <si>
    <t>従業上の地位別15才以上就業者数</t>
  </si>
  <si>
    <t>住宅の種類別世帯数</t>
  </si>
  <si>
    <t>第４章　労働</t>
  </si>
  <si>
    <t>労働組合・組合員数</t>
  </si>
  <si>
    <t>(1)産業・規模別</t>
  </si>
  <si>
    <t>(2)規模・適用法規別</t>
  </si>
  <si>
    <t>(3)産業・適用法規別</t>
  </si>
  <si>
    <t>(1)年次・要求別</t>
  </si>
  <si>
    <t>(2)産業別</t>
  </si>
  <si>
    <t>(3)産業・規模別</t>
  </si>
  <si>
    <t>(4)企業整備状況</t>
  </si>
  <si>
    <t>産業別常用・日雇労働者の１人平均1カ月間現金給与額</t>
  </si>
  <si>
    <t>(2)費目別月別保険給付</t>
  </si>
  <si>
    <t>第５章　農業</t>
  </si>
  <si>
    <t>(1)農地等（既墾地）買収・売渡実績</t>
  </si>
  <si>
    <t>(2)未墾地買収・売渡実績</t>
  </si>
  <si>
    <t>主要食糧需給実績</t>
  </si>
  <si>
    <t>年次別米県外移出高</t>
  </si>
  <si>
    <t>家畜</t>
  </si>
  <si>
    <t>(1)大家畜飼養農家数・牛・馬飼養農家数・頭数</t>
  </si>
  <si>
    <t>(2)豚・めん羊・山羊・にわとり・兎・あひる・蜜蜂・飼養農家数・頭羽群数</t>
  </si>
  <si>
    <t>(3)牛馬耕農家数</t>
  </si>
  <si>
    <t>と殺</t>
  </si>
  <si>
    <t>牛乳需給実績</t>
  </si>
  <si>
    <t>藁工品検査実績</t>
  </si>
  <si>
    <t>(2)世帯員のうち有本業者・従属者数</t>
  </si>
  <si>
    <t>(3)世帯員のうち使用人・補助労働者の合計日数別農家数</t>
  </si>
  <si>
    <t>(1)世帯員数・世帯員のうち自家農業従事者数</t>
  </si>
  <si>
    <t>世帯・兼業</t>
  </si>
  <si>
    <t>農家数</t>
  </si>
  <si>
    <t>(1)経営耕地面積広狭農家数</t>
  </si>
  <si>
    <t>(2)専業兼業・農業従事者別農家数</t>
  </si>
  <si>
    <t>(3)農業租収入別農家数</t>
  </si>
  <si>
    <t>(4)生産生令人口別農家数</t>
  </si>
  <si>
    <t>農業経営の必要労働力</t>
  </si>
  <si>
    <t>(1)農業常雇</t>
  </si>
  <si>
    <t>(2)臨時雇用延人員</t>
  </si>
  <si>
    <t>(3)自家農業経営の必要労働力</t>
  </si>
  <si>
    <t>経営耕地面積・山林面積</t>
  </si>
  <si>
    <t>水田二毛作面積</t>
  </si>
  <si>
    <t>第６章　林業</t>
  </si>
  <si>
    <t>保安林面積</t>
  </si>
  <si>
    <t>年次別木材生産高</t>
  </si>
  <si>
    <t>薪炭生産・検査実績</t>
  </si>
  <si>
    <t>木炭生産移入・移出・消費</t>
  </si>
  <si>
    <t>薪炭県外移出・移入量</t>
  </si>
  <si>
    <t>伐採面積</t>
  </si>
  <si>
    <t>林野副産物生産高</t>
  </si>
  <si>
    <t>第７章　水産業</t>
  </si>
  <si>
    <t>(2)主なる漁業種類別経営体数</t>
  </si>
  <si>
    <t>(3)経営組・階層別漁船数</t>
  </si>
  <si>
    <t>(1)経営組織・階層別漁業経営体数</t>
  </si>
  <si>
    <t>(4)経営組織・階層別漁業従事者数・漁獲高</t>
  </si>
  <si>
    <t>(5)漁業従事者・世帯数・就労状況別世帯員数</t>
  </si>
  <si>
    <t>(6)経営組織・操業開始区分経営体数</t>
  </si>
  <si>
    <t>市町村別(海面漁業）</t>
  </si>
  <si>
    <t>(4)経営組織・階層別漁業従事者・漁獲高・操業開始区分経営体数</t>
  </si>
  <si>
    <t>(5)漁業従事者世帯数</t>
  </si>
  <si>
    <t>(6)就労状況別世帯数</t>
  </si>
  <si>
    <t>鉱種別鉱山数</t>
  </si>
  <si>
    <t>石油生産・出荷・在庫数量</t>
  </si>
  <si>
    <t>亜炭生産需要実績</t>
  </si>
  <si>
    <t>業種別亜炭送炭実績</t>
  </si>
  <si>
    <t>主要鉱産品東北六県比較</t>
  </si>
  <si>
    <t>規模別工場数・従業者数・製造品出荷額</t>
  </si>
  <si>
    <t>産業中分類別有形固定資産の取得額・除却額・減価償却額</t>
  </si>
  <si>
    <t>第８章　鉱業</t>
  </si>
  <si>
    <t>石炭生産・需給実績</t>
  </si>
  <si>
    <t>第９章　工業</t>
  </si>
  <si>
    <t>市町村別工場数・従業者数・製造品出荷額</t>
  </si>
  <si>
    <t>郡市別工場・従業者数・現金給与額(4人以上使用の事業所)</t>
  </si>
  <si>
    <t>原材料・燃料・電力使用額・製造品出荷額(4人以上使用の事業所)</t>
  </si>
  <si>
    <t>郡市別工場・従業者数・製造品出荷額(3人以上使用の事業所）</t>
  </si>
  <si>
    <t>月別電力需給実績</t>
  </si>
  <si>
    <t>用途別電力需要</t>
  </si>
  <si>
    <t>用途別電灯需要</t>
  </si>
  <si>
    <t>東北各県別電力消費実績</t>
  </si>
  <si>
    <t>水道普及状況</t>
  </si>
  <si>
    <t>第１１章　建築</t>
  </si>
  <si>
    <t>建築主別構造別着建築物東北六県比較</t>
  </si>
  <si>
    <t>利用関係別着工住宅（新設）建築物</t>
  </si>
  <si>
    <t>種類別着工住宅新築建築物</t>
  </si>
  <si>
    <t>利用関係・種類別着工新設住宅東北六県比較</t>
  </si>
  <si>
    <t>構造・用途別除却建築物</t>
  </si>
  <si>
    <t>構造別災害(火災）建築物</t>
  </si>
  <si>
    <t>自動車数</t>
  </si>
  <si>
    <t>酒田港主要港湾施設</t>
  </si>
  <si>
    <t>電報・電話</t>
  </si>
  <si>
    <t>(1)国内電報</t>
  </si>
  <si>
    <t>(2)国際電報</t>
  </si>
  <si>
    <t>(3)電話</t>
  </si>
  <si>
    <t>都道府県・主要品目別鉄道貨物輸送実績</t>
  </si>
  <si>
    <t>酒田港入港船舶実績</t>
  </si>
  <si>
    <t>品目別輸出実績</t>
  </si>
  <si>
    <t>月別輸出実績</t>
  </si>
  <si>
    <t>地方別輸出実績</t>
  </si>
  <si>
    <t>仕向国別輸出実績</t>
  </si>
  <si>
    <t>累年別輸出実績</t>
  </si>
  <si>
    <t>信用農業協同組合主要勘定</t>
  </si>
  <si>
    <t>労働金庫主要勘定</t>
  </si>
  <si>
    <t>金融機関別貸出残高</t>
  </si>
  <si>
    <t>手形交換高</t>
  </si>
  <si>
    <t>農業手形利用状況</t>
  </si>
  <si>
    <t>証券取引高</t>
  </si>
  <si>
    <t>業種別会社数</t>
  </si>
  <si>
    <t>市町村別店舗・従業者数・商品売上額</t>
  </si>
  <si>
    <t>業種・経営組織別店舗数</t>
  </si>
  <si>
    <t>郡市・業種別従業者数・商品販売額・営業支出額(甲)</t>
  </si>
  <si>
    <t>郡市・業種別店舗数・従業者数・商品販売額(乙)</t>
  </si>
  <si>
    <t>郡市別飲食店舗・従業者数・商品販売額</t>
  </si>
  <si>
    <t>第１６章　物価・家計</t>
  </si>
  <si>
    <t>農家の購入する家計用品の価格</t>
  </si>
  <si>
    <t>農家の購入する農業用品の価格</t>
  </si>
  <si>
    <t>農家生産物の販売価格</t>
  </si>
  <si>
    <t>地域別価格</t>
  </si>
  <si>
    <t>(1)農家生産物の販売価格</t>
  </si>
  <si>
    <t>(2)農家の購入する農業用品の価格</t>
  </si>
  <si>
    <t>(3)農家の購入する家計用品の価格</t>
  </si>
  <si>
    <t>(4)農村賃金・料金</t>
  </si>
  <si>
    <t>勤労者世帯1カ月間の収入・支出</t>
  </si>
  <si>
    <t>(1)収入</t>
  </si>
  <si>
    <t>(2)支出</t>
  </si>
  <si>
    <t>全世帯1カ月間の消費支出</t>
  </si>
  <si>
    <t>実収入階級別勤労世帯年平均1カ月の収入・支出</t>
  </si>
  <si>
    <t>県才入・才出決算</t>
  </si>
  <si>
    <t>国税</t>
  </si>
  <si>
    <t>国家公務員</t>
  </si>
  <si>
    <t>地方公務員</t>
  </si>
  <si>
    <t>(1)県職員</t>
  </si>
  <si>
    <t>(2)市町村職員</t>
  </si>
  <si>
    <t>第１７章　財政</t>
  </si>
  <si>
    <t>市町村才入才出決算</t>
  </si>
  <si>
    <t>(1)才入</t>
  </si>
  <si>
    <t>(2)才出</t>
  </si>
  <si>
    <t>第１８章　公務員・選挙</t>
  </si>
  <si>
    <t>参議院議員選挙</t>
  </si>
  <si>
    <t>(1)党派別得票数(地方区）</t>
  </si>
  <si>
    <t>(2)党派別得票数（全国区）</t>
  </si>
  <si>
    <t>(3)郡市・党派別得票数（地方区）</t>
  </si>
  <si>
    <t>(4)郡市別有権者数・投票状況</t>
  </si>
  <si>
    <t>市町村別選挙人名簿登載人員数</t>
  </si>
  <si>
    <t>(2)検察庁</t>
  </si>
  <si>
    <t>(3)法務局</t>
  </si>
  <si>
    <t>(4)刑務所</t>
  </si>
  <si>
    <t>警察</t>
  </si>
  <si>
    <t>(1)職員</t>
  </si>
  <si>
    <t>(2)警察区画</t>
  </si>
  <si>
    <t>民事事件</t>
  </si>
  <si>
    <t>(1)通常事件</t>
  </si>
  <si>
    <t>(2)調停事件</t>
  </si>
  <si>
    <t>刑事事件</t>
  </si>
  <si>
    <t>(1)山形地方裁判所・同支部</t>
  </si>
  <si>
    <t>(2)簡易裁判所</t>
  </si>
  <si>
    <t>(2)家事調停</t>
  </si>
  <si>
    <t>罪名別受刑者数</t>
  </si>
  <si>
    <t>犯罪発生・検挙件数</t>
  </si>
  <si>
    <t>成人</t>
  </si>
  <si>
    <t>年令・罪種別検挙人員</t>
  </si>
  <si>
    <t>第１９章　司法・警察</t>
  </si>
  <si>
    <t>第２０章　教育・文化・宗教</t>
  </si>
  <si>
    <t>市町村別・小学校・中学校</t>
  </si>
  <si>
    <t>小学校</t>
  </si>
  <si>
    <t>中学校</t>
  </si>
  <si>
    <t>(1)累年別</t>
  </si>
  <si>
    <t>(2)設置別学校数</t>
  </si>
  <si>
    <t>(3)生徒数</t>
  </si>
  <si>
    <t>(4)課程別本科生徒数</t>
  </si>
  <si>
    <t>(5)課程別卒業者数</t>
  </si>
  <si>
    <t>中学校・高等学校生徒の卒業後の状況</t>
  </si>
  <si>
    <t>学校経費</t>
  </si>
  <si>
    <t>社会教育関係団体</t>
  </si>
  <si>
    <t>社会教育施設</t>
  </si>
  <si>
    <t>使用状況別本来の校舎坪数</t>
  </si>
  <si>
    <t>用途別校地坪数</t>
  </si>
  <si>
    <t>生徒児童疾病異常検査</t>
  </si>
  <si>
    <t>生徒児童の計測検査</t>
  </si>
  <si>
    <t>(1)青年学級</t>
  </si>
  <si>
    <t>(2)社会学級</t>
  </si>
  <si>
    <t>(3)公民館・図書館</t>
  </si>
  <si>
    <t>(1)市町村別</t>
  </si>
  <si>
    <t>(2)宗派別</t>
  </si>
  <si>
    <t>市町村別ラジオ受信契約数・普及率</t>
  </si>
  <si>
    <t>指定文化財件数</t>
  </si>
  <si>
    <t>第２１章　厚生</t>
  </si>
  <si>
    <t>(2)月別被保護世帯人員</t>
  </si>
  <si>
    <t>(2)業務の種別医師・歯科医師数</t>
  </si>
  <si>
    <t>(3)従事場所・業務の種別医師・歯科医師数</t>
  </si>
  <si>
    <t>(4)診療科名別医師数</t>
  </si>
  <si>
    <t>保健所別医療施設・関係者数</t>
  </si>
  <si>
    <t>薬局・医薬品製造販売業者数</t>
  </si>
  <si>
    <t>主要死因別乳児（１才未満）死亡数</t>
  </si>
  <si>
    <t>(1)法定伝染病</t>
  </si>
  <si>
    <t>(2)届出伝染病</t>
  </si>
  <si>
    <t>(1)適用事業所・保険料徴収状況</t>
  </si>
  <si>
    <t>（統計年鑑より抜粋）</t>
  </si>
  <si>
    <t>市町村</t>
  </si>
  <si>
    <t>総数</t>
  </si>
  <si>
    <t>0才～4才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</si>
  <si>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</si>
  <si>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</si>
  <si>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</si>
  <si>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</si>
  <si>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</si>
  <si>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</si>
  <si>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</si>
  <si>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</si>
  <si>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</si>
  <si>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</si>
  <si>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</si>
  <si>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</si>
  <si>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</si>
  <si>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</si>
  <si>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</si>
  <si>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r>
      <t>80～</t>
    </r>
    <r>
      <rPr>
        <sz val="10"/>
        <color indexed="9"/>
        <rFont val="ＭＳ 明朝"/>
        <family val="1"/>
      </rPr>
      <t>00</t>
    </r>
  </si>
  <si>
    <t>不詳</t>
  </si>
  <si>
    <t>男</t>
  </si>
  <si>
    <t>女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</si>
  <si>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</si>
  <si>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</si>
  <si>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</si>
  <si>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</si>
  <si>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</si>
  <si>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</si>
  <si>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</si>
  <si>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</si>
  <si>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</si>
  <si>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蔵王村</t>
  </si>
  <si>
    <t>村木沢村</t>
  </si>
  <si>
    <t>柏倉門伝村</t>
  </si>
  <si>
    <t>本沢村</t>
  </si>
  <si>
    <t>山元村</t>
  </si>
  <si>
    <t>天童町</t>
  </si>
  <si>
    <t>豊栄村</t>
  </si>
  <si>
    <t>山寺村</t>
  </si>
  <si>
    <t>中山町</t>
  </si>
  <si>
    <t>山辺町</t>
  </si>
  <si>
    <t>大曽根村</t>
  </si>
  <si>
    <t>左沢町</t>
  </si>
  <si>
    <t>朝日町</t>
  </si>
  <si>
    <t>漆川村</t>
  </si>
  <si>
    <t>西川村</t>
  </si>
  <si>
    <t>河北町</t>
  </si>
  <si>
    <t>東根町</t>
  </si>
  <si>
    <t>大石田町</t>
  </si>
  <si>
    <t>尾花沢町</t>
  </si>
  <si>
    <t>舟形町</t>
  </si>
  <si>
    <t>大蔵村</t>
  </si>
  <si>
    <t>八向村</t>
  </si>
  <si>
    <t>戸沢村</t>
  </si>
  <si>
    <t>鮭川村</t>
  </si>
  <si>
    <t>真室川町</t>
  </si>
  <si>
    <t>安楽城村</t>
  </si>
  <si>
    <t>及位村</t>
  </si>
  <si>
    <t>金山町</t>
  </si>
  <si>
    <t>最上町</t>
  </si>
  <si>
    <t>中津川村</t>
  </si>
  <si>
    <t>高畠町</t>
  </si>
  <si>
    <t>赤湯町</t>
  </si>
  <si>
    <t>宮内町</t>
  </si>
  <si>
    <t>和郷村</t>
  </si>
  <si>
    <t>川西町</t>
  </si>
  <si>
    <t>白鷹町</t>
  </si>
  <si>
    <t>飯豊村</t>
  </si>
  <si>
    <t>津川村</t>
  </si>
  <si>
    <t>小国町</t>
  </si>
  <si>
    <t>朝日村</t>
  </si>
  <si>
    <t>櫛引村</t>
  </si>
  <si>
    <t>羽黒町</t>
  </si>
  <si>
    <t>三川村</t>
  </si>
  <si>
    <t>藤島町</t>
  </si>
  <si>
    <t>立川町</t>
  </si>
  <si>
    <t>余目町</t>
  </si>
  <si>
    <t>温海町</t>
  </si>
  <si>
    <t>大山町</t>
  </si>
  <si>
    <t>松山町</t>
  </si>
  <si>
    <t>平田村</t>
  </si>
  <si>
    <t>八幡町</t>
  </si>
  <si>
    <t>遊佐町</t>
  </si>
  <si>
    <t>　資料　昭和30年国勢調査</t>
  </si>
  <si>
    <t>１.年令（5才階級）男女別人口</t>
  </si>
  <si>
    <t xml:space="preserve"> 〃 29年</t>
  </si>
  <si>
    <t xml:space="preserve"> 〃 31年</t>
  </si>
  <si>
    <t>3　　月</t>
  </si>
  <si>
    <t>4　　月</t>
  </si>
  <si>
    <t>5　　月</t>
  </si>
  <si>
    <t>6　　月</t>
  </si>
  <si>
    <t>7　　月</t>
  </si>
  <si>
    <t>8　　月</t>
  </si>
  <si>
    <t>9　　月</t>
  </si>
  <si>
    <t>10　　月</t>
  </si>
  <si>
    <t>11　　月</t>
  </si>
  <si>
    <t>12　　月</t>
  </si>
  <si>
    <t>製造業</t>
  </si>
  <si>
    <t>36</t>
  </si>
  <si>
    <t>（単位　円）</t>
  </si>
  <si>
    <t>産業別</t>
  </si>
  <si>
    <t>現金給与総額</t>
  </si>
  <si>
    <t>きまつて支給する給与</t>
  </si>
  <si>
    <t>特別に支払われた給与</t>
  </si>
  <si>
    <t>臨時及び日雇労働者の1人1日平均現金給与額</t>
  </si>
  <si>
    <t>男子</t>
  </si>
  <si>
    <t>女子</t>
  </si>
  <si>
    <t>調査産業総数</t>
  </si>
  <si>
    <t>昭和28年</t>
  </si>
  <si>
    <t xml:space="preserve"> 〃 30年</t>
  </si>
  <si>
    <t>昭　 　和　 　31　　年　　1　　月</t>
  </si>
  <si>
    <t>2　　月</t>
  </si>
  <si>
    <t>全常用労働者</t>
  </si>
  <si>
    <t>D</t>
  </si>
  <si>
    <t>鉱業</t>
  </si>
  <si>
    <t>F</t>
  </si>
  <si>
    <t>20</t>
  </si>
  <si>
    <t>食料品製造業</t>
  </si>
  <si>
    <t>22</t>
  </si>
  <si>
    <t>紡織業</t>
  </si>
  <si>
    <t>24</t>
  </si>
  <si>
    <t>木材及び木製品製造業</t>
  </si>
  <si>
    <t>25</t>
  </si>
  <si>
    <t>家具及び建具製造業</t>
  </si>
  <si>
    <t>27</t>
  </si>
  <si>
    <t>印刷出版及び類似業</t>
  </si>
  <si>
    <t>32</t>
  </si>
  <si>
    <t>ガラス及び土石製品製造業</t>
  </si>
  <si>
    <t>35</t>
  </si>
  <si>
    <t>機械製造業</t>
  </si>
  <si>
    <t>電気機械器具製造業</t>
  </si>
  <si>
    <t>G</t>
  </si>
  <si>
    <t>卸売及び小売業</t>
  </si>
  <si>
    <t>H</t>
  </si>
  <si>
    <t>金融及び保険業</t>
  </si>
  <si>
    <t>J</t>
  </si>
  <si>
    <t>運輸通信及其他の公益事業</t>
  </si>
  <si>
    <t>E</t>
  </si>
  <si>
    <t>建設業</t>
  </si>
  <si>
    <t>生産労働者</t>
  </si>
  <si>
    <t>D</t>
  </si>
  <si>
    <t>E</t>
  </si>
  <si>
    <t>管理事務及び技術労働者</t>
  </si>
  <si>
    <t>D</t>
  </si>
  <si>
    <t>資料</t>
  </si>
  <si>
    <t>1.毎月勤労統計調査</t>
  </si>
  <si>
    <t>2.全常用労働者,生産労働者,管理事務及び技術労働者は31年（1月～12月）平均である。</t>
  </si>
  <si>
    <t>3.総数及び製造業の結果は紙及び類似品製造業,化学工業,金属製品製造業(何れも調査事業所数僅少のため公</t>
  </si>
  <si>
    <t>　表除外)を含めて算定した。</t>
  </si>
  <si>
    <t>4.総数の中には建設業及びサービス業は含まない。</t>
  </si>
  <si>
    <t>5.生産労働者欄の建設業は常用作業者についての数値である。</t>
  </si>
  <si>
    <t>6.生産労働者,管理事務及び技術労働者の表の卸売及び小売業,金融及び保険業,運輸通信及びその他の公益事</t>
  </si>
  <si>
    <t>　業,サービス業の結果については,労働者の種類別に調査を実施していないので計数は得られない。</t>
  </si>
  <si>
    <t>２．産業別常用・日雇労働者1人平均1ヵ月間現金給与額</t>
  </si>
  <si>
    <t>市町村別</t>
  </si>
  <si>
    <t>3反</t>
  </si>
  <si>
    <t>5反</t>
  </si>
  <si>
    <t>1町</t>
  </si>
  <si>
    <t>1.5町</t>
  </si>
  <si>
    <t>2町</t>
  </si>
  <si>
    <t>2.5町</t>
  </si>
  <si>
    <t>3町</t>
  </si>
  <si>
    <t>5町</t>
  </si>
  <si>
    <t>例外
規定</t>
  </si>
  <si>
    <t>未満</t>
  </si>
  <si>
    <t>～5反</t>
  </si>
  <si>
    <t>～1町</t>
  </si>
  <si>
    <t>～1.5町</t>
  </si>
  <si>
    <t>～2町</t>
  </si>
  <si>
    <t>～2.5町</t>
  </si>
  <si>
    <t>～3町</t>
  </si>
  <si>
    <t>～5町</t>
  </si>
  <si>
    <t>以上</t>
  </si>
  <si>
    <t>戸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</si>
  <si>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</si>
  <si>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</si>
  <si>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</si>
  <si>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</si>
  <si>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</si>
  <si>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</si>
  <si>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</si>
  <si>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</si>
  <si>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</si>
  <si>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豊栄村</t>
  </si>
  <si>
    <t>中山町</t>
  </si>
  <si>
    <t>山辺町</t>
  </si>
  <si>
    <t>朝日町</t>
  </si>
  <si>
    <t>漆川村</t>
  </si>
  <si>
    <t>西川町</t>
  </si>
  <si>
    <t>河北町</t>
  </si>
  <si>
    <t>大石田町</t>
  </si>
  <si>
    <t>舟形町</t>
  </si>
  <si>
    <t>大蔵村</t>
  </si>
  <si>
    <t>戸沢村</t>
  </si>
  <si>
    <t>鮭川村</t>
  </si>
  <si>
    <t>真室川町</t>
  </si>
  <si>
    <t>金山町</t>
  </si>
  <si>
    <t>最上町</t>
  </si>
  <si>
    <t>高畠町</t>
  </si>
  <si>
    <t>和郷村</t>
  </si>
  <si>
    <t>赤湯町</t>
  </si>
  <si>
    <t>宮内町</t>
  </si>
  <si>
    <t>川西町</t>
  </si>
  <si>
    <t>白鷹町</t>
  </si>
  <si>
    <t>飯豊村</t>
  </si>
  <si>
    <t>津川村</t>
  </si>
  <si>
    <t>小国町</t>
  </si>
  <si>
    <t>朝日村</t>
  </si>
  <si>
    <t>櫛引村</t>
  </si>
  <si>
    <t>羽黒町</t>
  </si>
  <si>
    <t>三川村</t>
  </si>
  <si>
    <t>藤島町</t>
  </si>
  <si>
    <t>立川町</t>
  </si>
  <si>
    <t>余目町</t>
  </si>
  <si>
    <t>温海町</t>
  </si>
  <si>
    <t>大山町</t>
  </si>
  <si>
    <t>松山町</t>
  </si>
  <si>
    <t>平田村</t>
  </si>
  <si>
    <t>八幡町</t>
  </si>
  <si>
    <t>遊佐町</t>
  </si>
  <si>
    <t>(1)経営耕地面積広狭別農家数</t>
  </si>
  <si>
    <t>総農家数</t>
  </si>
  <si>
    <t>広狭別農家数</t>
  </si>
  <si>
    <t>昭28.2.1</t>
  </si>
  <si>
    <t>10,427</t>
  </si>
  <si>
    <t>〃29.2.1</t>
  </si>
  <si>
    <t>10,546</t>
  </si>
  <si>
    <t>〃30.2.1</t>
  </si>
  <si>
    <t>〃31.2.1</t>
  </si>
  <si>
    <t>〃32.2.1</t>
  </si>
  <si>
    <t>天童町</t>
  </si>
  <si>
    <t>左沢町</t>
  </si>
  <si>
    <t>東根町</t>
  </si>
  <si>
    <t>尾花沢町</t>
  </si>
  <si>
    <t>中津川村</t>
  </si>
  <si>
    <t>資料　昭和31年度県農林水産業調査</t>
  </si>
  <si>
    <t>３．農家数</t>
  </si>
  <si>
    <t>2人</t>
  </si>
  <si>
    <t>3人</t>
  </si>
  <si>
    <t>4人</t>
  </si>
  <si>
    <t>5人</t>
  </si>
  <si>
    <t>6人</t>
  </si>
  <si>
    <t>昭28.2.1</t>
  </si>
  <si>
    <t>〃29.2.1</t>
  </si>
  <si>
    <t>〃30.2.1</t>
  </si>
  <si>
    <t>〃31.2.1</t>
  </si>
  <si>
    <t>〃32.2.1</t>
  </si>
  <si>
    <t>天童町</t>
  </si>
  <si>
    <t>左沢町</t>
  </si>
  <si>
    <t>東根町</t>
  </si>
  <si>
    <t>尾花沢町</t>
  </si>
  <si>
    <t>中津川村</t>
  </si>
  <si>
    <t>(2)専業兼業別農家数・農業従事者別農家数</t>
  </si>
  <si>
    <t>専業農家</t>
  </si>
  <si>
    <t>兼業農家</t>
  </si>
  <si>
    <t>農　業　従　事　者　別　農　家　数</t>
  </si>
  <si>
    <t>兼業農家数</t>
  </si>
  <si>
    <t>農業が主であるもの</t>
  </si>
  <si>
    <t>農業が従であるもの</t>
  </si>
  <si>
    <t>1人</t>
  </si>
  <si>
    <t>7人以上</t>
  </si>
  <si>
    <t>…</t>
  </si>
  <si>
    <t xml:space="preserve"> 〃 30年</t>
  </si>
  <si>
    <t>市町村別</t>
  </si>
  <si>
    <t>作付面積</t>
  </si>
  <si>
    <t>作付反収</t>
  </si>
  <si>
    <t>推定実収高</t>
  </si>
  <si>
    <t>水稲</t>
  </si>
  <si>
    <t>陸稲</t>
  </si>
  <si>
    <t>計</t>
  </si>
  <si>
    <t>陸稲</t>
  </si>
  <si>
    <t>反</t>
  </si>
  <si>
    <t>石</t>
  </si>
  <si>
    <t>昭和27年</t>
  </si>
  <si>
    <t xml:space="preserve"> 〃 28年</t>
  </si>
  <si>
    <t>山形市</t>
  </si>
  <si>
    <t>飯豊村</t>
  </si>
  <si>
    <t>津川村</t>
  </si>
  <si>
    <t>遊佐町</t>
  </si>
  <si>
    <t>資料　農林省山形統計調査事務所</t>
  </si>
  <si>
    <t>５．米実収高</t>
  </si>
  <si>
    <t>その他</t>
  </si>
  <si>
    <t>(1)収入</t>
  </si>
  <si>
    <t>種　　　　　別</t>
  </si>
  <si>
    <t>昭和３１年平均</t>
  </si>
  <si>
    <t>昭和３１　年１月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</si>
  <si>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</si>
  <si>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</si>
  <si>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</si>
  <si>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</si>
  <si>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</si>
  <si>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</si>
  <si>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</si>
  <si>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</si>
  <si>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</si>
  <si>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</si>
  <si>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</si>
  <si>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世帯数</t>
  </si>
  <si>
    <t>世帯員数</t>
  </si>
  <si>
    <t>世帯人員数</t>
  </si>
  <si>
    <t>有業員数</t>
  </si>
  <si>
    <t>有業人員数</t>
  </si>
  <si>
    <t>収入総額</t>
  </si>
  <si>
    <t>実収入総額</t>
  </si>
  <si>
    <t>勤先からの収入</t>
  </si>
  <si>
    <t>本業</t>
  </si>
  <si>
    <t>定期</t>
  </si>
  <si>
    <t>臨時</t>
  </si>
  <si>
    <t>副業</t>
  </si>
  <si>
    <t>妻の収入</t>
  </si>
  <si>
    <t>その他の世帯員収入</t>
  </si>
  <si>
    <t>事業及内職収入</t>
  </si>
  <si>
    <t>世帯主収入</t>
  </si>
  <si>
    <t>その他の世帯員収入</t>
  </si>
  <si>
    <t>その他の実収入</t>
  </si>
  <si>
    <t>財産による収入</t>
  </si>
  <si>
    <t>受贈</t>
  </si>
  <si>
    <t>仕送り金</t>
  </si>
  <si>
    <t>自家産</t>
  </si>
  <si>
    <t>その他</t>
  </si>
  <si>
    <t>実収入以外の収入総額</t>
  </si>
  <si>
    <t>貯金引出</t>
  </si>
  <si>
    <t>年金保険無尽取金</t>
  </si>
  <si>
    <t>借入金</t>
  </si>
  <si>
    <t>買掛</t>
  </si>
  <si>
    <t>前月からの繰越金</t>
  </si>
  <si>
    <t>　　資料　山形県家計調査　　注.　本表は山形市におけるものである</t>
  </si>
  <si>
    <t>２０．勤労者世帯1ヵ月間の収入・支出</t>
  </si>
  <si>
    <t>主食</t>
  </si>
  <si>
    <t>世帯数</t>
  </si>
  <si>
    <t>支出総額</t>
  </si>
  <si>
    <t>実支出総額</t>
  </si>
  <si>
    <t>消費支出総額</t>
  </si>
  <si>
    <t>飲食費</t>
  </si>
  <si>
    <t>米類</t>
  </si>
  <si>
    <t>麦類</t>
  </si>
  <si>
    <t>パン</t>
  </si>
  <si>
    <t>その他</t>
  </si>
  <si>
    <t>副食</t>
  </si>
  <si>
    <t>生鮮魚介類</t>
  </si>
  <si>
    <t>塩干魚介類</t>
  </si>
  <si>
    <t>肉乳卵類</t>
  </si>
  <si>
    <t>生鮮野菜類</t>
  </si>
  <si>
    <t>豆乾物類</t>
  </si>
  <si>
    <t>其他の加工食品</t>
  </si>
  <si>
    <t>調味料</t>
  </si>
  <si>
    <t>菓子類</t>
  </si>
  <si>
    <t>果物類</t>
  </si>
  <si>
    <t>酒類</t>
  </si>
  <si>
    <t>飲料</t>
  </si>
  <si>
    <t>一般外食費</t>
  </si>
  <si>
    <t>学校給食費</t>
  </si>
  <si>
    <t>住居光熱費</t>
  </si>
  <si>
    <t>家賃地代</t>
  </si>
  <si>
    <t>住居設備修繕費</t>
  </si>
  <si>
    <t>家具什器</t>
  </si>
  <si>
    <t>電氣ガス水道代</t>
  </si>
  <si>
    <t>その他の光熱費</t>
  </si>
  <si>
    <t>被服費</t>
  </si>
  <si>
    <t>衣料費</t>
  </si>
  <si>
    <t>身の廻り品その他</t>
  </si>
  <si>
    <t>その他の諸費</t>
  </si>
  <si>
    <t>理容衛生費</t>
  </si>
  <si>
    <t>医療費</t>
  </si>
  <si>
    <t>交通通信費</t>
  </si>
  <si>
    <t>学校教育費</t>
  </si>
  <si>
    <t>教養文化費</t>
  </si>
  <si>
    <t>交際費</t>
  </si>
  <si>
    <t>煙草</t>
  </si>
  <si>
    <t>負担費その他</t>
  </si>
  <si>
    <t>非消費支出総額</t>
  </si>
  <si>
    <t>勤労所得税</t>
  </si>
  <si>
    <t>その他の税</t>
  </si>
  <si>
    <t>社会保障費</t>
  </si>
  <si>
    <t>その他の非消費</t>
  </si>
  <si>
    <t>実支出以外の支出額</t>
  </si>
  <si>
    <t>貯金</t>
  </si>
  <si>
    <t>年金保険無尽掛金</t>
  </si>
  <si>
    <t>借金返済</t>
  </si>
  <si>
    <t>掛買払</t>
  </si>
  <si>
    <t>翌月への繰越金</t>
  </si>
  <si>
    <t>実収入総額に対する実支</t>
  </si>
  <si>
    <t>+3,046</t>
  </si>
  <si>
    <t>+1,910</t>
  </si>
  <si>
    <t>+2,388</t>
  </si>
  <si>
    <t>+749</t>
  </si>
  <si>
    <t>+2,498</t>
  </si>
  <si>
    <t>+10</t>
  </si>
  <si>
    <t>+4,990</t>
  </si>
  <si>
    <t>+3,793</t>
  </si>
  <si>
    <t>+3,327</t>
  </si>
  <si>
    <t>+1,321</t>
  </si>
  <si>
    <t>-103</t>
  </si>
  <si>
    <t>+1,622</t>
  </si>
  <si>
    <t>+12,205</t>
  </si>
  <si>
    <t>出 総 額 の 差</t>
  </si>
  <si>
    <t>　</t>
  </si>
  <si>
    <t>２１.勤労者世帯1ヵ月間の收入支出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</si>
  <si>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</si>
  <si>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</si>
  <si>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</si>
  <si>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</si>
  <si>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</si>
  <si>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</si>
  <si>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</si>
  <si>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</si>
  <si>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</si>
  <si>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</si>
  <si>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</si>
  <si>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昭和31年</t>
  </si>
  <si>
    <t>罪種別</t>
  </si>
  <si>
    <t>1月</t>
  </si>
  <si>
    <t>発生</t>
  </si>
  <si>
    <t>検挙</t>
  </si>
  <si>
    <t>殺人</t>
  </si>
  <si>
    <t>強盗</t>
  </si>
  <si>
    <t>放火</t>
  </si>
  <si>
    <t>強姦</t>
  </si>
  <si>
    <t>暴行傷害</t>
  </si>
  <si>
    <t>脅迫恐喝</t>
  </si>
  <si>
    <t>窃盗</t>
  </si>
  <si>
    <t>賍物</t>
  </si>
  <si>
    <t>詐欺</t>
  </si>
  <si>
    <t>横領</t>
  </si>
  <si>
    <t>背任</t>
  </si>
  <si>
    <r>
      <t>瀆</t>
    </r>
    <r>
      <rPr>
        <sz val="10"/>
        <rFont val="ＭＳ 明朝"/>
        <family val="1"/>
      </rPr>
      <t>職</t>
    </r>
  </si>
  <si>
    <t>偽造</t>
  </si>
  <si>
    <t>賭博</t>
  </si>
  <si>
    <t>猥せつ</t>
  </si>
  <si>
    <t>その他の刑法犯</t>
  </si>
  <si>
    <t>　　　資料　県警察本部</t>
  </si>
  <si>
    <t>２２．犯罪発生・検擧件数</t>
  </si>
  <si>
    <t>男</t>
  </si>
  <si>
    <t>女</t>
  </si>
  <si>
    <t>市町村名</t>
  </si>
  <si>
    <t>小　　　　　　　　　　学　　　　　　　　　　校</t>
  </si>
  <si>
    <t>中　　　　　　　　　　　学　　　　　　　　　　校</t>
  </si>
  <si>
    <t>学　　校　　数</t>
  </si>
  <si>
    <t>学　　級　　数</t>
  </si>
  <si>
    <t>教　　　員　　　数</t>
  </si>
  <si>
    <t>児　童　数</t>
  </si>
  <si>
    <t>学　　校　　数</t>
  </si>
  <si>
    <t>教　　　　　　員　　　　　　数</t>
  </si>
  <si>
    <t>生　徒　数</t>
  </si>
  <si>
    <t>本校</t>
  </si>
  <si>
    <t>分校</t>
  </si>
  <si>
    <t>本校</t>
  </si>
  <si>
    <t>分校</t>
  </si>
  <si>
    <t>x</t>
  </si>
  <si>
    <t>柏倉門伝村</t>
  </si>
  <si>
    <t>左沢町</t>
  </si>
  <si>
    <t>x</t>
  </si>
  <si>
    <t>x</t>
  </si>
  <si>
    <t>舟形町</t>
  </si>
  <si>
    <t>戸沢村</t>
  </si>
  <si>
    <t>鮭川村</t>
  </si>
  <si>
    <t>及位村</t>
  </si>
  <si>
    <t>中津川村</t>
  </si>
  <si>
    <t>赤湯町</t>
  </si>
  <si>
    <t>宮内町</t>
  </si>
  <si>
    <t>飯豊村</t>
  </si>
  <si>
    <t>津川村</t>
  </si>
  <si>
    <t>羽黒町</t>
  </si>
  <si>
    <t>三川村</t>
  </si>
  <si>
    <t>平田村</t>
  </si>
  <si>
    <t>資料　昭和31年度学校基本調査　注1.国立学校を除く  2.生徒児童数は外国人を含む　3.教員数のx印は兼務者（別掲）である</t>
  </si>
  <si>
    <t>4.組合立中学校は組合管理市町村に入れた　5.市町村別は昭和31年5月1日現在のものである</t>
  </si>
  <si>
    <t>２３．市町村別・小学校・中学校</t>
  </si>
  <si>
    <t>郡市別</t>
  </si>
  <si>
    <t>児童福祉施設</t>
  </si>
  <si>
    <t>助産養護</t>
  </si>
  <si>
    <t>養老</t>
  </si>
  <si>
    <t>授産</t>
  </si>
  <si>
    <t>宿所提供</t>
  </si>
  <si>
    <t>引揚者
集団収容</t>
  </si>
  <si>
    <t>引揚者
独立住宅</t>
  </si>
  <si>
    <t>身体障害者更生援助</t>
  </si>
  <si>
    <t>児童一時
保護所</t>
  </si>
  <si>
    <t>教護院</t>
  </si>
  <si>
    <t>乳児院</t>
  </si>
  <si>
    <t>虚弱児施設</t>
  </si>
  <si>
    <t>精薄児施設</t>
  </si>
  <si>
    <t>母子寮</t>
  </si>
  <si>
    <t>保育所</t>
  </si>
  <si>
    <t>盲ろう児
施設</t>
  </si>
  <si>
    <t>養護施設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</si>
  <si>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</si>
  <si>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</si>
  <si>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</si>
  <si>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</si>
  <si>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</si>
  <si>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</si>
  <si>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</si>
  <si>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</si>
  <si>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</si>
  <si>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最上郡</t>
  </si>
  <si>
    <t>西置賜郡</t>
  </si>
  <si>
    <t>東田川郡</t>
  </si>
  <si>
    <t>西田川郡</t>
  </si>
  <si>
    <t>飽海郡</t>
  </si>
  <si>
    <t>資料　県社会課</t>
  </si>
  <si>
    <t>２４.社会福祉施設</t>
  </si>
  <si>
    <t>２５．医師・歯科医師</t>
  </si>
  <si>
    <t>保健所別</t>
  </si>
  <si>
    <t>国立</t>
  </si>
  <si>
    <t>県立</t>
  </si>
  <si>
    <t>市町村立</t>
  </si>
  <si>
    <t>法人立</t>
  </si>
  <si>
    <t>個人立</t>
  </si>
  <si>
    <t>施設</t>
  </si>
  <si>
    <t>病床数</t>
  </si>
  <si>
    <t>病　　　　　　　　院</t>
  </si>
  <si>
    <t>　〃31年</t>
  </si>
  <si>
    <t>山形</t>
  </si>
  <si>
    <t>東村山郡</t>
  </si>
  <si>
    <t>米沢</t>
  </si>
  <si>
    <t>鶴岡</t>
  </si>
  <si>
    <t>鶴岡市</t>
  </si>
  <si>
    <t>東田川郡</t>
  </si>
  <si>
    <t>西田川郡</t>
  </si>
  <si>
    <t>酒田</t>
  </si>
  <si>
    <t>新庄</t>
  </si>
  <si>
    <t>長井</t>
  </si>
  <si>
    <t>西置賜郡</t>
  </si>
  <si>
    <t>赤湯</t>
  </si>
  <si>
    <t>寒河江</t>
  </si>
  <si>
    <t>西村山郡</t>
  </si>
  <si>
    <t>楯岡</t>
  </si>
  <si>
    <t>北村山郡</t>
  </si>
  <si>
    <t>藤島</t>
  </si>
  <si>
    <t>診　　　　療　　　　所</t>
  </si>
  <si>
    <t>31年</t>
  </si>
  <si>
    <t>診療所</t>
  </si>
  <si>
    <t>歯科診療所</t>
  </si>
  <si>
    <t>精神病院　</t>
  </si>
  <si>
    <t xml:space="preserve"> 病院数</t>
  </si>
  <si>
    <t xml:space="preserve"> 病床数</t>
  </si>
  <si>
    <t>結核診療所</t>
  </si>
  <si>
    <t>一般病院</t>
  </si>
  <si>
    <t xml:space="preserve"> 結核病床数</t>
  </si>
  <si>
    <t xml:space="preserve"> 伝染病床数</t>
  </si>
  <si>
    <t xml:space="preserve"> 一般病床数</t>
  </si>
  <si>
    <t>２６．医療関係施設</t>
  </si>
  <si>
    <t>（2）月別火災発生件数･損害見積額</t>
  </si>
  <si>
    <t>月　別</t>
  </si>
  <si>
    <t>出火件数</t>
  </si>
  <si>
    <t>焼損棟数</t>
  </si>
  <si>
    <t>焼損坪数</t>
  </si>
  <si>
    <t>車両船　　　　　　舶台数</t>
  </si>
  <si>
    <t>死者</t>
  </si>
  <si>
    <t>負傷者</t>
  </si>
  <si>
    <t>罹災世帯数</t>
  </si>
  <si>
    <t>罹災　　　　　　　人員</t>
  </si>
  <si>
    <t>損　害　見　積　額　(円)</t>
  </si>
  <si>
    <t>建　物　火　災</t>
  </si>
  <si>
    <t>山林原野　　　　　　火　　災</t>
  </si>
  <si>
    <t>船舶火災</t>
  </si>
  <si>
    <t>車両火災</t>
  </si>
  <si>
    <t>建物</t>
  </si>
  <si>
    <t>山林原野</t>
  </si>
  <si>
    <t>船舶</t>
  </si>
  <si>
    <t>車輌</t>
  </si>
  <si>
    <t>全焼</t>
  </si>
  <si>
    <t>半焼</t>
  </si>
  <si>
    <t>部分焼</t>
  </si>
  <si>
    <t>建　物</t>
  </si>
  <si>
    <t>内容物その他</t>
  </si>
  <si>
    <t>昭  27年</t>
  </si>
  <si>
    <t>〃　28年</t>
  </si>
  <si>
    <t>〃　29年</t>
  </si>
  <si>
    <t>〃　30年</t>
  </si>
  <si>
    <t>〃　31年</t>
  </si>
  <si>
    <t xml:space="preserve"> 1       月</t>
  </si>
  <si>
    <t xml:space="preserve"> 2       月</t>
  </si>
  <si>
    <t xml:space="preserve"> 3       月</t>
  </si>
  <si>
    <t xml:space="preserve"> 4       月</t>
  </si>
  <si>
    <t xml:space="preserve"> 5       月</t>
  </si>
  <si>
    <t xml:space="preserve"> 6       月</t>
  </si>
  <si>
    <t xml:space="preserve"> 7       月</t>
  </si>
  <si>
    <t xml:space="preserve"> 8       月</t>
  </si>
  <si>
    <t xml:space="preserve"> 9       月</t>
  </si>
  <si>
    <t xml:space="preserve"> 資料　県消防課</t>
  </si>
  <si>
    <t>２７．火災被害</t>
  </si>
  <si>
    <t>区分</t>
  </si>
  <si>
    <t>昭和　　　　　　30年</t>
  </si>
  <si>
    <t>乗　合　　　　　　自動車</t>
  </si>
  <si>
    <t>乗用自動車</t>
  </si>
  <si>
    <t>貨物自動車</t>
  </si>
  <si>
    <t>軽自動　　　　　　車</t>
  </si>
  <si>
    <t>その他
自動車</t>
  </si>
  <si>
    <t>原動機付
自転車</t>
  </si>
  <si>
    <t>自転車</t>
  </si>
  <si>
    <t>その他　　　　　　の車馬</t>
  </si>
  <si>
    <t>軌道者</t>
  </si>
  <si>
    <t>汽車</t>
  </si>
  <si>
    <t>歩行者</t>
  </si>
  <si>
    <t>乗客</t>
  </si>
  <si>
    <t>その他　　　　　　の人</t>
  </si>
  <si>
    <t>物　件　　　　　　その他</t>
  </si>
  <si>
    <t>特殊</t>
  </si>
  <si>
    <t>損　害　を　与　え　た　も　の</t>
  </si>
  <si>
    <t>件数</t>
  </si>
  <si>
    <t>傷者</t>
  </si>
  <si>
    <t>物品損害</t>
  </si>
  <si>
    <t>(千円）</t>
  </si>
  <si>
    <t>損　害　を　受　け　た　も　の</t>
  </si>
  <si>
    <t>　資料　県警察本部警ら交通課</t>
  </si>
  <si>
    <t>２８．交通事故</t>
  </si>
  <si>
    <t>４．農家数</t>
  </si>
  <si>
    <t>医療施設の勤務者</t>
  </si>
  <si>
    <t>総数</t>
  </si>
  <si>
    <t>医　　師</t>
  </si>
  <si>
    <t>歯科医師</t>
  </si>
  <si>
    <t>（3）従事場所・業務の種別医師・歯科医師数</t>
  </si>
  <si>
    <t>種   別</t>
  </si>
  <si>
    <t>医療施設の開設者</t>
  </si>
  <si>
    <t>病院</t>
  </si>
  <si>
    <t>田川</t>
  </si>
  <si>
    <t>昭和31年3月末現在</t>
  </si>
  <si>
    <t>地方事務所別</t>
  </si>
  <si>
    <t>国有林</t>
  </si>
  <si>
    <t>民有林</t>
  </si>
  <si>
    <t>針葉
樹林</t>
  </si>
  <si>
    <t>広葉
樹林</t>
  </si>
  <si>
    <t>その他</t>
  </si>
  <si>
    <t>町</t>
  </si>
  <si>
    <t>東南村山</t>
  </si>
  <si>
    <t>西村山</t>
  </si>
  <si>
    <t>北村山</t>
  </si>
  <si>
    <t>最上</t>
  </si>
  <si>
    <t>東南置賜</t>
  </si>
  <si>
    <t>西置賜</t>
  </si>
  <si>
    <t>飽海</t>
  </si>
  <si>
    <t>資料　県林務課</t>
  </si>
  <si>
    <t>６．林野面積</t>
  </si>
  <si>
    <t>(4)経営組織・階層別漁業従事者数・漁獲高</t>
  </si>
  <si>
    <t>経営組織別</t>
  </si>
  <si>
    <t>家族又は出資者</t>
  </si>
  <si>
    <t>雇用者</t>
  </si>
  <si>
    <t>総漁獲高</t>
  </si>
  <si>
    <t>魚類</t>
  </si>
  <si>
    <t>貝類</t>
  </si>
  <si>
    <t>その他の水産動物</t>
  </si>
  <si>
    <t>藻類</t>
  </si>
  <si>
    <t>同一市町村のもの</t>
  </si>
  <si>
    <t>その他県内のもの</t>
  </si>
  <si>
    <t>他県のもの</t>
  </si>
  <si>
    <t>人</t>
  </si>
  <si>
    <t>貫</t>
  </si>
  <si>
    <t>個人経営</t>
  </si>
  <si>
    <t>無動力</t>
  </si>
  <si>
    <t>有動力</t>
  </si>
  <si>
    <t>3ｔ未満</t>
  </si>
  <si>
    <t>3ｔ以上</t>
  </si>
  <si>
    <t>定置</t>
  </si>
  <si>
    <t>大型</t>
  </si>
  <si>
    <t>小型</t>
  </si>
  <si>
    <t>地曳網</t>
  </si>
  <si>
    <t>共同経営</t>
  </si>
  <si>
    <t>会社経営</t>
  </si>
  <si>
    <t>官公庁・学校・試験場</t>
  </si>
  <si>
    <t>資料　昭和31年度県水産業基本調査</t>
  </si>
  <si>
    <t>７．海面漁業</t>
  </si>
  <si>
    <t>1月</t>
  </si>
  <si>
    <t>（単位　貫）</t>
  </si>
  <si>
    <t>魚種別</t>
  </si>
  <si>
    <t>昭和30年</t>
  </si>
  <si>
    <t>昭和31年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</si>
  <si>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</si>
  <si>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</si>
  <si>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</si>
  <si>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</si>
  <si>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</si>
  <si>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</si>
  <si>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</si>
  <si>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</si>
  <si>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</si>
  <si>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</si>
  <si>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</si>
  <si>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まいわし</t>
  </si>
  <si>
    <t>うるめ・かたくち</t>
  </si>
  <si>
    <t>かつお</t>
  </si>
  <si>
    <t>まぐろ</t>
  </si>
  <si>
    <t>さば</t>
  </si>
  <si>
    <t>ぶり</t>
  </si>
  <si>
    <t>たら</t>
  </si>
  <si>
    <t>魚</t>
  </si>
  <si>
    <t>すけとうたら</t>
  </si>
  <si>
    <t>さめ</t>
  </si>
  <si>
    <t>たい</t>
  </si>
  <si>
    <t>かれい・ひらめ</t>
  </si>
  <si>
    <t>ほっけ</t>
  </si>
  <si>
    <t>あじ</t>
  </si>
  <si>
    <t>類</t>
  </si>
  <si>
    <t>はたはた</t>
  </si>
  <si>
    <t>さけ</t>
  </si>
  <si>
    <t>ます</t>
  </si>
  <si>
    <t>かながしら・ほうぼう</t>
  </si>
  <si>
    <t>とびうお</t>
  </si>
  <si>
    <t>あわび</t>
  </si>
  <si>
    <t>さざゑ</t>
  </si>
  <si>
    <t>するめいか</t>
  </si>
  <si>
    <t>その他のいか</t>
  </si>
  <si>
    <t>たこ</t>
  </si>
  <si>
    <t>えび</t>
  </si>
  <si>
    <t>かに</t>
  </si>
  <si>
    <t>わかめ</t>
  </si>
  <si>
    <t>あらめ</t>
  </si>
  <si>
    <t>いわのり</t>
  </si>
  <si>
    <t>えぎす</t>
  </si>
  <si>
    <t xml:space="preserve">   資料  県水産課</t>
  </si>
  <si>
    <t>８．魚種別漁獲高</t>
  </si>
  <si>
    <t>昭和31年12月末現在</t>
  </si>
  <si>
    <t>市　町　村　別</t>
  </si>
  <si>
    <t>工場数</t>
  </si>
  <si>
    <t>従　業　者　数</t>
  </si>
  <si>
    <t>製 造 品
出荷額等</t>
  </si>
  <si>
    <t>千円</t>
  </si>
  <si>
    <t>市部計</t>
  </si>
  <si>
    <t>上山市</t>
  </si>
  <si>
    <t>郡部計</t>
  </si>
  <si>
    <t>南村山郡</t>
  </si>
  <si>
    <t>x</t>
  </si>
  <si>
    <t>x</t>
  </si>
  <si>
    <t>東村山郡</t>
  </si>
  <si>
    <t>豊栄村</t>
  </si>
  <si>
    <t>中山町</t>
  </si>
  <si>
    <t>山辺町</t>
  </si>
  <si>
    <t>西村山郡</t>
  </si>
  <si>
    <t>西川町</t>
  </si>
  <si>
    <t>北村山郡</t>
  </si>
  <si>
    <t>東根町</t>
  </si>
  <si>
    <t>大石田町</t>
  </si>
  <si>
    <t>尾花沢町</t>
  </si>
  <si>
    <t>最上郡</t>
  </si>
  <si>
    <t>舟形町</t>
  </si>
  <si>
    <t>戸沢村</t>
  </si>
  <si>
    <t>鮭川村</t>
  </si>
  <si>
    <t>真室川町</t>
  </si>
  <si>
    <t>金山町</t>
  </si>
  <si>
    <t>最上町</t>
  </si>
  <si>
    <t>南置賜郡</t>
  </si>
  <si>
    <t>中津川村</t>
  </si>
  <si>
    <t>東置賜郡</t>
  </si>
  <si>
    <t>高畠町</t>
  </si>
  <si>
    <t>宮内町</t>
  </si>
  <si>
    <t>和郷村</t>
  </si>
  <si>
    <t>川西町</t>
  </si>
  <si>
    <t>西置賜郡</t>
  </si>
  <si>
    <t>x</t>
  </si>
  <si>
    <t>小国町</t>
  </si>
  <si>
    <t>東田川郡</t>
  </si>
  <si>
    <t>朝日村</t>
  </si>
  <si>
    <t>櫛引村</t>
  </si>
  <si>
    <t>羽黒町</t>
  </si>
  <si>
    <t>三川村</t>
  </si>
  <si>
    <t>藤島町</t>
  </si>
  <si>
    <t>立川町</t>
  </si>
  <si>
    <t>余目町</t>
  </si>
  <si>
    <t>西田川郡</t>
  </si>
  <si>
    <t>大山町</t>
  </si>
  <si>
    <t>飽海郡</t>
  </si>
  <si>
    <t>松山町</t>
  </si>
  <si>
    <t>平田村</t>
  </si>
  <si>
    <t>八幡町</t>
  </si>
  <si>
    <t>遊佐町</t>
  </si>
  <si>
    <t>注　従業者4人以上，3人以下の工場数を合算したものである</t>
  </si>
  <si>
    <t>資料　昭和31年工業調査</t>
  </si>
  <si>
    <t>９．市町村別工場・従業者数・製造品出荷額</t>
  </si>
  <si>
    <t>　〃31年</t>
  </si>
  <si>
    <t>非鉄金属製造業</t>
  </si>
  <si>
    <t>※</t>
  </si>
  <si>
    <t>電気機械器具製造業</t>
  </si>
  <si>
    <t>その他の製造業</t>
  </si>
  <si>
    <t>x</t>
  </si>
  <si>
    <t>産業中分類別</t>
  </si>
  <si>
    <t>9人以下</t>
  </si>
  <si>
    <t>10人～29人</t>
  </si>
  <si>
    <t>30人～99人</t>
  </si>
  <si>
    <t>100人以上</t>
  </si>
  <si>
    <t>従業者数</t>
  </si>
  <si>
    <t>製造品出荷額</t>
  </si>
  <si>
    <t>製造品
出荷額</t>
  </si>
  <si>
    <t>昭和30年</t>
  </si>
  <si>
    <t>繊維工業</t>
  </si>
  <si>
    <t>衣服・身廻品製造業</t>
  </si>
  <si>
    <t>※</t>
  </si>
  <si>
    <t>x</t>
  </si>
  <si>
    <t>木材・木製品製造業</t>
  </si>
  <si>
    <t>※</t>
  </si>
  <si>
    <t>x</t>
  </si>
  <si>
    <t>家具・装備品製造業</t>
  </si>
  <si>
    <t>※</t>
  </si>
  <si>
    <t>x</t>
  </si>
  <si>
    <t>パルプ・紙・紙加工品製造業</t>
  </si>
  <si>
    <t>※</t>
  </si>
  <si>
    <t>x</t>
  </si>
  <si>
    <t>印刷・出版・関連産業</t>
  </si>
  <si>
    <t>※</t>
  </si>
  <si>
    <t>x</t>
  </si>
  <si>
    <t>化学工業</t>
  </si>
  <si>
    <t>※</t>
  </si>
  <si>
    <t>x</t>
  </si>
  <si>
    <t>石油・石炭製品製造業</t>
  </si>
  <si>
    <t>ゴム製品製造業</t>
  </si>
  <si>
    <t>x</t>
  </si>
  <si>
    <t>皮革・皮革製品製造業</t>
  </si>
  <si>
    <t>※</t>
  </si>
  <si>
    <t>x</t>
  </si>
  <si>
    <t>廃業・土石製品製造業</t>
  </si>
  <si>
    <t>鉄鋼業</t>
  </si>
  <si>
    <t>金属製品製造業</t>
  </si>
  <si>
    <t>※</t>
  </si>
  <si>
    <t>x</t>
  </si>
  <si>
    <t>機械製造業</t>
  </si>
  <si>
    <t>輸送用機械器具製造業</t>
  </si>
  <si>
    <t>計量器・医療機械・光学機械
時計製造業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</si>
</sst>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0_ "/>
    <numFmt numFmtId="180" formatCode="#,##0;&quot;△ &quot;#,##0"/>
    <numFmt numFmtId="181" formatCode="#,##0_);\(#,##0\)"/>
    <numFmt numFmtId="182" formatCode="_ * #,##0_ ;_ * \-#,##0_ ;_ * &quot;…&quot;_ ;_ @_ "/>
    <numFmt numFmtId="183" formatCode="_ * #,##0_ ;_ * \-#,##0_ ;_ * &quot;0&quot;_ ;_ @_ "/>
    <numFmt numFmtId="184" formatCode="0_);[Red]\(0\)"/>
    <numFmt numFmtId="185" formatCode="_ * #,##0.000_ ;_ * \-#,##0.000_ ;_ * &quot;-&quot;??_ ;_ @_ "/>
    <numFmt numFmtId="186" formatCode="_ * #,##0.0_ ;_ * \-#,##0.0_ ;_ * &quot;-&quot;??_ ;_ @_ "/>
    <numFmt numFmtId="187" formatCode="_ * #,##0_ ;_ * \-#,##0_ ;_ * &quot;-&quot;??_ ;_ @_ "/>
    <numFmt numFmtId="188" formatCode="_ * #,##0.0_ ;_ * \-#,##0.0_ ;_ * &quot;-&quot;_ ;_ @_ "/>
    <numFmt numFmtId="189" formatCode="_ * #,##0.00_ ;_ * \-#,##0.00_ ;_ * &quot;-&quot;_ ;_ @_ "/>
    <numFmt numFmtId="190" formatCode="0;&quot;△ &quot;0"/>
    <numFmt numFmtId="191" formatCode="0.0;&quot;△ &quot;0.0"/>
    <numFmt numFmtId="192" formatCode="0.00;&quot;△ &quot;0.00"/>
    <numFmt numFmtId="193" formatCode="#,##0.0;&quot;△ &quot;#,##0.0"/>
    <numFmt numFmtId="194" formatCode="#,##0.00;&quot;△ &quot;#,##0.00"/>
    <numFmt numFmtId="195" formatCode="#,##0.0;[Red]\-#,##0.0"/>
    <numFmt numFmtId="196" formatCode="\-"/>
    <numFmt numFmtId="197" formatCode="#,##0.000;[Red]\-#,##0.000"/>
    <numFmt numFmtId="198" formatCode="0.0"/>
    <numFmt numFmtId="199" formatCode="_ * #,##0.000_ ;_ * \-#,##0.000_ ;_ * &quot;-&quot;_ ;_ @_ "/>
    <numFmt numFmtId="200" formatCode="#,##0.0_ ;[Red]\-#,##0.0\ "/>
    <numFmt numFmtId="201" formatCode="_ * #,##0.0_ ;_ * \-#,##0.0_ ;_ * &quot;-&quot;?_ ;_ @_ "/>
    <numFmt numFmtId="202" formatCode="#,##0.0_);[Red]\(#,##0.0\)"/>
    <numFmt numFmtId="203" formatCode="0_);\(0\)"/>
    <numFmt numFmtId="204" formatCode="0.0_);\(0.0\)"/>
    <numFmt numFmtId="205" formatCode="#,##0.0_);\(#,##0.0\)"/>
    <numFmt numFmtId="206" formatCode="_ * #,##0.0_ ;_ * \-#,##0.00_ ;_ * &quot;-&quot;??_ ;_ @_ "/>
    <numFmt numFmtId="207" formatCode="0_ "/>
    <numFmt numFmtId="208" formatCode="0\ "/>
    <numFmt numFmtId="209" formatCode="_ * #\ ##0_ ;_ * \-#,##0_ ;_ * &quot;-&quot;_ ;_ @_ "/>
    <numFmt numFmtId="210" formatCode="\(#,##0\)"/>
    <numFmt numFmtId="211" formatCode="_ * #,##0_ ;_ * \-#,##0_ ;_ * &quot;x&quot;_ ;_ @_ "/>
    <numFmt numFmtId="212" formatCode="#,##0;&quot;△ &quot;#,##0;\-"/>
    <numFmt numFmtId="213" formatCode="&quot;（&quot;0&quot;）&quot;"/>
    <numFmt numFmtId="214" formatCode="\(0\)"/>
    <numFmt numFmtId="215" formatCode="0.0_);[Red]\(0.0\)"/>
    <numFmt numFmtId="216" formatCode="_ * #,##0_ ;_ * \-#,##0_ ;_ * &quot;-&quot;?_ ;_ @_ "/>
    <numFmt numFmtId="217" formatCode="_ * #,##0.00_ ;_ * \-#,##0.00_ ;_ * &quot;-&quot;?_ ;_ @_ "/>
    <numFmt numFmtId="218" formatCode="General\ "/>
    <numFmt numFmtId="219" formatCode="#,##0.00_);[Red]\(#,##0.00\)"/>
    <numFmt numFmtId="220" formatCode="0.0_ "/>
    <numFmt numFmtId="221" formatCode="0.0000\ "/>
    <numFmt numFmtId="222" formatCode="\(0\)\ "/>
    <numFmt numFmtId="223" formatCode="0;_Ā"/>
    <numFmt numFmtId="224" formatCode="_ * #,##0_ ;_ * &quot;△&quot;#,##0_ ;_ * &quot;-&quot;_ ;_ @_ "/>
    <numFmt numFmtId="225" formatCode="0.0\ "/>
    <numFmt numFmtId="226" formatCode="#,##0.0;&quot;△ &quot;#,##0.0\ "/>
    <numFmt numFmtId="227" formatCode="\(#,##0.0\)"/>
    <numFmt numFmtId="228" formatCode="\(#\)"/>
    <numFmt numFmtId="229" formatCode="\(@\)"/>
    <numFmt numFmtId="230" formatCode="#0#"/>
    <numFmt numFmtId="231" formatCode="#0\ "/>
    <numFmt numFmtId="232" formatCode="#0#.0"/>
    <numFmt numFmtId="233" formatCode="#0#.0\ "/>
    <numFmt numFmtId="234" formatCode="#,##0.000_ "/>
    <numFmt numFmtId="235" formatCode="_ * #,##0.0000_ ;_ * \-#,##0.0000_ ;_ * &quot;-&quot;_ ;_ @_ "/>
    <numFmt numFmtId="236" formatCode="#,##0_ ;[Red]\-#,##0\ "/>
  </numFmts>
  <fonts count="3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0"/>
      <color indexed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vertAlign val="subscript"/>
      <sz val="8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vertAlign val="subscript"/>
      <sz val="10"/>
      <name val="ＭＳ 明朝"/>
      <family val="1"/>
    </font>
    <font>
      <b/>
      <sz val="9"/>
      <color indexed="9"/>
      <name val="ＭＳ 明朝"/>
      <family val="1"/>
    </font>
    <font>
      <b/>
      <vertAlign val="subscript"/>
      <sz val="9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5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9" fontId="9" fillId="0" borderId="1">
      <alignment horizontal="distributed"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9" fontId="1" fillId="0" borderId="1">
      <alignment horizontal="distributed" vertical="center"/>
      <protection/>
    </xf>
    <xf numFmtId="41" fontId="9" fillId="0" borderId="1">
      <alignment/>
      <protection/>
    </xf>
    <xf numFmtId="49" fontId="9" fillId="0" borderId="1">
      <alignment horizontal="distributed"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6" fillId="0" borderId="0" applyNumberFormat="0" applyFill="0" applyBorder="0" applyAlignment="0" applyProtection="0"/>
  </cellStyleXfs>
  <cellXfs count="1184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50" applyNumberFormat="1" applyFont="1" applyFill="1" applyAlignment="1">
      <alignment vertical="center"/>
      <protection/>
    </xf>
    <xf numFmtId="0" fontId="1" fillId="0" borderId="0" xfId="50" applyFont="1" applyFill="1" applyAlignment="1">
      <alignment/>
      <protection/>
    </xf>
    <xf numFmtId="49" fontId="1" fillId="0" borderId="0" xfId="50" applyNumberFormat="1" applyFont="1" applyFill="1" applyAlignment="1">
      <alignment/>
      <protection/>
    </xf>
    <xf numFmtId="0" fontId="1" fillId="0" borderId="0" xfId="50" applyFont="1" applyFill="1" applyAlignment="1">
      <alignment vertical="center"/>
      <protection/>
    </xf>
    <xf numFmtId="0" fontId="1" fillId="2" borderId="0" xfId="0" applyFont="1" applyFill="1" applyAlignment="1">
      <alignment vertical="center"/>
    </xf>
    <xf numFmtId="49" fontId="1" fillId="2" borderId="0" xfId="50" applyNumberFormat="1" applyFont="1" applyFill="1" applyAlignment="1">
      <alignment vertical="center"/>
      <protection/>
    </xf>
    <xf numFmtId="0" fontId="1" fillId="2" borderId="0" xfId="50" applyFont="1" applyFill="1" applyAlignment="1">
      <alignment vertical="center"/>
      <protection/>
    </xf>
    <xf numFmtId="0" fontId="1" fillId="0" borderId="0" xfId="25" applyFont="1" applyFill="1" applyAlignment="1">
      <alignment vertical="center"/>
      <protection/>
    </xf>
    <xf numFmtId="0" fontId="7" fillId="0" borderId="0" xfId="25" applyFont="1" applyFill="1" applyAlignment="1">
      <alignment vertical="center"/>
      <protection/>
    </xf>
    <xf numFmtId="0" fontId="1" fillId="0" borderId="0" xfId="25" applyFont="1" applyFill="1" applyBorder="1" applyAlignment="1">
      <alignment vertical="center"/>
      <protection/>
    </xf>
    <xf numFmtId="0" fontId="1" fillId="0" borderId="0" xfId="25" applyFont="1" applyFill="1" applyBorder="1" applyAlignment="1">
      <alignment horizontal="centerContinuous" vertical="center"/>
      <protection/>
    </xf>
    <xf numFmtId="0" fontId="1" fillId="0" borderId="2" xfId="25" applyFont="1" applyFill="1" applyBorder="1" applyAlignment="1">
      <alignment horizontal="distributed" vertical="center"/>
      <protection/>
    </xf>
    <xf numFmtId="0" fontId="1" fillId="0" borderId="3" xfId="25" applyFont="1" applyFill="1" applyBorder="1" applyAlignment="1">
      <alignment horizontal="distributed" vertical="center"/>
      <protection/>
    </xf>
    <xf numFmtId="0" fontId="1" fillId="0" borderId="4" xfId="25" applyNumberFormat="1" applyFont="1" applyFill="1" applyBorder="1" applyAlignment="1">
      <alignment horizontal="distributed" vertical="center"/>
      <protection/>
    </xf>
    <xf numFmtId="0" fontId="1" fillId="0" borderId="0" xfId="25" applyFont="1" applyFill="1" applyBorder="1" applyAlignment="1">
      <alignment horizontal="center" vertical="center"/>
      <protection/>
    </xf>
    <xf numFmtId="0" fontId="1" fillId="0" borderId="0" xfId="25" applyFont="1" applyFill="1" applyBorder="1" applyAlignment="1">
      <alignment horizontal="right" vertical="center"/>
      <protection/>
    </xf>
    <xf numFmtId="0" fontId="1" fillId="0" borderId="5" xfId="25" applyFont="1" applyFill="1" applyBorder="1" applyAlignment="1">
      <alignment horizontal="right" vertical="center"/>
      <protection/>
    </xf>
    <xf numFmtId="41" fontId="9" fillId="0" borderId="0" xfId="25" applyNumberFormat="1" applyFont="1" applyFill="1" applyAlignment="1">
      <alignment vertical="center"/>
      <protection/>
    </xf>
    <xf numFmtId="0" fontId="9" fillId="0" borderId="4" xfId="18" applyNumberFormat="1" applyFont="1" applyFill="1" applyBorder="1" applyAlignment="1">
      <alignment horizontal="distributed" vertical="center"/>
    </xf>
    <xf numFmtId="41" fontId="9" fillId="0" borderId="0" xfId="18" applyNumberFormat="1" applyFont="1" applyFill="1" applyBorder="1" applyAlignment="1">
      <alignment horizontal="right" vertical="center"/>
    </xf>
    <xf numFmtId="41" fontId="9" fillId="0" borderId="5" xfId="18" applyNumberFormat="1" applyFont="1" applyFill="1" applyBorder="1" applyAlignment="1">
      <alignment horizontal="right" vertical="center"/>
    </xf>
    <xf numFmtId="38" fontId="1" fillId="0" borderId="4" xfId="18" applyFont="1" applyFill="1" applyBorder="1" applyAlignment="1">
      <alignment vertical="center"/>
    </xf>
    <xf numFmtId="41" fontId="1" fillId="0" borderId="0" xfId="18" applyNumberFormat="1" applyFont="1" applyFill="1" applyBorder="1" applyAlignment="1">
      <alignment horizontal="right" vertical="center"/>
    </xf>
    <xf numFmtId="41" fontId="1" fillId="0" borderId="5" xfId="18" applyNumberFormat="1" applyFont="1" applyFill="1" applyBorder="1" applyAlignment="1">
      <alignment horizontal="right" vertical="center"/>
    </xf>
    <xf numFmtId="0" fontId="1" fillId="0" borderId="4" xfId="25" applyFont="1" applyFill="1" applyBorder="1" applyAlignment="1">
      <alignment horizontal="distributed" vertical="center"/>
      <protection/>
    </xf>
    <xf numFmtId="41" fontId="1" fillId="0" borderId="0" xfId="18" applyNumberFormat="1" applyFont="1" applyFill="1" applyBorder="1" applyAlignment="1">
      <alignment vertical="center"/>
    </xf>
    <xf numFmtId="41" fontId="1" fillId="0" borderId="5" xfId="18" applyNumberFormat="1" applyFont="1" applyFill="1" applyBorder="1" applyAlignment="1">
      <alignment vertical="center"/>
    </xf>
    <xf numFmtId="38" fontId="1" fillId="0" borderId="4" xfId="18" applyFont="1" applyFill="1" applyBorder="1" applyAlignment="1">
      <alignment horizontal="distributed" vertical="center"/>
    </xf>
    <xf numFmtId="0" fontId="1" fillId="0" borderId="4" xfId="18" applyNumberFormat="1" applyFont="1" applyFill="1" applyBorder="1" applyAlignment="1">
      <alignment horizontal="distributed" vertical="center"/>
    </xf>
    <xf numFmtId="38" fontId="1" fillId="0" borderId="6" xfId="18" applyFont="1" applyFill="1" applyBorder="1" applyAlignment="1">
      <alignment horizontal="distributed" vertical="center"/>
    </xf>
    <xf numFmtId="41" fontId="1" fillId="0" borderId="7" xfId="18" applyNumberFormat="1" applyFont="1" applyFill="1" applyBorder="1" applyAlignment="1">
      <alignment vertical="center"/>
    </xf>
    <xf numFmtId="41" fontId="1" fillId="0" borderId="8" xfId="18" applyNumberFormat="1" applyFont="1" applyFill="1" applyBorder="1" applyAlignment="1">
      <alignment vertical="center"/>
    </xf>
    <xf numFmtId="0" fontId="1" fillId="0" borderId="0" xfId="18" applyNumberFormat="1" applyFont="1" applyFill="1" applyBorder="1" applyAlignment="1">
      <alignment horizontal="left" vertical="center"/>
    </xf>
    <xf numFmtId="0" fontId="1" fillId="0" borderId="0" xfId="18" applyNumberFormat="1" applyFont="1" applyFill="1" applyAlignment="1">
      <alignment horizontal="left" vertical="center"/>
    </xf>
    <xf numFmtId="49" fontId="1" fillId="0" borderId="0" xfId="18" applyNumberFormat="1" applyFont="1" applyFill="1" applyAlignment="1">
      <alignment vertical="center"/>
    </xf>
    <xf numFmtId="49" fontId="7" fillId="0" borderId="0" xfId="18" applyNumberFormat="1" applyFont="1" applyFill="1" applyAlignment="1">
      <alignment vertical="center"/>
    </xf>
    <xf numFmtId="49" fontId="1" fillId="0" borderId="7" xfId="18" applyNumberFormat="1" applyFont="1" applyFill="1" applyBorder="1" applyAlignment="1">
      <alignment vertical="center"/>
    </xf>
    <xf numFmtId="49" fontId="1" fillId="0" borderId="7" xfId="18" applyNumberFormat="1" applyFont="1" applyFill="1" applyBorder="1" applyAlignment="1">
      <alignment horizontal="right" vertical="center"/>
    </xf>
    <xf numFmtId="49" fontId="1" fillId="0" borderId="2" xfId="18" applyNumberFormat="1" applyFont="1" applyFill="1" applyBorder="1" applyAlignment="1">
      <alignment horizontal="distributed" vertical="center"/>
    </xf>
    <xf numFmtId="49" fontId="1" fillId="0" borderId="9" xfId="18" applyNumberFormat="1" applyFont="1" applyFill="1" applyBorder="1" applyAlignment="1">
      <alignment horizontal="distributed" vertical="center"/>
    </xf>
    <xf numFmtId="49" fontId="1" fillId="0" borderId="1" xfId="18" applyNumberFormat="1" applyFont="1" applyFill="1" applyBorder="1" applyAlignment="1">
      <alignment vertical="center"/>
    </xf>
    <xf numFmtId="49" fontId="1" fillId="0" borderId="0" xfId="18" applyNumberFormat="1" applyFont="1" applyFill="1" applyBorder="1" applyAlignment="1">
      <alignment horizontal="center" vertical="center"/>
    </xf>
    <xf numFmtId="49" fontId="1" fillId="0" borderId="5" xfId="18" applyNumberFormat="1" applyFont="1" applyFill="1" applyBorder="1" applyAlignment="1">
      <alignment vertical="center"/>
    </xf>
    <xf numFmtId="41" fontId="10" fillId="0" borderId="0" xfId="18" applyNumberFormat="1" applyFont="1" applyFill="1" applyBorder="1" applyAlignment="1">
      <alignment vertical="center"/>
    </xf>
    <xf numFmtId="41" fontId="10" fillId="0" borderId="5" xfId="18" applyNumberFormat="1" applyFont="1" applyFill="1" applyBorder="1" applyAlignment="1">
      <alignment vertical="center"/>
    </xf>
    <xf numFmtId="38" fontId="1" fillId="0" borderId="0" xfId="18" applyFont="1" applyFill="1" applyAlignment="1">
      <alignment vertical="center"/>
    </xf>
    <xf numFmtId="49" fontId="9" fillId="0" borderId="0" xfId="18" applyNumberFormat="1" applyFont="1" applyFill="1" applyAlignment="1">
      <alignment vertical="center"/>
    </xf>
    <xf numFmtId="41" fontId="9" fillId="0" borderId="0" xfId="18" applyNumberFormat="1" applyFont="1" applyFill="1" applyBorder="1" applyAlignment="1">
      <alignment vertical="center"/>
    </xf>
    <xf numFmtId="41" fontId="9" fillId="0" borderId="5" xfId="18" applyNumberFormat="1" applyFont="1" applyFill="1" applyBorder="1" applyAlignment="1">
      <alignment vertical="center"/>
    </xf>
    <xf numFmtId="38" fontId="9" fillId="0" borderId="0" xfId="18" applyFont="1" applyFill="1" applyAlignment="1">
      <alignment vertical="center"/>
    </xf>
    <xf numFmtId="49" fontId="1" fillId="0" borderId="5" xfId="18" applyNumberFormat="1" applyFont="1" applyFill="1" applyBorder="1" applyAlignment="1" quotePrefix="1">
      <alignment vertical="center"/>
    </xf>
    <xf numFmtId="41" fontId="1" fillId="0" borderId="0" xfId="18" applyNumberFormat="1" applyFont="1" applyFill="1" applyAlignment="1">
      <alignment vertical="center"/>
    </xf>
    <xf numFmtId="49" fontId="1" fillId="0" borderId="5" xfId="18" applyNumberFormat="1" applyFont="1" applyFill="1" applyBorder="1" applyAlignment="1">
      <alignment horizontal="right" vertical="center"/>
    </xf>
    <xf numFmtId="49" fontId="1" fillId="0" borderId="5" xfId="18" applyNumberFormat="1" applyFont="1" applyFill="1" applyBorder="1" applyAlignment="1" quotePrefix="1">
      <alignment horizontal="left" vertical="center"/>
    </xf>
    <xf numFmtId="49" fontId="1" fillId="0" borderId="1" xfId="18" applyNumberFormat="1" applyFont="1" applyFill="1" applyBorder="1" applyAlignment="1">
      <alignment horizontal="center" vertical="center" textRotation="255"/>
    </xf>
    <xf numFmtId="49" fontId="1" fillId="0" borderId="0" xfId="18" applyNumberFormat="1" applyFont="1" applyFill="1" applyAlignment="1">
      <alignment horizontal="center" vertical="center"/>
    </xf>
    <xf numFmtId="49" fontId="1" fillId="0" borderId="5" xfId="18" applyNumberFormat="1" applyFont="1" applyFill="1" applyBorder="1" applyAlignment="1">
      <alignment horizontal="distributed" vertical="center"/>
    </xf>
    <xf numFmtId="49" fontId="13" fillId="0" borderId="0" xfId="18" applyNumberFormat="1" applyFont="1" applyFill="1" applyBorder="1" applyAlignment="1">
      <alignment horizontal="center" vertical="center"/>
    </xf>
    <xf numFmtId="49" fontId="1" fillId="0" borderId="1" xfId="18" applyNumberFormat="1" applyFont="1" applyFill="1" applyBorder="1" applyAlignment="1">
      <alignment vertical="center" textRotation="255"/>
    </xf>
    <xf numFmtId="49" fontId="1" fillId="0" borderId="10" xfId="18" applyNumberFormat="1" applyFont="1" applyFill="1" applyBorder="1" applyAlignment="1">
      <alignment vertical="center"/>
    </xf>
    <xf numFmtId="49" fontId="1" fillId="0" borderId="7" xfId="18" applyNumberFormat="1" applyFont="1" applyFill="1" applyBorder="1" applyAlignment="1">
      <alignment horizontal="center" vertical="center"/>
    </xf>
    <xf numFmtId="49" fontId="1" fillId="0" borderId="8" xfId="18" applyNumberFormat="1" applyFont="1" applyFill="1" applyBorder="1" applyAlignment="1">
      <alignment vertical="center"/>
    </xf>
    <xf numFmtId="49" fontId="1" fillId="0" borderId="0" xfId="18" applyNumberFormat="1" applyFont="1" applyFill="1" applyBorder="1" applyAlignment="1">
      <alignment vertical="center"/>
    </xf>
    <xf numFmtId="38" fontId="1" fillId="0" borderId="0" xfId="18" applyFont="1" applyFill="1" applyBorder="1" applyAlignment="1">
      <alignment vertical="center"/>
    </xf>
    <xf numFmtId="38" fontId="13" fillId="0" borderId="0" xfId="18" applyFont="1" applyFill="1" applyBorder="1" applyAlignment="1">
      <alignment vertical="center"/>
    </xf>
    <xf numFmtId="49" fontId="1" fillId="0" borderId="0" xfId="18" applyNumberFormat="1" applyFont="1" applyFill="1" applyBorder="1" applyAlignment="1">
      <alignment horizontal="left" vertical="center"/>
    </xf>
    <xf numFmtId="0" fontId="1" fillId="0" borderId="0" xfId="27" applyFont="1" applyFill="1">
      <alignment/>
      <protection/>
    </xf>
    <xf numFmtId="49" fontId="7" fillId="0" borderId="0" xfId="27" applyNumberFormat="1" applyFont="1" applyFill="1">
      <alignment/>
      <protection/>
    </xf>
    <xf numFmtId="0" fontId="1" fillId="0" borderId="0" xfId="27" applyFont="1" applyFill="1" applyAlignment="1">
      <alignment vertical="center"/>
      <protection/>
    </xf>
    <xf numFmtId="0" fontId="1" fillId="0" borderId="11" xfId="27" applyFont="1" applyFill="1" applyBorder="1" applyAlignment="1">
      <alignment horizontal="distributed" vertical="center"/>
      <protection/>
    </xf>
    <xf numFmtId="0" fontId="1" fillId="0" borderId="12" xfId="27" applyFont="1" applyFill="1" applyBorder="1" applyAlignment="1">
      <alignment horizontal="center" vertical="center"/>
      <protection/>
    </xf>
    <xf numFmtId="0" fontId="1" fillId="0" borderId="9" xfId="27" applyFont="1" applyFill="1" applyBorder="1" applyAlignment="1">
      <alignment horizontal="center" vertical="center"/>
      <protection/>
    </xf>
    <xf numFmtId="49" fontId="1" fillId="0" borderId="4" xfId="27" applyNumberFormat="1" applyFont="1" applyFill="1" applyBorder="1" applyAlignment="1">
      <alignment horizontal="distributed"/>
      <protection/>
    </xf>
    <xf numFmtId="49" fontId="1" fillId="0" borderId="0" xfId="27" applyNumberFormat="1" applyFont="1" applyFill="1" applyBorder="1" applyAlignment="1">
      <alignment horizontal="distributed"/>
      <protection/>
    </xf>
    <xf numFmtId="0" fontId="1" fillId="0" borderId="13" xfId="27" applyNumberFormat="1" applyFont="1" applyFill="1" applyBorder="1" applyAlignment="1">
      <alignment horizontal="right" vertical="top"/>
      <protection/>
    </xf>
    <xf numFmtId="0" fontId="1" fillId="0" borderId="14" xfId="27" applyNumberFormat="1" applyFont="1" applyFill="1" applyBorder="1" applyAlignment="1">
      <alignment horizontal="right" vertical="top"/>
      <protection/>
    </xf>
    <xf numFmtId="0" fontId="1" fillId="0" borderId="4" xfId="27" applyFont="1" applyFill="1" applyBorder="1" applyAlignment="1">
      <alignment horizontal="center" vertical="center"/>
      <protection/>
    </xf>
    <xf numFmtId="41" fontId="1" fillId="0" borderId="0" xfId="27" applyNumberFormat="1" applyFont="1" applyFill="1" applyBorder="1" applyAlignment="1">
      <alignment horizontal="center" vertical="center"/>
      <protection/>
    </xf>
    <xf numFmtId="41" fontId="1" fillId="0" borderId="0" xfId="27" applyNumberFormat="1" applyFont="1" applyFill="1" applyBorder="1" applyAlignment="1">
      <alignment/>
      <protection/>
    </xf>
    <xf numFmtId="41" fontId="1" fillId="0" borderId="5" xfId="27" applyNumberFormat="1" applyFont="1" applyFill="1" applyBorder="1" applyAlignment="1">
      <alignment/>
      <protection/>
    </xf>
    <xf numFmtId="0" fontId="1" fillId="0" borderId="4" xfId="27" applyFont="1" applyFill="1" applyBorder="1" applyAlignment="1">
      <alignment horizontal="center"/>
      <protection/>
    </xf>
    <xf numFmtId="0" fontId="9" fillId="0" borderId="0" xfId="27" applyFont="1" applyFill="1">
      <alignment/>
      <protection/>
    </xf>
    <xf numFmtId="49" fontId="9" fillId="0" borderId="4" xfId="22" applyFont="1" applyFill="1" applyBorder="1" applyAlignment="1">
      <alignment horizontal="center" vertical="center"/>
      <protection/>
    </xf>
    <xf numFmtId="41" fontId="9" fillId="0" borderId="0" xfId="27" applyNumberFormat="1" applyFont="1" applyFill="1" applyBorder="1" applyAlignment="1">
      <alignment vertical="center"/>
      <protection/>
    </xf>
    <xf numFmtId="41" fontId="9" fillId="0" borderId="5" xfId="27" applyNumberFormat="1" applyFont="1" applyFill="1" applyBorder="1" applyAlignment="1">
      <alignment vertical="center"/>
      <protection/>
    </xf>
    <xf numFmtId="49" fontId="1" fillId="0" borderId="4" xfId="27" applyNumberFormat="1" applyFont="1" applyFill="1" applyBorder="1" applyAlignment="1">
      <alignment horizontal="center" vertical="center"/>
      <protection/>
    </xf>
    <xf numFmtId="49" fontId="1" fillId="0" borderId="0" xfId="27" applyNumberFormat="1" applyFont="1" applyFill="1" applyBorder="1" applyAlignment="1">
      <alignment horizontal="center" vertical="center"/>
      <protection/>
    </xf>
    <xf numFmtId="41" fontId="1" fillId="0" borderId="0" xfId="27" applyNumberFormat="1" applyFont="1" applyFill="1" applyBorder="1" applyAlignment="1">
      <alignment vertical="center"/>
      <protection/>
    </xf>
    <xf numFmtId="41" fontId="1" fillId="0" borderId="5" xfId="27" applyNumberFormat="1" applyFont="1" applyFill="1" applyBorder="1" applyAlignment="1">
      <alignment vertical="center"/>
      <protection/>
    </xf>
    <xf numFmtId="0" fontId="14" fillId="0" borderId="0" xfId="27" applyFont="1" applyFill="1" applyAlignment="1">
      <alignment vertical="center"/>
      <protection/>
    </xf>
    <xf numFmtId="49" fontId="1" fillId="0" borderId="4" xfId="27" applyNumberFormat="1" applyFont="1" applyFill="1" applyBorder="1" applyAlignment="1">
      <alignment horizontal="right" vertical="center"/>
      <protection/>
    </xf>
    <xf numFmtId="49" fontId="1" fillId="0" borderId="0" xfId="27" applyNumberFormat="1" applyFont="1" applyFill="1" applyBorder="1" applyAlignment="1">
      <alignment horizontal="right" vertical="center"/>
      <protection/>
    </xf>
    <xf numFmtId="49" fontId="1" fillId="0" borderId="4" xfId="20" applyFont="1" applyFill="1" applyBorder="1">
      <alignment horizontal="distributed" vertical="center"/>
      <protection/>
    </xf>
    <xf numFmtId="41" fontId="1" fillId="0" borderId="0" xfId="21" applyNumberFormat="1" applyFont="1" applyFill="1" applyBorder="1" applyAlignment="1">
      <alignment vertical="center"/>
      <protection/>
    </xf>
    <xf numFmtId="41" fontId="1" fillId="0" borderId="5" xfId="21" applyNumberFormat="1" applyFont="1" applyFill="1" applyBorder="1" applyAlignment="1">
      <alignment vertical="center"/>
      <protection/>
    </xf>
    <xf numFmtId="49" fontId="1" fillId="0" borderId="0" xfId="20" applyFont="1" applyFill="1" applyBorder="1">
      <alignment horizontal="distributed" vertical="center"/>
      <protection/>
    </xf>
    <xf numFmtId="49" fontId="1" fillId="0" borderId="6" xfId="20" applyFont="1" applyFill="1" applyBorder="1">
      <alignment horizontal="distributed" vertical="center"/>
      <protection/>
    </xf>
    <xf numFmtId="41" fontId="1" fillId="0" borderId="7" xfId="27" applyNumberFormat="1" applyFont="1" applyFill="1" applyBorder="1" applyAlignment="1">
      <alignment horizontal="center" vertical="center"/>
      <protection/>
    </xf>
    <xf numFmtId="41" fontId="1" fillId="0" borderId="7" xfId="27" applyNumberFormat="1" applyFont="1" applyFill="1" applyBorder="1" applyAlignment="1">
      <alignment vertical="center"/>
      <protection/>
    </xf>
    <xf numFmtId="41" fontId="1" fillId="0" borderId="8" xfId="27" applyNumberFormat="1" applyFont="1" applyFill="1" applyBorder="1" applyAlignment="1">
      <alignment vertical="center"/>
      <protection/>
    </xf>
    <xf numFmtId="49" fontId="1" fillId="0" borderId="0" xfId="27" applyNumberFormat="1" applyFont="1" applyFill="1" applyAlignment="1">
      <alignment horizontal="left" vertical="top"/>
      <protection/>
    </xf>
    <xf numFmtId="49" fontId="1" fillId="0" borderId="0" xfId="27" applyNumberFormat="1" applyFont="1" applyFill="1" applyBorder="1">
      <alignment/>
      <protection/>
    </xf>
    <xf numFmtId="49" fontId="1" fillId="0" borderId="0" xfId="27" applyNumberFormat="1" applyFont="1" applyFill="1">
      <alignment/>
      <protection/>
    </xf>
    <xf numFmtId="0" fontId="1" fillId="0" borderId="11" xfId="27" applyFont="1" applyFill="1" applyBorder="1" applyAlignment="1">
      <alignment vertical="center" wrapText="1"/>
      <protection/>
    </xf>
    <xf numFmtId="0" fontId="1" fillId="0" borderId="11" xfId="27" applyFont="1" applyFill="1" applyBorder="1" applyAlignment="1">
      <alignment horizontal="center" vertical="center"/>
      <protection/>
    </xf>
    <xf numFmtId="0" fontId="1" fillId="0" borderId="15" xfId="27" applyNumberFormat="1" applyFont="1" applyFill="1" applyBorder="1" applyAlignment="1">
      <alignment horizontal="right" vertical="top"/>
      <protection/>
    </xf>
    <xf numFmtId="41" fontId="1" fillId="0" borderId="1" xfId="27" applyNumberFormat="1" applyFont="1" applyFill="1" applyBorder="1" applyAlignment="1">
      <alignment horizontal="right"/>
      <protection/>
    </xf>
    <xf numFmtId="41" fontId="1" fillId="0" borderId="0" xfId="27" applyNumberFormat="1" applyFont="1" applyFill="1" applyBorder="1" applyAlignment="1">
      <alignment horizontal="right"/>
      <protection/>
    </xf>
    <xf numFmtId="41" fontId="1" fillId="0" borderId="5" xfId="27" applyNumberFormat="1" applyFont="1" applyFill="1" applyBorder="1" applyAlignment="1">
      <alignment horizontal="right"/>
      <protection/>
    </xf>
    <xf numFmtId="41" fontId="9" fillId="0" borderId="1" xfId="27" applyNumberFormat="1" applyFont="1" applyFill="1" applyBorder="1" applyAlignment="1">
      <alignment vertical="center"/>
      <protection/>
    </xf>
    <xf numFmtId="41" fontId="1" fillId="0" borderId="1" xfId="27" applyNumberFormat="1" applyFont="1" applyFill="1" applyBorder="1" applyAlignment="1">
      <alignment vertical="center"/>
      <protection/>
    </xf>
    <xf numFmtId="0" fontId="1" fillId="0" borderId="0" xfId="27" applyFont="1" applyFill="1" applyBorder="1">
      <alignment/>
      <protection/>
    </xf>
    <xf numFmtId="0" fontId="1" fillId="0" borderId="5" xfId="27" applyFont="1" applyFill="1" applyBorder="1">
      <alignment/>
      <protection/>
    </xf>
    <xf numFmtId="0" fontId="14" fillId="0" borderId="0" xfId="27" applyFont="1" applyFill="1" applyBorder="1" applyAlignment="1">
      <alignment vertical="center"/>
      <protection/>
    </xf>
    <xf numFmtId="0" fontId="14" fillId="0" borderId="5" xfId="27" applyFont="1" applyFill="1" applyBorder="1" applyAlignment="1">
      <alignment vertical="center"/>
      <protection/>
    </xf>
    <xf numFmtId="41" fontId="1" fillId="0" borderId="1" xfId="27" applyNumberFormat="1" applyFont="1" applyFill="1" applyBorder="1" applyAlignment="1">
      <alignment/>
      <protection/>
    </xf>
    <xf numFmtId="41" fontId="1" fillId="0" borderId="1" xfId="21" applyNumberFormat="1" applyFont="1" applyFill="1" applyBorder="1" applyAlignment="1">
      <alignment vertical="center"/>
      <protection/>
    </xf>
    <xf numFmtId="41" fontId="1" fillId="0" borderId="0" xfId="27" applyNumberFormat="1" applyFont="1" applyFill="1" applyBorder="1">
      <alignment/>
      <protection/>
    </xf>
    <xf numFmtId="41" fontId="1" fillId="0" borderId="5" xfId="27" applyNumberFormat="1" applyFont="1" applyFill="1" applyBorder="1">
      <alignment/>
      <protection/>
    </xf>
    <xf numFmtId="41" fontId="1" fillId="0" borderId="10" xfId="27" applyNumberFormat="1" applyFont="1" applyFill="1" applyBorder="1" applyAlignment="1">
      <alignment/>
      <protection/>
    </xf>
    <xf numFmtId="41" fontId="1" fillId="0" borderId="7" xfId="27" applyNumberFormat="1" applyFont="1" applyFill="1" applyBorder="1" applyAlignment="1">
      <alignment/>
      <protection/>
    </xf>
    <xf numFmtId="41" fontId="1" fillId="0" borderId="10" xfId="27" applyNumberFormat="1" applyFont="1" applyFill="1" applyBorder="1" applyAlignment="1">
      <alignment vertical="center"/>
      <protection/>
    </xf>
    <xf numFmtId="41" fontId="1" fillId="0" borderId="7" xfId="27" applyNumberFormat="1" applyFont="1" applyFill="1" applyBorder="1">
      <alignment/>
      <protection/>
    </xf>
    <xf numFmtId="41" fontId="1" fillId="0" borderId="8" xfId="27" applyNumberFormat="1" applyFont="1" applyFill="1" applyBorder="1">
      <alignment/>
      <protection/>
    </xf>
    <xf numFmtId="0" fontId="1" fillId="0" borderId="0" xfId="28" applyFont="1" applyFill="1">
      <alignment/>
      <protection/>
    </xf>
    <xf numFmtId="49" fontId="7" fillId="0" borderId="0" xfId="28" applyNumberFormat="1" applyFont="1" applyFill="1">
      <alignment/>
      <protection/>
    </xf>
    <xf numFmtId="0" fontId="1" fillId="0" borderId="0" xfId="28" applyNumberFormat="1" applyFont="1" applyFill="1" applyBorder="1" applyAlignment="1">
      <alignment horizontal="right"/>
      <protection/>
    </xf>
    <xf numFmtId="0" fontId="1" fillId="0" borderId="0" xfId="28" applyFont="1" applyFill="1" applyBorder="1">
      <alignment/>
      <protection/>
    </xf>
    <xf numFmtId="0" fontId="1" fillId="0" borderId="5" xfId="30" applyFont="1" applyFill="1" applyBorder="1" applyAlignment="1">
      <alignment horizontal="distributed"/>
      <protection/>
    </xf>
    <xf numFmtId="0" fontId="1" fillId="0" borderId="11" xfId="28" applyFont="1" applyFill="1" applyBorder="1" applyAlignment="1">
      <alignment horizontal="distributed" vertical="center"/>
      <protection/>
    </xf>
    <xf numFmtId="0" fontId="1" fillId="0" borderId="11" xfId="28" applyFont="1" applyFill="1" applyBorder="1" applyAlignment="1">
      <alignment horizontal="distributed" vertical="center" wrapText="1"/>
      <protection/>
    </xf>
    <xf numFmtId="0" fontId="10" fillId="0" borderId="0" xfId="28" applyFont="1" applyFill="1" applyBorder="1">
      <alignment/>
      <protection/>
    </xf>
    <xf numFmtId="49" fontId="15" fillId="0" borderId="12" xfId="28" applyNumberFormat="1" applyFont="1" applyFill="1" applyBorder="1" applyAlignment="1">
      <alignment horizontal="distributed"/>
      <protection/>
    </xf>
    <xf numFmtId="41" fontId="16" fillId="0" borderId="15" xfId="28" applyNumberFormat="1" applyFont="1" applyFill="1" applyBorder="1" applyAlignment="1">
      <alignment horizontal="right" vertical="top"/>
      <protection/>
    </xf>
    <xf numFmtId="41" fontId="16" fillId="0" borderId="13" xfId="28" applyNumberFormat="1" applyFont="1" applyFill="1" applyBorder="1" applyAlignment="1">
      <alignment horizontal="right" vertical="top"/>
      <protection/>
    </xf>
    <xf numFmtId="41" fontId="16" fillId="0" borderId="14" xfId="28" applyNumberFormat="1" applyFont="1" applyFill="1" applyBorder="1" applyAlignment="1">
      <alignment horizontal="right" vertical="top"/>
      <protection/>
    </xf>
    <xf numFmtId="0" fontId="16" fillId="0" borderId="0" xfId="28" applyFont="1" applyFill="1" applyBorder="1" applyAlignment="1">
      <alignment horizontal="right" vertical="center"/>
      <protection/>
    </xf>
    <xf numFmtId="0" fontId="10" fillId="0" borderId="0" xfId="28" applyFont="1" applyFill="1">
      <alignment/>
      <protection/>
    </xf>
    <xf numFmtId="49" fontId="1" fillId="0" borderId="4" xfId="22" applyFont="1" applyFill="1" applyBorder="1" applyAlignment="1">
      <alignment horizontal="distributed" vertical="center"/>
      <protection/>
    </xf>
    <xf numFmtId="199" fontId="1" fillId="0" borderId="0" xfId="21" applyNumberFormat="1" applyFont="1" applyFill="1" applyBorder="1" applyAlignment="1">
      <alignment vertical="center"/>
      <protection/>
    </xf>
    <xf numFmtId="41" fontId="9" fillId="0" borderId="0" xfId="28" applyNumberFormat="1" applyFont="1" applyFill="1" applyBorder="1" applyAlignment="1">
      <alignment horizontal="center" vertical="center" wrapText="1"/>
      <protection/>
    </xf>
    <xf numFmtId="0" fontId="9" fillId="0" borderId="0" xfId="28" applyFont="1" applyFill="1" applyBorder="1">
      <alignment/>
      <protection/>
    </xf>
    <xf numFmtId="49" fontId="9" fillId="0" borderId="4" xfId="22" applyFont="1" applyFill="1" applyBorder="1" applyAlignment="1">
      <alignment horizontal="distributed" vertical="center"/>
      <protection/>
    </xf>
    <xf numFmtId="41" fontId="9" fillId="0" borderId="1" xfId="28" applyNumberFormat="1" applyFont="1" applyFill="1" applyBorder="1" applyAlignment="1">
      <alignment vertical="center"/>
      <protection/>
    </xf>
    <xf numFmtId="41" fontId="9" fillId="0" borderId="0" xfId="28" applyNumberFormat="1" applyFont="1" applyFill="1" applyBorder="1" applyAlignment="1">
      <alignment vertical="center"/>
      <protection/>
    </xf>
    <xf numFmtId="41" fontId="9" fillId="0" borderId="0" xfId="21" applyNumberFormat="1" applyFont="1" applyFill="1" applyBorder="1" applyAlignment="1">
      <alignment vertical="center"/>
      <protection/>
    </xf>
    <xf numFmtId="199" fontId="9" fillId="0" borderId="0" xfId="28" applyNumberFormat="1" applyFont="1" applyFill="1" applyBorder="1" applyAlignment="1">
      <alignment vertical="center"/>
      <protection/>
    </xf>
    <xf numFmtId="41" fontId="9" fillId="0" borderId="5" xfId="21" applyNumberFormat="1" applyFont="1" applyFill="1" applyBorder="1" applyAlignment="1">
      <alignment vertical="center"/>
      <protection/>
    </xf>
    <xf numFmtId="0" fontId="9" fillId="0" borderId="0" xfId="28" applyFont="1" applyFill="1">
      <alignment/>
      <protection/>
    </xf>
    <xf numFmtId="41" fontId="1" fillId="0" borderId="1" xfId="28" applyNumberFormat="1" applyFont="1" applyFill="1" applyBorder="1" applyAlignment="1">
      <alignment vertical="center"/>
      <protection/>
    </xf>
    <xf numFmtId="41" fontId="1" fillId="0" borderId="0" xfId="28" applyNumberFormat="1" applyFont="1" applyFill="1" applyBorder="1" applyAlignment="1">
      <alignment vertical="center"/>
      <protection/>
    </xf>
    <xf numFmtId="199" fontId="1" fillId="0" borderId="0" xfId="28" applyNumberFormat="1" applyFont="1" applyFill="1" applyBorder="1" applyAlignment="1">
      <alignment vertical="center"/>
      <protection/>
    </xf>
    <xf numFmtId="41" fontId="1" fillId="0" borderId="5" xfId="28" applyNumberFormat="1" applyFont="1" applyFill="1" applyBorder="1" applyAlignment="1">
      <alignment vertical="center"/>
      <protection/>
    </xf>
    <xf numFmtId="0" fontId="14" fillId="0" borderId="0" xfId="28" applyFont="1" applyFill="1" applyBorder="1" applyAlignment="1">
      <alignment vertical="center"/>
      <protection/>
    </xf>
    <xf numFmtId="0" fontId="14" fillId="0" borderId="0" xfId="28" applyFont="1" applyFill="1" applyAlignment="1">
      <alignment vertical="center"/>
      <protection/>
    </xf>
    <xf numFmtId="0" fontId="9" fillId="0" borderId="0" xfId="28" applyFont="1" applyFill="1" applyBorder="1" applyAlignment="1">
      <alignment vertical="center"/>
      <protection/>
    </xf>
    <xf numFmtId="0" fontId="9" fillId="0" borderId="0" xfId="28" applyFont="1" applyFill="1" applyAlignment="1">
      <alignment vertical="center"/>
      <protection/>
    </xf>
    <xf numFmtId="41" fontId="1" fillId="0" borderId="0" xfId="28" applyNumberFormat="1" applyFont="1" applyFill="1" applyBorder="1">
      <alignment/>
      <protection/>
    </xf>
    <xf numFmtId="41" fontId="1" fillId="0" borderId="0" xfId="21" applyFont="1" applyFill="1" applyBorder="1">
      <alignment/>
      <protection/>
    </xf>
    <xf numFmtId="41" fontId="1" fillId="0" borderId="0" xfId="21" applyFont="1" applyFill="1" applyBorder="1" applyAlignment="1">
      <alignment vertical="center"/>
      <protection/>
    </xf>
    <xf numFmtId="41" fontId="1" fillId="0" borderId="0" xfId="28" applyNumberFormat="1" applyFont="1" applyFill="1" applyBorder="1" applyAlignment="1">
      <alignment horizontal="center" vertical="center" wrapText="1"/>
      <protection/>
    </xf>
    <xf numFmtId="41" fontId="1" fillId="0" borderId="5" xfId="28" applyNumberFormat="1" applyFont="1" applyFill="1" applyBorder="1" applyAlignment="1">
      <alignment horizontal="center" vertical="center"/>
      <protection/>
    </xf>
    <xf numFmtId="0" fontId="1" fillId="0" borderId="0" xfId="28" applyFont="1" applyFill="1" applyBorder="1" applyAlignment="1">
      <alignment vertical="center"/>
      <protection/>
    </xf>
    <xf numFmtId="0" fontId="1" fillId="0" borderId="0" xfId="28" applyFont="1" applyFill="1" applyAlignment="1">
      <alignment vertical="center"/>
      <protection/>
    </xf>
    <xf numFmtId="41" fontId="9" fillId="0" borderId="0" xfId="28" applyNumberFormat="1" applyFont="1" applyFill="1" applyBorder="1">
      <alignment/>
      <protection/>
    </xf>
    <xf numFmtId="41" fontId="1" fillId="0" borderId="1" xfId="28" applyNumberFormat="1" applyFont="1" applyFill="1" applyBorder="1" applyAlignment="1">
      <alignment horizontal="center" vertical="center"/>
      <protection/>
    </xf>
    <xf numFmtId="177" fontId="1" fillId="0" borderId="0" xfId="28" applyNumberFormat="1" applyFont="1" applyFill="1" applyBorder="1" applyAlignment="1">
      <alignment vertical="center"/>
      <protection/>
    </xf>
    <xf numFmtId="41" fontId="1" fillId="0" borderId="10" xfId="21" applyNumberFormat="1" applyFont="1" applyFill="1" applyBorder="1" applyAlignment="1">
      <alignment vertical="center"/>
      <protection/>
    </xf>
    <xf numFmtId="41" fontId="1" fillId="0" borderId="7" xfId="21" applyNumberFormat="1" applyFont="1" applyFill="1" applyBorder="1" applyAlignment="1">
      <alignment vertical="center"/>
      <protection/>
    </xf>
    <xf numFmtId="199" fontId="1" fillId="0" borderId="7" xfId="21" applyNumberFormat="1" applyFont="1" applyFill="1" applyBorder="1" applyAlignment="1">
      <alignment vertical="center"/>
      <protection/>
    </xf>
    <xf numFmtId="41" fontId="1" fillId="0" borderId="8" xfId="21" applyNumberFormat="1" applyFont="1" applyFill="1" applyBorder="1" applyAlignment="1">
      <alignment vertical="center"/>
      <protection/>
    </xf>
    <xf numFmtId="49" fontId="1" fillId="0" borderId="0" xfId="28" applyNumberFormat="1" applyFont="1" applyFill="1" applyBorder="1" applyAlignment="1">
      <alignment/>
      <protection/>
    </xf>
    <xf numFmtId="41" fontId="1" fillId="0" borderId="0" xfId="28" applyNumberFormat="1" applyFont="1" applyFill="1" applyBorder="1" applyAlignment="1">
      <alignment horizontal="center" vertical="center"/>
      <protection/>
    </xf>
    <xf numFmtId="49" fontId="1" fillId="0" borderId="0" xfId="28" applyNumberFormat="1" applyFont="1" applyFill="1" applyBorder="1" applyAlignment="1">
      <alignment horizontal="left" vertical="top" wrapText="1"/>
      <protection/>
    </xf>
    <xf numFmtId="0" fontId="1" fillId="0" borderId="0" xfId="28" applyFont="1" applyFill="1" applyBorder="1" applyAlignment="1">
      <alignment/>
      <protection/>
    </xf>
    <xf numFmtId="49" fontId="1" fillId="0" borderId="0" xfId="28" applyNumberFormat="1" applyFont="1" applyFill="1" applyAlignment="1">
      <alignment/>
      <protection/>
    </xf>
    <xf numFmtId="49" fontId="1" fillId="0" borderId="0" xfId="28" applyNumberFormat="1" applyFont="1" applyFill="1">
      <alignment/>
      <protection/>
    </xf>
    <xf numFmtId="0" fontId="1" fillId="0" borderId="0" xfId="29" applyFont="1" applyFill="1" applyAlignment="1">
      <alignment vertical="center"/>
      <protection/>
    </xf>
    <xf numFmtId="0" fontId="7" fillId="0" borderId="0" xfId="29" applyFont="1" applyFill="1">
      <alignment/>
      <protection/>
    </xf>
    <xf numFmtId="0" fontId="1" fillId="0" borderId="0" xfId="29" applyFont="1" applyFill="1" applyAlignment="1">
      <alignment horizontal="right" vertical="center"/>
      <protection/>
    </xf>
    <xf numFmtId="0" fontId="1" fillId="0" borderId="11" xfId="29" applyFont="1" applyFill="1" applyBorder="1" applyAlignment="1">
      <alignment horizontal="distributed" vertical="center" wrapText="1"/>
      <protection/>
    </xf>
    <xf numFmtId="0" fontId="1" fillId="0" borderId="11" xfId="29" applyFont="1" applyFill="1" applyBorder="1" applyAlignment="1">
      <alignment horizontal="center" vertical="center"/>
      <protection/>
    </xf>
    <xf numFmtId="0" fontId="1" fillId="0" borderId="12" xfId="29" applyFont="1" applyFill="1" applyBorder="1" applyAlignment="1">
      <alignment horizontal="distributed" vertical="center"/>
      <protection/>
    </xf>
    <xf numFmtId="41" fontId="10" fillId="0" borderId="15" xfId="29" applyNumberFormat="1" applyFont="1" applyFill="1" applyBorder="1" applyAlignment="1">
      <alignment horizontal="right" vertical="center"/>
      <protection/>
    </xf>
    <xf numFmtId="41" fontId="10" fillId="0" borderId="13" xfId="29" applyNumberFormat="1" applyFont="1" applyFill="1" applyBorder="1" applyAlignment="1">
      <alignment horizontal="right" vertical="center"/>
      <protection/>
    </xf>
    <xf numFmtId="41" fontId="10" fillId="0" borderId="14" xfId="29" applyNumberFormat="1" applyFont="1" applyFill="1" applyBorder="1" applyAlignment="1">
      <alignment horizontal="right" vertical="center"/>
      <protection/>
    </xf>
    <xf numFmtId="0" fontId="9" fillId="0" borderId="0" xfId="29" applyFont="1" applyFill="1" applyBorder="1" applyAlignment="1">
      <alignment vertical="center"/>
      <protection/>
    </xf>
    <xf numFmtId="0" fontId="9" fillId="0" borderId="4" xfId="29" applyFont="1" applyFill="1" applyBorder="1" applyAlignment="1">
      <alignment horizontal="distributed" vertical="center"/>
      <protection/>
    </xf>
    <xf numFmtId="41" fontId="9" fillId="0" borderId="0" xfId="29" applyNumberFormat="1" applyFont="1" applyFill="1" applyBorder="1" applyAlignment="1">
      <alignment vertical="center"/>
      <protection/>
    </xf>
    <xf numFmtId="41" fontId="9" fillId="0" borderId="5" xfId="29" applyNumberFormat="1" applyFont="1" applyFill="1" applyBorder="1" applyAlignment="1">
      <alignment vertical="center"/>
      <protection/>
    </xf>
    <xf numFmtId="0" fontId="1" fillId="0" borderId="0" xfId="29" applyFont="1" applyFill="1" applyBorder="1" applyAlignment="1">
      <alignment vertical="center"/>
      <protection/>
    </xf>
    <xf numFmtId="0" fontId="1" fillId="0" borderId="4" xfId="29" applyFont="1" applyFill="1" applyBorder="1" applyAlignment="1">
      <alignment horizontal="distributed" vertical="center"/>
      <protection/>
    </xf>
    <xf numFmtId="41" fontId="1" fillId="0" borderId="1" xfId="29" applyNumberFormat="1" applyFont="1" applyFill="1" applyBorder="1" applyAlignment="1">
      <alignment vertical="center"/>
      <protection/>
    </xf>
    <xf numFmtId="41" fontId="1" fillId="0" borderId="0" xfId="29" applyNumberFormat="1" applyFont="1" applyFill="1" applyBorder="1" applyAlignment="1">
      <alignment vertical="center"/>
      <protection/>
    </xf>
    <xf numFmtId="41" fontId="1" fillId="0" borderId="5" xfId="29" applyNumberFormat="1" applyFont="1" applyFill="1" applyBorder="1" applyAlignment="1">
      <alignment vertical="center"/>
      <protection/>
    </xf>
    <xf numFmtId="0" fontId="1" fillId="0" borderId="9" xfId="29" applyFont="1" applyFill="1" applyBorder="1" applyAlignment="1">
      <alignment horizontal="center" vertical="center"/>
      <protection/>
    </xf>
    <xf numFmtId="41" fontId="1" fillId="0" borderId="16" xfId="29" applyNumberFormat="1" applyFont="1" applyFill="1" applyBorder="1" applyAlignment="1">
      <alignment vertical="center"/>
      <protection/>
    </xf>
    <xf numFmtId="41" fontId="1" fillId="0" borderId="17" xfId="29" applyNumberFormat="1" applyFont="1" applyFill="1" applyBorder="1" applyAlignment="1">
      <alignment vertical="center"/>
      <protection/>
    </xf>
    <xf numFmtId="41" fontId="1" fillId="0" borderId="2" xfId="29" applyNumberFormat="1" applyFont="1" applyFill="1" applyBorder="1" applyAlignment="1">
      <alignment vertical="center"/>
      <protection/>
    </xf>
    <xf numFmtId="0" fontId="1" fillId="0" borderId="0" xfId="29" applyFont="1" applyFill="1" applyAlignment="1">
      <alignment horizontal="left" vertical="center"/>
      <protection/>
    </xf>
    <xf numFmtId="0" fontId="1" fillId="0" borderId="0" xfId="29" applyFont="1" applyFill="1" applyAlignment="1" quotePrefix="1">
      <alignment horizontal="right" vertical="center"/>
      <protection/>
    </xf>
    <xf numFmtId="0" fontId="1" fillId="0" borderId="0" xfId="30" applyFont="1" applyFill="1">
      <alignment/>
      <protection/>
    </xf>
    <xf numFmtId="0" fontId="7" fillId="0" borderId="0" xfId="30" applyFont="1" applyFill="1">
      <alignment/>
      <protection/>
    </xf>
    <xf numFmtId="0" fontId="1" fillId="0" borderId="1" xfId="30" applyFont="1" applyFill="1" applyBorder="1" applyAlignment="1">
      <alignment horizontal="center" vertical="center"/>
      <protection/>
    </xf>
    <xf numFmtId="0" fontId="1" fillId="0" borderId="0" xfId="30" applyFont="1" applyFill="1" applyBorder="1" applyAlignment="1">
      <alignment horizontal="center" vertical="center"/>
      <protection/>
    </xf>
    <xf numFmtId="0" fontId="1" fillId="0" borderId="5" xfId="30" applyFont="1" applyFill="1" applyBorder="1" applyAlignment="1">
      <alignment horizontal="center" vertical="center"/>
      <protection/>
    </xf>
    <xf numFmtId="0" fontId="1" fillId="0" borderId="0" xfId="30" applyFont="1" applyFill="1" applyAlignment="1">
      <alignment horizontal="right"/>
      <protection/>
    </xf>
    <xf numFmtId="0" fontId="1" fillId="0" borderId="14" xfId="30" applyFont="1" applyFill="1" applyBorder="1" applyAlignment="1">
      <alignment horizontal="right"/>
      <protection/>
    </xf>
    <xf numFmtId="0" fontId="1" fillId="0" borderId="15" xfId="30" applyFont="1" applyFill="1" applyBorder="1" applyAlignment="1">
      <alignment horizontal="right"/>
      <protection/>
    </xf>
    <xf numFmtId="0" fontId="1" fillId="0" borderId="13" xfId="30" applyFont="1" applyFill="1" applyBorder="1" applyAlignment="1">
      <alignment horizontal="right"/>
      <protection/>
    </xf>
    <xf numFmtId="0" fontId="9" fillId="0" borderId="0" xfId="30" applyFont="1" applyFill="1">
      <alignment/>
      <protection/>
    </xf>
    <xf numFmtId="41" fontId="9" fillId="0" borderId="0" xfId="30" applyNumberFormat="1" applyFont="1" applyFill="1">
      <alignment/>
      <protection/>
    </xf>
    <xf numFmtId="41" fontId="9" fillId="0" borderId="5" xfId="30" applyNumberFormat="1" applyFont="1" applyFill="1" applyBorder="1">
      <alignment/>
      <protection/>
    </xf>
    <xf numFmtId="0" fontId="1" fillId="0" borderId="0" xfId="30" applyFont="1" applyFill="1" applyBorder="1">
      <alignment/>
      <protection/>
    </xf>
    <xf numFmtId="41" fontId="1" fillId="0" borderId="0" xfId="30" applyNumberFormat="1" applyFont="1" applyFill="1">
      <alignment/>
      <protection/>
    </xf>
    <xf numFmtId="41" fontId="1" fillId="0" borderId="5" xfId="30" applyNumberFormat="1" applyFont="1" applyFill="1" applyBorder="1">
      <alignment/>
      <protection/>
    </xf>
    <xf numFmtId="0" fontId="1" fillId="0" borderId="10" xfId="30" applyFont="1" applyFill="1" applyBorder="1">
      <alignment/>
      <protection/>
    </xf>
    <xf numFmtId="0" fontId="1" fillId="0" borderId="7" xfId="30" applyFont="1" applyFill="1" applyBorder="1">
      <alignment/>
      <protection/>
    </xf>
    <xf numFmtId="0" fontId="1" fillId="0" borderId="8" xfId="30" applyFont="1" applyFill="1" applyBorder="1">
      <alignment/>
      <protection/>
    </xf>
    <xf numFmtId="0" fontId="1" fillId="0" borderId="0" xfId="30" applyFont="1" applyFill="1" applyAlignment="1">
      <alignment horizontal="left"/>
      <protection/>
    </xf>
    <xf numFmtId="0" fontId="17" fillId="0" borderId="0" xfId="31" applyFont="1" applyFill="1" applyAlignment="1">
      <alignment vertical="center"/>
      <protection/>
    </xf>
    <xf numFmtId="0" fontId="18" fillId="0" borderId="0" xfId="31" applyFont="1" applyFill="1" applyAlignment="1">
      <alignment vertical="center"/>
      <protection/>
    </xf>
    <xf numFmtId="0" fontId="17" fillId="0" borderId="0" xfId="31" applyFont="1" applyFill="1" applyBorder="1" applyAlignment="1">
      <alignment vertical="center"/>
      <protection/>
    </xf>
    <xf numFmtId="0" fontId="17" fillId="0" borderId="0" xfId="31" applyFont="1" applyFill="1" applyBorder="1" applyAlignment="1">
      <alignment horizontal="right" vertical="center"/>
      <protection/>
    </xf>
    <xf numFmtId="0" fontId="17" fillId="0" borderId="0" xfId="31" applyFont="1" applyFill="1" applyAlignment="1">
      <alignment horizontal="right" vertical="center"/>
      <protection/>
    </xf>
    <xf numFmtId="0" fontId="17" fillId="0" borderId="18" xfId="31" applyFont="1" applyFill="1" applyBorder="1" applyAlignment="1">
      <alignment horizontal="distributed" vertical="center"/>
      <protection/>
    </xf>
    <xf numFmtId="0" fontId="17" fillId="0" borderId="19" xfId="31" applyFont="1" applyFill="1" applyBorder="1" applyAlignment="1">
      <alignment horizontal="distributed" vertical="center"/>
      <protection/>
    </xf>
    <xf numFmtId="0" fontId="17" fillId="0" borderId="1" xfId="31" applyFont="1" applyFill="1" applyBorder="1" applyAlignment="1">
      <alignment vertical="center"/>
      <protection/>
    </xf>
    <xf numFmtId="0" fontId="17" fillId="0" borderId="5" xfId="31" applyFont="1" applyFill="1" applyBorder="1" applyAlignment="1">
      <alignment horizontal="distributed" vertical="center" wrapText="1"/>
      <protection/>
    </xf>
    <xf numFmtId="41" fontId="19" fillId="0" borderId="0" xfId="31" applyNumberFormat="1" applyFont="1" applyFill="1" applyBorder="1" applyAlignment="1">
      <alignment horizontal="right" vertical="center"/>
      <protection/>
    </xf>
    <xf numFmtId="41" fontId="19" fillId="0" borderId="13" xfId="31" applyNumberFormat="1" applyFont="1" applyFill="1" applyBorder="1" applyAlignment="1">
      <alignment horizontal="right" vertical="center"/>
      <protection/>
    </xf>
    <xf numFmtId="41" fontId="19" fillId="0" borderId="14" xfId="31" applyNumberFormat="1" applyFont="1" applyFill="1" applyBorder="1" applyAlignment="1">
      <alignment horizontal="right" vertical="center"/>
      <protection/>
    </xf>
    <xf numFmtId="0" fontId="20" fillId="0" borderId="0" xfId="31" applyFont="1" applyFill="1" applyAlignment="1">
      <alignment vertical="center"/>
      <protection/>
    </xf>
    <xf numFmtId="41" fontId="20" fillId="0" borderId="1" xfId="31" applyNumberFormat="1" applyFont="1" applyFill="1" applyBorder="1" applyAlignment="1">
      <alignment horizontal="right" vertical="center"/>
      <protection/>
    </xf>
    <xf numFmtId="41" fontId="20" fillId="0" borderId="0" xfId="31" applyNumberFormat="1" applyFont="1" applyFill="1" applyBorder="1" applyAlignment="1">
      <alignment horizontal="right" vertical="center"/>
      <protection/>
    </xf>
    <xf numFmtId="41" fontId="20" fillId="0" borderId="5" xfId="31" applyNumberFormat="1" applyFont="1" applyFill="1" applyBorder="1" applyAlignment="1">
      <alignment horizontal="right" vertical="center"/>
      <protection/>
    </xf>
    <xf numFmtId="0" fontId="21" fillId="0" borderId="0" xfId="31" applyFont="1" applyFill="1" applyAlignment="1">
      <alignment vertical="center"/>
      <protection/>
    </xf>
    <xf numFmtId="0" fontId="21" fillId="0" borderId="1" xfId="31" applyFont="1" applyFill="1" applyBorder="1" applyAlignment="1">
      <alignment vertical="center"/>
      <protection/>
    </xf>
    <xf numFmtId="0" fontId="21" fillId="0" borderId="0" xfId="31" applyFont="1" applyFill="1" applyBorder="1" applyAlignment="1">
      <alignment vertical="center"/>
      <protection/>
    </xf>
    <xf numFmtId="0" fontId="17" fillId="0" borderId="5" xfId="31" applyFont="1" applyFill="1" applyBorder="1" applyAlignment="1">
      <alignment horizontal="center" vertical="center" wrapText="1"/>
      <protection/>
    </xf>
    <xf numFmtId="41" fontId="21" fillId="0" borderId="0" xfId="31" applyNumberFormat="1" applyFont="1" applyFill="1" applyAlignment="1">
      <alignment horizontal="right" vertical="center"/>
      <protection/>
    </xf>
    <xf numFmtId="41" fontId="21" fillId="0" borderId="0" xfId="18" applyNumberFormat="1" applyFont="1" applyFill="1" applyBorder="1" applyAlignment="1">
      <alignment horizontal="right" vertical="center"/>
    </xf>
    <xf numFmtId="41" fontId="17" fillId="0" borderId="0" xfId="18" applyNumberFormat="1" applyFont="1" applyFill="1" applyBorder="1" applyAlignment="1">
      <alignment horizontal="right" vertical="center"/>
    </xf>
    <xf numFmtId="41" fontId="17" fillId="0" borderId="5" xfId="18" applyNumberFormat="1" applyFont="1" applyFill="1" applyBorder="1" applyAlignment="1">
      <alignment horizontal="right" vertical="center"/>
    </xf>
    <xf numFmtId="0" fontId="17" fillId="0" borderId="5" xfId="31" applyFont="1" applyFill="1" applyBorder="1" applyAlignment="1">
      <alignment horizontal="distributed" vertical="center" wrapText="1"/>
      <protection/>
    </xf>
    <xf numFmtId="41" fontId="17" fillId="0" borderId="0" xfId="31" applyNumberFormat="1" applyFont="1" applyFill="1" applyAlignment="1">
      <alignment horizontal="right" vertical="center"/>
      <protection/>
    </xf>
    <xf numFmtId="0" fontId="17" fillId="0" borderId="5" xfId="31" applyFont="1" applyFill="1" applyBorder="1" applyAlignment="1">
      <alignment horizontal="distributed" vertical="center"/>
      <protection/>
    </xf>
    <xf numFmtId="177" fontId="17" fillId="0" borderId="0" xfId="18" applyNumberFormat="1" applyFont="1" applyFill="1" applyBorder="1" applyAlignment="1">
      <alignment horizontal="right" vertical="center"/>
    </xf>
    <xf numFmtId="41" fontId="17" fillId="0" borderId="1" xfId="31" applyNumberFormat="1" applyFont="1" applyFill="1" applyBorder="1" applyAlignment="1">
      <alignment horizontal="right" vertical="center"/>
      <protection/>
    </xf>
    <xf numFmtId="0" fontId="20" fillId="0" borderId="1" xfId="31" applyFont="1" applyFill="1" applyBorder="1" applyAlignment="1">
      <alignment vertical="center"/>
      <protection/>
    </xf>
    <xf numFmtId="0" fontId="20" fillId="0" borderId="0" xfId="31" applyFont="1" applyFill="1" applyBorder="1" applyAlignment="1">
      <alignment vertical="center"/>
      <protection/>
    </xf>
    <xf numFmtId="0" fontId="20" fillId="0" borderId="5" xfId="31" applyFont="1" applyFill="1" applyBorder="1" applyAlignment="1">
      <alignment horizontal="distributed" vertical="center"/>
      <protection/>
    </xf>
    <xf numFmtId="41" fontId="17" fillId="0" borderId="0" xfId="31" applyNumberFormat="1" applyFont="1" applyFill="1" applyBorder="1" applyAlignment="1">
      <alignment horizontal="right" vertical="center"/>
      <protection/>
    </xf>
    <xf numFmtId="0" fontId="17" fillId="0" borderId="10" xfId="31" applyFont="1" applyFill="1" applyBorder="1" applyAlignment="1">
      <alignment vertical="center"/>
      <protection/>
    </xf>
    <xf numFmtId="0" fontId="17" fillId="0" borderId="7" xfId="31" applyFont="1" applyFill="1" applyBorder="1" applyAlignment="1">
      <alignment vertical="center"/>
      <protection/>
    </xf>
    <xf numFmtId="0" fontId="17" fillId="0" borderId="8" xfId="31" applyFont="1" applyFill="1" applyBorder="1" applyAlignment="1">
      <alignment horizontal="distributed" vertical="center"/>
      <protection/>
    </xf>
    <xf numFmtId="41" fontId="17" fillId="0" borderId="10" xfId="31" applyNumberFormat="1" applyFont="1" applyFill="1" applyBorder="1" applyAlignment="1">
      <alignment horizontal="right" vertical="center"/>
      <protection/>
    </xf>
    <xf numFmtId="41" fontId="17" fillId="0" borderId="7" xfId="31" applyNumberFormat="1" applyFont="1" applyFill="1" applyBorder="1" applyAlignment="1">
      <alignment horizontal="right" vertical="center"/>
      <protection/>
    </xf>
    <xf numFmtId="41" fontId="17" fillId="0" borderId="7" xfId="18" applyNumberFormat="1" applyFont="1" applyFill="1" applyBorder="1" applyAlignment="1">
      <alignment horizontal="right" vertical="center"/>
    </xf>
    <xf numFmtId="41" fontId="17" fillId="0" borderId="8" xfId="18" applyNumberFormat="1" applyFont="1" applyFill="1" applyBorder="1" applyAlignment="1">
      <alignment horizontal="right" vertical="center"/>
    </xf>
    <xf numFmtId="0" fontId="17" fillId="0" borderId="0" xfId="31" applyFont="1" applyFill="1" applyBorder="1" applyAlignment="1">
      <alignment horizontal="left" vertical="center"/>
      <protection/>
    </xf>
    <xf numFmtId="41" fontId="17" fillId="0" borderId="0" xfId="31" applyNumberFormat="1" applyFont="1" applyFill="1" applyBorder="1" applyAlignment="1">
      <alignment vertical="center"/>
      <protection/>
    </xf>
    <xf numFmtId="0" fontId="17" fillId="0" borderId="0" xfId="31" applyFont="1" applyFill="1" applyBorder="1" applyAlignment="1">
      <alignment horizontal="center" vertical="center"/>
      <protection/>
    </xf>
    <xf numFmtId="195" fontId="17" fillId="0" borderId="0" xfId="18" applyNumberFormat="1" applyFont="1" applyFill="1" applyBorder="1" applyAlignment="1">
      <alignment vertical="center"/>
    </xf>
    <xf numFmtId="195" fontId="17" fillId="0" borderId="0" xfId="18" applyNumberFormat="1" applyFont="1" applyFill="1" applyBorder="1" applyAlignment="1">
      <alignment horizontal="right" vertical="center"/>
    </xf>
    <xf numFmtId="38" fontId="17" fillId="0" borderId="0" xfId="18" applyNumberFormat="1" applyFont="1" applyFill="1" applyBorder="1" applyAlignment="1">
      <alignment vertical="center"/>
    </xf>
    <xf numFmtId="0" fontId="1" fillId="0" borderId="0" xfId="32" applyFont="1" applyFill="1" applyAlignment="1">
      <alignment horizontal="center"/>
      <protection/>
    </xf>
    <xf numFmtId="0" fontId="7" fillId="0" borderId="0" xfId="32" applyFont="1" applyFill="1" applyAlignment="1">
      <alignment vertical="center"/>
      <protection/>
    </xf>
    <xf numFmtId="0" fontId="1" fillId="0" borderId="0" xfId="32" applyFont="1" applyFill="1">
      <alignment/>
      <protection/>
    </xf>
    <xf numFmtId="0" fontId="1" fillId="0" borderId="0" xfId="32" applyFont="1" applyFill="1" applyAlignment="1">
      <alignment vertical="center" wrapText="1"/>
      <protection/>
    </xf>
    <xf numFmtId="0" fontId="1" fillId="0" borderId="0" xfId="32" applyFont="1" applyFill="1" quotePrefix="1">
      <alignment/>
      <protection/>
    </xf>
    <xf numFmtId="0" fontId="1" fillId="0" borderId="0" xfId="32" applyFont="1" applyFill="1" applyBorder="1" applyAlignment="1">
      <alignment horizontal="distributed" vertical="center"/>
      <protection/>
    </xf>
    <xf numFmtId="0" fontId="1" fillId="0" borderId="0" xfId="32" applyFont="1" applyFill="1" applyBorder="1" applyAlignment="1">
      <alignment horizontal="right"/>
      <protection/>
    </xf>
    <xf numFmtId="0" fontId="1" fillId="0" borderId="18" xfId="32" applyFont="1" applyFill="1" applyBorder="1" applyAlignment="1">
      <alignment horizontal="distributed" vertical="center" wrapText="1"/>
      <protection/>
    </xf>
    <xf numFmtId="0" fontId="1" fillId="0" borderId="18" xfId="32" applyFont="1" applyFill="1" applyBorder="1" applyAlignment="1">
      <alignment horizontal="distributed" vertical="center"/>
      <protection/>
    </xf>
    <xf numFmtId="0" fontId="14" fillId="0" borderId="0" xfId="32" applyFont="1" applyFill="1" applyAlignment="1">
      <alignment horizontal="center"/>
      <protection/>
    </xf>
    <xf numFmtId="0" fontId="14" fillId="0" borderId="1" xfId="32" applyFont="1" applyFill="1" applyBorder="1" applyAlignment="1">
      <alignment horizontal="center"/>
      <protection/>
    </xf>
    <xf numFmtId="0" fontId="14" fillId="0" borderId="5" xfId="32" applyFont="1" applyFill="1" applyBorder="1" applyAlignment="1">
      <alignment horizontal="distributed" vertical="center"/>
      <protection/>
    </xf>
    <xf numFmtId="0" fontId="14" fillId="0" borderId="0" xfId="32" applyFont="1" applyFill="1" applyBorder="1" applyAlignment="1">
      <alignment horizontal="distributed" vertical="center"/>
      <protection/>
    </xf>
    <xf numFmtId="41" fontId="22" fillId="0" borderId="0" xfId="18" applyNumberFormat="1" applyFont="1" applyFill="1" applyBorder="1" applyAlignment="1">
      <alignment horizontal="right" vertical="center"/>
    </xf>
    <xf numFmtId="41" fontId="22" fillId="0" borderId="5" xfId="18" applyNumberFormat="1" applyFont="1" applyFill="1" applyBorder="1" applyAlignment="1">
      <alignment horizontal="right" vertical="center"/>
    </xf>
    <xf numFmtId="0" fontId="14" fillId="0" borderId="0" xfId="32" applyFont="1" applyFill="1">
      <alignment/>
      <protection/>
    </xf>
    <xf numFmtId="0" fontId="9" fillId="0" borderId="0" xfId="32" applyFont="1" applyFill="1" applyAlignment="1">
      <alignment horizontal="center"/>
      <protection/>
    </xf>
    <xf numFmtId="0" fontId="0" fillId="0" borderId="5" xfId="32" applyFill="1" applyBorder="1" applyAlignment="1">
      <alignment horizontal="distributed"/>
      <protection/>
    </xf>
    <xf numFmtId="0" fontId="0" fillId="0" borderId="0" xfId="32" applyFill="1" applyBorder="1" applyAlignment="1">
      <alignment horizontal="distributed"/>
      <protection/>
    </xf>
    <xf numFmtId="177" fontId="9" fillId="0" borderId="0" xfId="18" applyNumberFormat="1" applyFont="1" applyFill="1" applyBorder="1" applyAlignment="1">
      <alignment horizontal="right" vertical="center"/>
    </xf>
    <xf numFmtId="177" fontId="9" fillId="0" borderId="5" xfId="18" applyNumberFormat="1" applyFont="1" applyFill="1" applyBorder="1" applyAlignment="1">
      <alignment horizontal="right" vertical="center"/>
    </xf>
    <xf numFmtId="0" fontId="9" fillId="0" borderId="0" xfId="32" applyFont="1" applyFill="1">
      <alignment/>
      <protection/>
    </xf>
    <xf numFmtId="0" fontId="9" fillId="0" borderId="1" xfId="32" applyFont="1" applyFill="1" applyBorder="1" applyAlignment="1">
      <alignment horizontal="center"/>
      <protection/>
    </xf>
    <xf numFmtId="0" fontId="9" fillId="0" borderId="5" xfId="32" applyFont="1" applyFill="1" applyBorder="1" applyAlignment="1">
      <alignment horizontal="distributed" vertical="center"/>
      <protection/>
    </xf>
    <xf numFmtId="0" fontId="9" fillId="0" borderId="0" xfId="32" applyFont="1" applyFill="1" applyBorder="1" applyAlignment="1">
      <alignment horizontal="distributed" vertical="center"/>
      <protection/>
    </xf>
    <xf numFmtId="177" fontId="9" fillId="0" borderId="5" xfId="18" applyNumberFormat="1" applyFont="1" applyFill="1" applyBorder="1" applyAlignment="1">
      <alignment horizontal="right"/>
    </xf>
    <xf numFmtId="38" fontId="9" fillId="0" borderId="1" xfId="18" applyFont="1" applyFill="1" applyBorder="1" applyAlignment="1">
      <alignment horizontal="distributed" vertical="center"/>
    </xf>
    <xf numFmtId="41" fontId="9" fillId="0" borderId="0" xfId="32" applyNumberFormat="1" applyFont="1" applyFill="1" applyBorder="1" applyAlignment="1">
      <alignment horizontal="right" vertical="center"/>
      <protection/>
    </xf>
    <xf numFmtId="41" fontId="9" fillId="0" borderId="5" xfId="32" applyNumberFormat="1" applyFont="1" applyFill="1" applyBorder="1" applyAlignment="1">
      <alignment horizontal="right" vertical="center"/>
      <protection/>
    </xf>
    <xf numFmtId="0" fontId="1" fillId="0" borderId="1" xfId="32" applyFont="1" applyFill="1" applyBorder="1" applyAlignment="1">
      <alignment horizontal="center"/>
      <protection/>
    </xf>
    <xf numFmtId="38" fontId="1" fillId="0" borderId="5" xfId="18" applyFont="1" applyFill="1" applyBorder="1" applyAlignment="1">
      <alignment horizontal="distributed" vertical="center"/>
    </xf>
    <xf numFmtId="38" fontId="1" fillId="0" borderId="0" xfId="18" applyFont="1" applyFill="1" applyBorder="1" applyAlignment="1">
      <alignment horizontal="distributed" vertical="center"/>
    </xf>
    <xf numFmtId="41" fontId="1" fillId="0" borderId="0" xfId="32" applyNumberFormat="1" applyFont="1" applyFill="1" applyBorder="1" applyAlignment="1">
      <alignment horizontal="right" vertical="center"/>
      <protection/>
    </xf>
    <xf numFmtId="41" fontId="1" fillId="0" borderId="5" xfId="32" applyNumberFormat="1" applyFont="1" applyFill="1" applyBorder="1" applyAlignment="1">
      <alignment horizontal="right" vertical="center"/>
      <protection/>
    </xf>
    <xf numFmtId="41" fontId="1" fillId="0" borderId="5" xfId="18" applyNumberFormat="1" applyFont="1" applyFill="1" applyBorder="1" applyAlignment="1">
      <alignment horizontal="right"/>
    </xf>
    <xf numFmtId="0" fontId="1" fillId="0" borderId="5" xfId="32" applyFont="1" applyFill="1" applyBorder="1" applyAlignment="1">
      <alignment horizontal="distributed"/>
      <protection/>
    </xf>
    <xf numFmtId="0" fontId="1" fillId="0" borderId="0" xfId="32" applyFont="1" applyFill="1" applyBorder="1" applyAlignment="1">
      <alignment horizontal="distributed"/>
      <protection/>
    </xf>
    <xf numFmtId="0" fontId="9" fillId="0" borderId="0" xfId="32" applyFont="1" applyFill="1" applyAlignment="1">
      <alignment horizontal="center" vertical="center"/>
      <protection/>
    </xf>
    <xf numFmtId="0" fontId="9" fillId="0" borderId="0" xfId="32" applyFont="1" applyFill="1" applyAlignment="1">
      <alignment vertical="center"/>
      <protection/>
    </xf>
    <xf numFmtId="0" fontId="1" fillId="0" borderId="0" xfId="32" applyFont="1" applyFill="1" applyAlignment="1">
      <alignment horizontal="right"/>
      <protection/>
    </xf>
    <xf numFmtId="0" fontId="1" fillId="0" borderId="0" xfId="32" applyFont="1" applyFill="1" applyBorder="1" applyAlignment="1">
      <alignment horizontal="center"/>
      <protection/>
    </xf>
    <xf numFmtId="0" fontId="1" fillId="0" borderId="0" xfId="32" applyFont="1" applyFill="1" applyBorder="1" applyAlignment="1">
      <alignment vertical="center"/>
      <protection/>
    </xf>
    <xf numFmtId="41" fontId="1" fillId="0" borderId="5" xfId="32" applyNumberFormat="1" applyFont="1" applyFill="1" applyBorder="1">
      <alignment/>
      <protection/>
    </xf>
    <xf numFmtId="0" fontId="1" fillId="0" borderId="10" xfId="32" applyFont="1" applyFill="1" applyBorder="1" applyAlignment="1">
      <alignment horizontal="center"/>
      <protection/>
    </xf>
    <xf numFmtId="38" fontId="1" fillId="0" borderId="8" xfId="18" applyFont="1" applyFill="1" applyBorder="1" applyAlignment="1">
      <alignment horizontal="distributed" vertical="center"/>
    </xf>
    <xf numFmtId="38" fontId="1" fillId="0" borderId="7" xfId="18" applyFont="1" applyFill="1" applyBorder="1" applyAlignment="1">
      <alignment horizontal="distributed" vertical="center"/>
    </xf>
    <xf numFmtId="41" fontId="1" fillId="0" borderId="7" xfId="32" applyNumberFormat="1" applyFont="1" applyFill="1" applyBorder="1" applyAlignment="1">
      <alignment horizontal="right" vertical="center"/>
      <protection/>
    </xf>
    <xf numFmtId="41" fontId="1" fillId="0" borderId="8" xfId="32" applyNumberFormat="1" applyFont="1" applyFill="1" applyBorder="1" applyAlignment="1">
      <alignment horizontal="right" vertical="center"/>
      <protection/>
    </xf>
    <xf numFmtId="0" fontId="1" fillId="0" borderId="0" xfId="32" applyFont="1" applyFill="1" applyBorder="1" applyAlignment="1">
      <alignment/>
      <protection/>
    </xf>
    <xf numFmtId="0" fontId="1" fillId="0" borderId="0" xfId="32" applyFont="1" applyFill="1" applyBorder="1">
      <alignment/>
      <protection/>
    </xf>
    <xf numFmtId="190" fontId="1" fillId="0" borderId="0" xfId="32" applyNumberFormat="1" applyFont="1" applyFill="1" applyBorder="1" applyAlignment="1">
      <alignment horizontal="center"/>
      <protection/>
    </xf>
    <xf numFmtId="41" fontId="1" fillId="0" borderId="0" xfId="32" applyNumberFormat="1" applyFont="1" applyFill="1" applyBorder="1" applyAlignment="1">
      <alignment horizontal="center"/>
      <protection/>
    </xf>
    <xf numFmtId="0" fontId="1" fillId="0" borderId="0" xfId="33" applyFont="1" applyFill="1">
      <alignment/>
      <protection/>
    </xf>
    <xf numFmtId="0" fontId="7" fillId="0" borderId="0" xfId="33" applyFont="1" applyFill="1">
      <alignment/>
      <protection/>
    </xf>
    <xf numFmtId="0" fontId="7" fillId="0" borderId="0" xfId="33" applyFont="1" applyFill="1" applyBorder="1">
      <alignment/>
      <protection/>
    </xf>
    <xf numFmtId="0" fontId="1" fillId="0" borderId="0" xfId="33" applyFont="1" applyFill="1" applyBorder="1">
      <alignment/>
      <protection/>
    </xf>
    <xf numFmtId="38" fontId="1" fillId="0" borderId="0" xfId="18" applyFont="1" applyFill="1" applyAlignment="1">
      <alignment/>
    </xf>
    <xf numFmtId="0" fontId="1" fillId="0" borderId="0" xfId="33" applyFont="1" applyFill="1" applyBorder="1" applyAlignment="1">
      <alignment horizontal="right"/>
      <protection/>
    </xf>
    <xf numFmtId="0" fontId="1" fillId="0" borderId="0" xfId="33" applyFont="1" applyFill="1" applyAlignment="1">
      <alignment horizontal="right"/>
      <protection/>
    </xf>
    <xf numFmtId="0" fontId="1" fillId="0" borderId="0" xfId="33" applyFont="1" applyFill="1" applyAlignment="1">
      <alignment vertical="center"/>
      <protection/>
    </xf>
    <xf numFmtId="0" fontId="1" fillId="0" borderId="20" xfId="33" applyFont="1" applyFill="1" applyBorder="1" applyAlignment="1">
      <alignment horizontal="distributed" vertical="center" wrapText="1"/>
      <protection/>
    </xf>
    <xf numFmtId="0" fontId="1" fillId="0" borderId="11" xfId="33" applyFont="1" applyFill="1" applyBorder="1" applyAlignment="1">
      <alignment horizontal="distributed" vertical="center" wrapText="1"/>
      <protection/>
    </xf>
    <xf numFmtId="210" fontId="1" fillId="0" borderId="0" xfId="33" applyNumberFormat="1" applyFont="1" applyFill="1" applyAlignment="1">
      <alignment vertical="center"/>
      <protection/>
    </xf>
    <xf numFmtId="210" fontId="8" fillId="0" borderId="15" xfId="18" applyNumberFormat="1" applyFont="1" applyFill="1" applyBorder="1" applyAlignment="1">
      <alignment vertical="center"/>
    </xf>
    <xf numFmtId="210" fontId="1" fillId="0" borderId="13" xfId="33" applyNumberFormat="1" applyFont="1" applyFill="1" applyBorder="1" applyAlignment="1">
      <alignment horizontal="distributed" vertical="center"/>
      <protection/>
    </xf>
    <xf numFmtId="210" fontId="1" fillId="0" borderId="15" xfId="33" applyNumberFormat="1" applyFont="1" applyFill="1" applyBorder="1" applyAlignment="1">
      <alignment horizontal="distributed" vertical="center"/>
      <protection/>
    </xf>
    <xf numFmtId="41" fontId="1" fillId="0" borderId="13" xfId="33" applyNumberFormat="1" applyFont="1" applyFill="1" applyBorder="1" applyAlignment="1">
      <alignment horizontal="right"/>
      <protection/>
    </xf>
    <xf numFmtId="41" fontId="25" fillId="0" borderId="13" xfId="33" applyNumberFormat="1" applyFont="1" applyFill="1" applyBorder="1" applyAlignment="1">
      <alignment horizontal="right"/>
      <protection/>
    </xf>
    <xf numFmtId="41" fontId="25" fillId="0" borderId="14" xfId="33" applyNumberFormat="1" applyFont="1" applyFill="1" applyBorder="1" applyAlignment="1">
      <alignment horizontal="right"/>
      <protection/>
    </xf>
    <xf numFmtId="210" fontId="9" fillId="0" borderId="0" xfId="33" applyNumberFormat="1" applyFont="1" applyFill="1" applyAlignment="1">
      <alignment vertical="center"/>
      <protection/>
    </xf>
    <xf numFmtId="210" fontId="26" fillId="0" borderId="1" xfId="18" applyNumberFormat="1" applyFont="1" applyFill="1" applyBorder="1" applyAlignment="1">
      <alignment vertical="center"/>
    </xf>
    <xf numFmtId="210" fontId="1" fillId="0" borderId="0" xfId="33" applyNumberFormat="1" applyFont="1" applyFill="1" applyBorder="1" applyAlignment="1">
      <alignment horizontal="distributed" vertical="center"/>
      <protection/>
    </xf>
    <xf numFmtId="210" fontId="1" fillId="0" borderId="1" xfId="33" applyNumberFormat="1" applyFont="1" applyFill="1" applyBorder="1" applyAlignment="1">
      <alignment horizontal="distributed" vertical="center"/>
      <protection/>
    </xf>
    <xf numFmtId="41" fontId="1" fillId="0" borderId="0" xfId="33" applyNumberFormat="1" applyFont="1" applyFill="1" applyBorder="1" applyAlignment="1">
      <alignment horizontal="right"/>
      <protection/>
    </xf>
    <xf numFmtId="41" fontId="25" fillId="0" borderId="0" xfId="33" applyNumberFormat="1" applyFont="1" applyFill="1" applyBorder="1" applyAlignment="1">
      <alignment horizontal="right"/>
      <protection/>
    </xf>
    <xf numFmtId="41" fontId="1" fillId="0" borderId="5" xfId="33" applyNumberFormat="1" applyFont="1" applyFill="1" applyBorder="1" applyAlignment="1">
      <alignment horizontal="right"/>
      <protection/>
    </xf>
    <xf numFmtId="210" fontId="9" fillId="0" borderId="0" xfId="33" applyNumberFormat="1" applyFont="1" applyFill="1" applyBorder="1" applyAlignment="1">
      <alignment horizontal="distributed" vertical="center"/>
      <protection/>
    </xf>
    <xf numFmtId="210" fontId="9" fillId="0" borderId="1" xfId="33" applyNumberFormat="1" applyFont="1" applyFill="1" applyBorder="1" applyAlignment="1">
      <alignment horizontal="distributed" vertical="center"/>
      <protection/>
    </xf>
    <xf numFmtId="41" fontId="9" fillId="0" borderId="0" xfId="33" applyNumberFormat="1" applyFont="1" applyFill="1" applyBorder="1" applyAlignment="1">
      <alignment horizontal="right"/>
      <protection/>
    </xf>
    <xf numFmtId="41" fontId="27" fillId="0" borderId="0" xfId="33" applyNumberFormat="1" applyFont="1" applyFill="1" applyBorder="1" applyAlignment="1">
      <alignment horizontal="right"/>
      <protection/>
    </xf>
    <xf numFmtId="41" fontId="9" fillId="0" borderId="5" xfId="33" applyNumberFormat="1" applyFont="1" applyFill="1" applyBorder="1" applyAlignment="1">
      <alignment horizontal="right"/>
      <protection/>
    </xf>
    <xf numFmtId="0" fontId="1" fillId="0" borderId="1" xfId="33" applyFont="1" applyFill="1" applyBorder="1">
      <alignment/>
      <protection/>
    </xf>
    <xf numFmtId="0" fontId="1" fillId="0" borderId="0" xfId="33" applyFont="1" applyFill="1" applyBorder="1" applyAlignment="1">
      <alignment horizontal="distributed"/>
      <protection/>
    </xf>
    <xf numFmtId="0" fontId="1" fillId="0" borderId="1" xfId="33" applyFont="1" applyFill="1" applyBorder="1" applyAlignment="1">
      <alignment horizontal="center" vertical="center"/>
      <protection/>
    </xf>
    <xf numFmtId="41" fontId="1" fillId="0" borderId="0" xfId="33" applyNumberFormat="1" applyFont="1" applyFill="1" applyBorder="1" applyAlignment="1">
      <alignment horizontal="center"/>
      <protection/>
    </xf>
    <xf numFmtId="177" fontId="1" fillId="0" borderId="0" xfId="33" applyNumberFormat="1" applyFont="1" applyFill="1" applyBorder="1" applyAlignment="1">
      <alignment horizontal="center"/>
      <protection/>
    </xf>
    <xf numFmtId="177" fontId="1" fillId="0" borderId="0" xfId="33" applyNumberFormat="1" applyFont="1" applyFill="1" applyBorder="1" applyAlignment="1">
      <alignment horizontal="right"/>
      <protection/>
    </xf>
    <xf numFmtId="0" fontId="1" fillId="0" borderId="1" xfId="33" applyFont="1" applyFill="1" applyBorder="1" applyAlignment="1">
      <alignment horizontal="distributed" vertical="center"/>
      <protection/>
    </xf>
    <xf numFmtId="41" fontId="1" fillId="0" borderId="0" xfId="51" applyNumberFormat="1" applyFont="1" applyFill="1" applyBorder="1" applyAlignment="1">
      <alignment horizontal="right"/>
      <protection/>
    </xf>
    <xf numFmtId="0" fontId="9" fillId="0" borderId="0" xfId="33" applyFont="1" applyFill="1" applyAlignment="1">
      <alignment vertical="center"/>
      <protection/>
    </xf>
    <xf numFmtId="0" fontId="13" fillId="0" borderId="1" xfId="33" applyFont="1" applyFill="1" applyBorder="1" applyAlignment="1">
      <alignment horizontal="distributed" vertical="center"/>
      <protection/>
    </xf>
    <xf numFmtId="41" fontId="13" fillId="0" borderId="0" xfId="33" applyNumberFormat="1" applyFont="1" applyFill="1" applyBorder="1" applyAlignment="1">
      <alignment horizontal="right"/>
      <protection/>
    </xf>
    <xf numFmtId="0" fontId="1" fillId="0" borderId="0" xfId="33" applyFont="1" applyFill="1" applyBorder="1" applyAlignment="1">
      <alignment horizontal="distributed" wrapText="1"/>
      <protection/>
    </xf>
    <xf numFmtId="41" fontId="1" fillId="0" borderId="0" xfId="33" applyNumberFormat="1" applyFont="1" applyFill="1" applyBorder="1" applyAlignment="1">
      <alignment horizontal="right" vertical="center"/>
      <protection/>
    </xf>
    <xf numFmtId="41" fontId="1" fillId="0" borderId="0" xfId="33" applyNumberFormat="1" applyFont="1" applyFill="1" applyBorder="1" applyAlignment="1">
      <alignment horizontal="center" vertical="center"/>
      <protection/>
    </xf>
    <xf numFmtId="177" fontId="1" fillId="0" borderId="0" xfId="33" applyNumberFormat="1" applyFont="1" applyFill="1" applyBorder="1" applyAlignment="1">
      <alignment horizontal="center" vertical="center"/>
      <protection/>
    </xf>
    <xf numFmtId="41" fontId="1" fillId="0" borderId="5" xfId="33" applyNumberFormat="1" applyFont="1" applyFill="1" applyBorder="1" applyAlignment="1">
      <alignment horizontal="right" vertical="center"/>
      <protection/>
    </xf>
    <xf numFmtId="0" fontId="1" fillId="0" borderId="1" xfId="33" applyFont="1" applyFill="1" applyBorder="1" applyAlignment="1">
      <alignment vertical="center"/>
      <protection/>
    </xf>
    <xf numFmtId="0" fontId="1" fillId="0" borderId="0" xfId="33" applyFont="1" applyFill="1" applyBorder="1" applyAlignment="1">
      <alignment horizontal="distributed" vertical="center" wrapText="1"/>
      <protection/>
    </xf>
    <xf numFmtId="38" fontId="8" fillId="0" borderId="10" xfId="18" applyFont="1" applyFill="1" applyBorder="1" applyAlignment="1">
      <alignment vertical="center"/>
    </xf>
    <xf numFmtId="0" fontId="1" fillId="0" borderId="7" xfId="33" applyFont="1" applyFill="1" applyBorder="1" applyAlignment="1">
      <alignment horizontal="center" vertical="center"/>
      <protection/>
    </xf>
    <xf numFmtId="0" fontId="1" fillId="0" borderId="10" xfId="33" applyFont="1" applyFill="1" applyBorder="1" applyAlignment="1">
      <alignment horizontal="center" vertical="center"/>
      <protection/>
    </xf>
    <xf numFmtId="41" fontId="1" fillId="0" borderId="7" xfId="33" applyNumberFormat="1" applyFont="1" applyFill="1" applyBorder="1" applyAlignment="1">
      <alignment horizontal="right"/>
      <protection/>
    </xf>
    <xf numFmtId="41" fontId="1" fillId="0" borderId="8" xfId="33" applyNumberFormat="1" applyFont="1" applyFill="1" applyBorder="1" applyAlignment="1">
      <alignment horizontal="right"/>
      <protection/>
    </xf>
    <xf numFmtId="38" fontId="7" fillId="0" borderId="0" xfId="18" applyFont="1" applyFill="1" applyAlignment="1">
      <alignment/>
    </xf>
    <xf numFmtId="38" fontId="1" fillId="0" borderId="21" xfId="18" applyFont="1" applyFill="1" applyBorder="1" applyAlignment="1">
      <alignment/>
    </xf>
    <xf numFmtId="38" fontId="1" fillId="0" borderId="21" xfId="18" applyFont="1" applyFill="1" applyBorder="1" applyAlignment="1">
      <alignment/>
    </xf>
    <xf numFmtId="38" fontId="1" fillId="0" borderId="21" xfId="18" applyFont="1" applyFill="1" applyBorder="1" applyAlignment="1">
      <alignment horizontal="right"/>
    </xf>
    <xf numFmtId="38" fontId="1" fillId="0" borderId="0" xfId="18" applyFont="1" applyFill="1" applyAlignment="1">
      <alignment horizontal="right"/>
    </xf>
    <xf numFmtId="38" fontId="1" fillId="0" borderId="22" xfId="18" applyFont="1" applyFill="1" applyBorder="1" applyAlignment="1">
      <alignment horizontal="distributed" vertical="center"/>
    </xf>
    <xf numFmtId="38" fontId="1" fillId="0" borderId="0" xfId="18" applyFont="1" applyFill="1" applyAlignment="1">
      <alignment/>
    </xf>
    <xf numFmtId="38" fontId="1" fillId="0" borderId="12" xfId="18" applyFont="1" applyFill="1" applyBorder="1" applyAlignment="1">
      <alignment/>
    </xf>
    <xf numFmtId="38" fontId="1" fillId="0" borderId="15" xfId="18" applyFont="1" applyFill="1" applyBorder="1" applyAlignment="1">
      <alignment/>
    </xf>
    <xf numFmtId="38" fontId="1" fillId="0" borderId="13" xfId="18" applyFont="1" applyFill="1" applyBorder="1" applyAlignment="1">
      <alignment/>
    </xf>
    <xf numFmtId="38" fontId="1" fillId="0" borderId="14" xfId="18" applyFont="1" applyFill="1" applyBorder="1" applyAlignment="1">
      <alignment/>
    </xf>
    <xf numFmtId="38" fontId="9" fillId="0" borderId="0" xfId="18" applyFont="1" applyFill="1" applyAlignment="1">
      <alignment/>
    </xf>
    <xf numFmtId="38" fontId="9" fillId="0" borderId="4" xfId="18" applyFont="1" applyFill="1" applyBorder="1" applyAlignment="1">
      <alignment horizontal="distributed" vertical="center"/>
    </xf>
    <xf numFmtId="41" fontId="9" fillId="0" borderId="1" xfId="18" applyNumberFormat="1" applyFont="1" applyFill="1" applyBorder="1" applyAlignment="1">
      <alignment/>
    </xf>
    <xf numFmtId="41" fontId="9" fillId="0" borderId="0" xfId="18" applyNumberFormat="1" applyFont="1" applyFill="1" applyBorder="1" applyAlignment="1">
      <alignment/>
    </xf>
    <xf numFmtId="41" fontId="9" fillId="0" borderId="5" xfId="18" applyNumberFormat="1" applyFont="1" applyFill="1" applyBorder="1" applyAlignment="1">
      <alignment/>
    </xf>
    <xf numFmtId="38" fontId="9" fillId="0" borderId="0" xfId="18" applyFont="1" applyFill="1" applyAlignment="1">
      <alignment/>
    </xf>
    <xf numFmtId="41" fontId="1" fillId="0" borderId="1" xfId="18" applyNumberFormat="1" applyFont="1" applyFill="1" applyBorder="1" applyAlignment="1">
      <alignment/>
    </xf>
    <xf numFmtId="41" fontId="1" fillId="0" borderId="0" xfId="18" applyNumberFormat="1" applyFont="1" applyFill="1" applyBorder="1" applyAlignment="1">
      <alignment/>
    </xf>
    <xf numFmtId="41" fontId="1" fillId="0" borderId="5" xfId="18" applyNumberFormat="1" applyFont="1" applyFill="1" applyBorder="1" applyAlignment="1">
      <alignment/>
    </xf>
    <xf numFmtId="38" fontId="1" fillId="0" borderId="4" xfId="18" applyFont="1" applyFill="1" applyBorder="1" applyAlignment="1">
      <alignment horizontal="right" vertical="center"/>
    </xf>
    <xf numFmtId="38" fontId="1" fillId="0" borderId="9" xfId="18" applyFont="1" applyFill="1" applyBorder="1" applyAlignment="1">
      <alignment horizontal="distributed" vertical="center"/>
    </xf>
    <xf numFmtId="38" fontId="1" fillId="0" borderId="16" xfId="18" applyFont="1" applyFill="1" applyBorder="1" applyAlignment="1">
      <alignment/>
    </xf>
    <xf numFmtId="38" fontId="1" fillId="0" borderId="17" xfId="18" applyFont="1" applyFill="1" applyBorder="1" applyAlignment="1">
      <alignment/>
    </xf>
    <xf numFmtId="38" fontId="1" fillId="0" borderId="2" xfId="18" applyFont="1" applyFill="1" applyBorder="1" applyAlignment="1">
      <alignment/>
    </xf>
    <xf numFmtId="0" fontId="1" fillId="0" borderId="0" xfId="34" applyFont="1" applyFill="1">
      <alignment/>
      <protection/>
    </xf>
    <xf numFmtId="38" fontId="7" fillId="0" borderId="0" xfId="18" applyFont="1" applyFill="1" applyAlignment="1">
      <alignment vertical="center"/>
    </xf>
    <xf numFmtId="195" fontId="1" fillId="0" borderId="0" xfId="18" applyNumberFormat="1" applyFont="1" applyFill="1" applyBorder="1" applyAlignment="1">
      <alignment horizontal="distributed" vertical="center"/>
    </xf>
    <xf numFmtId="0" fontId="1" fillId="0" borderId="21" xfId="34" applyFont="1" applyFill="1" applyBorder="1">
      <alignment/>
      <protection/>
    </xf>
    <xf numFmtId="195" fontId="1" fillId="0" borderId="21" xfId="34" applyNumberFormat="1" applyFont="1" applyFill="1" applyBorder="1">
      <alignment/>
      <protection/>
    </xf>
    <xf numFmtId="0" fontId="1" fillId="0" borderId="21" xfId="34" applyFont="1" applyFill="1" applyBorder="1" applyAlignment="1">
      <alignment horizontal="right"/>
      <protection/>
    </xf>
    <xf numFmtId="0" fontId="1" fillId="0" borderId="9" xfId="34" applyFont="1" applyFill="1" applyBorder="1" applyAlignment="1">
      <alignment horizontal="center" vertical="center"/>
      <protection/>
    </xf>
    <xf numFmtId="0" fontId="1" fillId="0" borderId="9" xfId="34" applyFont="1" applyFill="1" applyBorder="1" applyAlignment="1">
      <alignment horizontal="distributed" vertical="center"/>
      <protection/>
    </xf>
    <xf numFmtId="0" fontId="1" fillId="0" borderId="9" xfId="34" applyFont="1" applyFill="1" applyBorder="1" applyAlignment="1">
      <alignment horizontal="distributed" vertical="center" wrapText="1"/>
      <protection/>
    </xf>
    <xf numFmtId="195" fontId="1" fillId="0" borderId="9" xfId="34" applyNumberFormat="1" applyFont="1" applyFill="1" applyBorder="1" applyAlignment="1">
      <alignment horizontal="distributed" vertical="center" wrapText="1"/>
      <protection/>
    </xf>
    <xf numFmtId="0" fontId="1" fillId="0" borderId="12" xfId="34" applyFont="1" applyFill="1" applyBorder="1">
      <alignment/>
      <protection/>
    </xf>
    <xf numFmtId="0" fontId="1" fillId="0" borderId="15" xfId="34" applyFont="1" applyFill="1" applyBorder="1" applyAlignment="1">
      <alignment horizontal="right"/>
      <protection/>
    </xf>
    <xf numFmtId="0" fontId="1" fillId="0" borderId="13" xfId="34" applyFont="1" applyFill="1" applyBorder="1" applyAlignment="1">
      <alignment horizontal="right"/>
      <protection/>
    </xf>
    <xf numFmtId="195" fontId="1" fillId="0" borderId="13" xfId="34" applyNumberFormat="1" applyFont="1" applyFill="1" applyBorder="1" applyAlignment="1">
      <alignment horizontal="right"/>
      <protection/>
    </xf>
    <xf numFmtId="0" fontId="12" fillId="0" borderId="13" xfId="34" applyFont="1" applyFill="1" applyBorder="1" applyAlignment="1">
      <alignment horizontal="right"/>
      <protection/>
    </xf>
    <xf numFmtId="0" fontId="1" fillId="0" borderId="14" xfId="34" applyFont="1" applyFill="1" applyBorder="1" applyAlignment="1">
      <alignment horizontal="right"/>
      <protection/>
    </xf>
    <xf numFmtId="0" fontId="1" fillId="0" borderId="4" xfId="34" applyFont="1" applyFill="1" applyBorder="1" applyAlignment="1">
      <alignment horizontal="distributed" vertical="center" wrapText="1"/>
      <protection/>
    </xf>
    <xf numFmtId="0" fontId="1" fillId="0" borderId="4" xfId="34" applyFont="1" applyFill="1" applyBorder="1" applyAlignment="1">
      <alignment horizontal="distributed" vertical="center"/>
      <protection/>
    </xf>
    <xf numFmtId="41" fontId="1" fillId="0" borderId="1" xfId="34" applyNumberFormat="1" applyFont="1" applyFill="1" applyBorder="1" applyAlignment="1">
      <alignment vertical="center"/>
      <protection/>
    </xf>
    <xf numFmtId="41" fontId="1" fillId="0" borderId="0" xfId="34" applyNumberFormat="1" applyFont="1" applyFill="1" applyBorder="1" applyAlignment="1">
      <alignment vertical="center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1" fillId="0" borderId="0" xfId="34" applyNumberFormat="1" applyFont="1" applyFill="1" applyBorder="1" applyAlignment="1">
      <alignment horizontal="left" vertical="center"/>
      <protection/>
    </xf>
    <xf numFmtId="0" fontId="1" fillId="0" borderId="5" xfId="34" applyNumberFormat="1" applyFont="1" applyFill="1" applyBorder="1" applyAlignment="1">
      <alignment horizontal="right" vertical="center"/>
      <protection/>
    </xf>
    <xf numFmtId="0" fontId="1" fillId="0" borderId="0" xfId="34" applyNumberFormat="1" applyFont="1" applyFill="1" applyBorder="1" applyAlignment="1">
      <alignment vertical="center"/>
      <protection/>
    </xf>
    <xf numFmtId="0" fontId="1" fillId="0" borderId="5" xfId="34" applyNumberFormat="1" applyFont="1" applyFill="1" applyBorder="1" applyAlignment="1">
      <alignment vertical="center"/>
      <protection/>
    </xf>
    <xf numFmtId="0" fontId="1" fillId="0" borderId="0" xfId="34" applyNumberFormat="1" applyFont="1" applyFill="1" applyBorder="1" applyAlignment="1">
      <alignment horizontal="center" vertical="center" wrapText="1"/>
      <protection/>
    </xf>
    <xf numFmtId="0" fontId="1" fillId="0" borderId="0" xfId="34" applyNumberFormat="1" applyFont="1" applyFill="1" applyBorder="1" applyAlignment="1">
      <alignment horizontal="right" vertical="center" wrapText="1"/>
      <protection/>
    </xf>
    <xf numFmtId="0" fontId="1" fillId="0" borderId="5" xfId="34" applyNumberFormat="1" applyFont="1" applyFill="1" applyBorder="1" applyAlignment="1">
      <alignment horizontal="left" vertical="center"/>
      <protection/>
    </xf>
    <xf numFmtId="0" fontId="1" fillId="0" borderId="9" xfId="34" applyFont="1" applyFill="1" applyBorder="1" applyAlignment="1">
      <alignment horizontal="distributed" vertical="center"/>
      <protection/>
    </xf>
    <xf numFmtId="41" fontId="1" fillId="0" borderId="16" xfId="34" applyNumberFormat="1" applyFont="1" applyFill="1" applyBorder="1" applyAlignment="1">
      <alignment vertical="center"/>
      <protection/>
    </xf>
    <xf numFmtId="41" fontId="1" fillId="0" borderId="17" xfId="34" applyNumberFormat="1" applyFont="1" applyFill="1" applyBorder="1" applyAlignment="1">
      <alignment vertical="center"/>
      <protection/>
    </xf>
    <xf numFmtId="0" fontId="1" fillId="0" borderId="17" xfId="34" applyNumberFormat="1" applyFont="1" applyFill="1" applyBorder="1" applyAlignment="1">
      <alignment horizontal="center" vertical="center"/>
      <protection/>
    </xf>
    <xf numFmtId="0" fontId="1" fillId="0" borderId="17" xfId="34" applyNumberFormat="1" applyFont="1" applyFill="1" applyBorder="1" applyAlignment="1">
      <alignment vertical="center"/>
      <protection/>
    </xf>
    <xf numFmtId="0" fontId="1" fillId="0" borderId="2" xfId="34" applyNumberFormat="1" applyFont="1" applyFill="1" applyBorder="1" applyAlignment="1">
      <alignment vertical="center"/>
      <protection/>
    </xf>
    <xf numFmtId="195" fontId="1" fillId="0" borderId="0" xfId="34" applyNumberFormat="1" applyFont="1" applyFill="1">
      <alignment/>
      <protection/>
    </xf>
    <xf numFmtId="0" fontId="1" fillId="0" borderId="0" xfId="34" applyFont="1" applyFill="1" applyBorder="1">
      <alignment/>
      <protection/>
    </xf>
    <xf numFmtId="0" fontId="1" fillId="0" borderId="0" xfId="35" applyFont="1" applyFill="1">
      <alignment/>
      <protection/>
    </xf>
    <xf numFmtId="0" fontId="1" fillId="0" borderId="21" xfId="35" applyFont="1" applyFill="1" applyBorder="1">
      <alignment/>
      <protection/>
    </xf>
    <xf numFmtId="195" fontId="1" fillId="0" borderId="21" xfId="35" applyNumberFormat="1" applyFont="1" applyFill="1" applyBorder="1">
      <alignment/>
      <protection/>
    </xf>
    <xf numFmtId="0" fontId="1" fillId="0" borderId="21" xfId="35" applyFont="1" applyFill="1" applyBorder="1" applyAlignment="1">
      <alignment horizontal="right"/>
      <protection/>
    </xf>
    <xf numFmtId="0" fontId="1" fillId="0" borderId="23" xfId="35" applyFont="1" applyFill="1" applyBorder="1" applyAlignment="1">
      <alignment horizontal="distributed" vertical="center"/>
      <protection/>
    </xf>
    <xf numFmtId="195" fontId="1" fillId="0" borderId="23" xfId="35" applyNumberFormat="1" applyFont="1" applyFill="1" applyBorder="1" applyAlignment="1">
      <alignment horizontal="distributed" vertical="center"/>
      <protection/>
    </xf>
    <xf numFmtId="0" fontId="1" fillId="0" borderId="12" xfId="35" applyFont="1" applyFill="1" applyBorder="1">
      <alignment/>
      <protection/>
    </xf>
    <xf numFmtId="0" fontId="1" fillId="0" borderId="15" xfId="35" applyFont="1" applyFill="1" applyBorder="1" applyAlignment="1">
      <alignment horizontal="right"/>
      <protection/>
    </xf>
    <xf numFmtId="0" fontId="1" fillId="0" borderId="13" xfId="35" applyFont="1" applyFill="1" applyBorder="1">
      <alignment/>
      <protection/>
    </xf>
    <xf numFmtId="0" fontId="1" fillId="0" borderId="13" xfId="35" applyFont="1" applyFill="1" applyBorder="1" applyAlignment="1">
      <alignment horizontal="right"/>
      <protection/>
    </xf>
    <xf numFmtId="195" fontId="1" fillId="0" borderId="13" xfId="35" applyNumberFormat="1" applyFont="1" applyFill="1" applyBorder="1" applyAlignment="1">
      <alignment horizontal="right"/>
      <protection/>
    </xf>
    <xf numFmtId="0" fontId="1" fillId="0" borderId="14" xfId="35" applyFont="1" applyFill="1" applyBorder="1" applyAlignment="1">
      <alignment horizontal="right"/>
      <protection/>
    </xf>
    <xf numFmtId="0" fontId="9" fillId="0" borderId="0" xfId="35" applyFont="1" applyFill="1">
      <alignment/>
      <protection/>
    </xf>
    <xf numFmtId="0" fontId="9" fillId="0" borderId="4" xfId="35" applyFont="1" applyFill="1" applyBorder="1" applyAlignment="1">
      <alignment horizontal="distributed" vertical="distributed"/>
      <protection/>
    </xf>
    <xf numFmtId="41" fontId="9" fillId="0" borderId="1" xfId="35" applyNumberFormat="1" applyFont="1" applyFill="1" applyBorder="1">
      <alignment/>
      <protection/>
    </xf>
    <xf numFmtId="41" fontId="9" fillId="0" borderId="0" xfId="35" applyNumberFormat="1" applyFont="1" applyFill="1" applyBorder="1">
      <alignment/>
      <protection/>
    </xf>
    <xf numFmtId="188" fontId="9" fillId="0" borderId="5" xfId="35" applyNumberFormat="1" applyFont="1" applyFill="1" applyBorder="1">
      <alignment/>
      <protection/>
    </xf>
    <xf numFmtId="0" fontId="1" fillId="0" borderId="4" xfId="35" applyFont="1" applyFill="1" applyBorder="1" applyAlignment="1">
      <alignment horizontal="distributed" vertical="distributed"/>
      <protection/>
    </xf>
    <xf numFmtId="41" fontId="1" fillId="0" borderId="1" xfId="35" applyNumberFormat="1" applyFont="1" applyFill="1" applyBorder="1">
      <alignment/>
      <protection/>
    </xf>
    <xf numFmtId="41" fontId="1" fillId="0" borderId="0" xfId="35" applyNumberFormat="1" applyFont="1" applyFill="1" applyBorder="1">
      <alignment/>
      <protection/>
    </xf>
    <xf numFmtId="188" fontId="1" fillId="0" borderId="5" xfId="35" applyNumberFormat="1" applyFont="1" applyFill="1" applyBorder="1">
      <alignment/>
      <protection/>
    </xf>
    <xf numFmtId="0" fontId="1" fillId="0" borderId="9" xfId="35" applyFont="1" applyFill="1" applyBorder="1" applyAlignment="1">
      <alignment horizontal="distributed" vertical="distributed"/>
      <protection/>
    </xf>
    <xf numFmtId="41" fontId="1" fillId="0" borderId="16" xfId="35" applyNumberFormat="1" applyFont="1" applyFill="1" applyBorder="1">
      <alignment/>
      <protection/>
    </xf>
    <xf numFmtId="41" fontId="1" fillId="0" borderId="17" xfId="35" applyNumberFormat="1" applyFont="1" applyFill="1" applyBorder="1">
      <alignment/>
      <protection/>
    </xf>
    <xf numFmtId="188" fontId="1" fillId="0" borderId="2" xfId="35" applyNumberFormat="1" applyFont="1" applyFill="1" applyBorder="1">
      <alignment/>
      <protection/>
    </xf>
    <xf numFmtId="195" fontId="1" fillId="0" borderId="0" xfId="35" applyNumberFormat="1" applyFont="1" applyFill="1">
      <alignment/>
      <protection/>
    </xf>
    <xf numFmtId="0" fontId="1" fillId="0" borderId="0" xfId="35" applyFont="1" applyFill="1" applyBorder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6" applyNumberFormat="1" applyFont="1" applyFill="1" applyAlignment="1">
      <alignment vertical="center"/>
      <protection/>
    </xf>
    <xf numFmtId="0" fontId="1" fillId="0" borderId="0" xfId="36" applyFont="1" applyFill="1" applyAlignment="1">
      <alignment vertical="center"/>
      <protection/>
    </xf>
    <xf numFmtId="0" fontId="1" fillId="0" borderId="0" xfId="36" applyNumberFormat="1" applyFont="1" applyFill="1" applyBorder="1" applyAlignment="1">
      <alignment vertical="center"/>
      <protection/>
    </xf>
    <xf numFmtId="0" fontId="1" fillId="0" borderId="0" xfId="36" applyFont="1" applyFill="1" applyBorder="1" applyAlignment="1">
      <alignment vertical="center"/>
      <protection/>
    </xf>
    <xf numFmtId="0" fontId="1" fillId="0" borderId="0" xfId="36" applyFont="1" applyFill="1" applyBorder="1" applyAlignment="1">
      <alignment horizontal="right" vertical="center"/>
      <protection/>
    </xf>
    <xf numFmtId="0" fontId="1" fillId="0" borderId="0" xfId="36" applyFont="1" applyFill="1" applyAlignment="1">
      <alignment horizontal="right" vertical="center"/>
      <protection/>
    </xf>
    <xf numFmtId="0" fontId="1" fillId="0" borderId="12" xfId="36" applyNumberFormat="1" applyFont="1" applyFill="1" applyBorder="1" applyAlignment="1">
      <alignment horizontal="center" vertical="center" wrapText="1"/>
      <protection/>
    </xf>
    <xf numFmtId="0" fontId="10" fillId="0" borderId="13" xfId="36" applyFont="1" applyFill="1" applyBorder="1" applyAlignment="1">
      <alignment horizontal="right" vertical="center" wrapText="1"/>
      <protection/>
    </xf>
    <xf numFmtId="0" fontId="10" fillId="0" borderId="14" xfId="36" applyFont="1" applyFill="1" applyBorder="1" applyAlignment="1">
      <alignment horizontal="right" vertical="center" wrapText="1"/>
      <protection/>
    </xf>
    <xf numFmtId="41" fontId="1" fillId="0" borderId="0" xfId="36" applyNumberFormat="1" applyFont="1" applyFill="1" applyAlignment="1">
      <alignment vertical="center"/>
      <protection/>
    </xf>
    <xf numFmtId="0" fontId="1" fillId="0" borderId="1" xfId="36" applyNumberFormat="1" applyFont="1" applyFill="1" applyBorder="1" applyAlignment="1">
      <alignment horizontal="distributed" vertical="center"/>
      <protection/>
    </xf>
    <xf numFmtId="41" fontId="1" fillId="0" borderId="1" xfId="36" applyNumberFormat="1" applyFont="1" applyFill="1" applyBorder="1" applyAlignment="1">
      <alignment horizontal="right" vertical="center"/>
      <protection/>
    </xf>
    <xf numFmtId="41" fontId="1" fillId="0" borderId="0" xfId="36" applyNumberFormat="1" applyFont="1" applyFill="1" applyBorder="1" applyAlignment="1">
      <alignment horizontal="right" vertical="center"/>
      <protection/>
    </xf>
    <xf numFmtId="41" fontId="1" fillId="0" borderId="5" xfId="36" applyNumberFormat="1" applyFont="1" applyFill="1" applyBorder="1" applyAlignment="1">
      <alignment horizontal="right" vertical="center"/>
      <protection/>
    </xf>
    <xf numFmtId="41" fontId="9" fillId="0" borderId="0" xfId="36" applyNumberFormat="1" applyFont="1" applyFill="1" applyAlignment="1">
      <alignment vertical="center"/>
      <protection/>
    </xf>
    <xf numFmtId="41" fontId="9" fillId="0" borderId="6" xfId="36" applyNumberFormat="1" applyFont="1" applyFill="1" applyBorder="1" applyAlignment="1">
      <alignment horizontal="center" vertical="center" wrapText="1"/>
      <protection/>
    </xf>
    <xf numFmtId="41" fontId="9" fillId="0" borderId="7" xfId="36" applyNumberFormat="1" applyFont="1" applyFill="1" applyBorder="1" applyAlignment="1">
      <alignment horizontal="right" vertical="center"/>
      <protection/>
    </xf>
    <xf numFmtId="41" fontId="9" fillId="0" borderId="8" xfId="36" applyNumberFormat="1" applyFont="1" applyFill="1" applyBorder="1" applyAlignment="1">
      <alignment horizontal="right" vertical="center"/>
      <protection/>
    </xf>
    <xf numFmtId="0" fontId="1" fillId="0" borderId="0" xfId="36" applyNumberFormat="1" applyFont="1" applyFill="1" applyAlignment="1">
      <alignment vertical="center"/>
      <protection/>
    </xf>
    <xf numFmtId="12" fontId="1" fillId="0" borderId="0" xfId="36" applyNumberFormat="1" applyFont="1" applyFill="1" applyAlignment="1">
      <alignment vertical="center"/>
      <protection/>
    </xf>
    <xf numFmtId="0" fontId="1" fillId="0" borderId="0" xfId="37" applyFont="1" applyFill="1">
      <alignment/>
      <protection/>
    </xf>
    <xf numFmtId="0" fontId="7" fillId="0" borderId="0" xfId="37" applyFont="1" applyFill="1" applyAlignment="1">
      <alignment horizontal="left"/>
      <protection/>
    </xf>
    <xf numFmtId="0" fontId="1" fillId="0" borderId="0" xfId="37" applyFont="1" applyFill="1" applyAlignment="1">
      <alignment horizontal="distributed" vertical="center"/>
      <protection/>
    </xf>
    <xf numFmtId="0" fontId="1" fillId="0" borderId="0" xfId="37" applyFont="1" applyFill="1" applyBorder="1" applyAlignment="1">
      <alignment horizontal="left"/>
      <protection/>
    </xf>
    <xf numFmtId="0" fontId="1" fillId="0" borderId="0" xfId="37" applyFont="1" applyFill="1" applyBorder="1" applyAlignment="1">
      <alignment horizontal="distributed" vertical="center"/>
      <protection/>
    </xf>
    <xf numFmtId="0" fontId="1" fillId="0" borderId="0" xfId="37" applyFont="1" applyFill="1" applyBorder="1">
      <alignment/>
      <protection/>
    </xf>
    <xf numFmtId="0" fontId="1" fillId="0" borderId="11" xfId="37" applyFont="1" applyFill="1" applyBorder="1" applyAlignment="1">
      <alignment horizontal="center"/>
      <protection/>
    </xf>
    <xf numFmtId="0" fontId="1" fillId="0" borderId="12" xfId="37" applyFont="1" applyFill="1" applyBorder="1" applyAlignment="1">
      <alignment horizontal="left"/>
      <protection/>
    </xf>
    <xf numFmtId="0" fontId="1" fillId="0" borderId="15" xfId="37" applyFont="1" applyFill="1" applyBorder="1" applyAlignment="1">
      <alignment horizontal="distributed" vertical="center"/>
      <protection/>
    </xf>
    <xf numFmtId="0" fontId="1" fillId="0" borderId="13" xfId="37" applyFont="1" applyFill="1" applyBorder="1">
      <alignment/>
      <protection/>
    </xf>
    <xf numFmtId="49" fontId="1" fillId="0" borderId="13" xfId="37" applyNumberFormat="1" applyFont="1" applyFill="1" applyBorder="1">
      <alignment/>
      <protection/>
    </xf>
    <xf numFmtId="0" fontId="1" fillId="0" borderId="14" xfId="37" applyFont="1" applyFill="1" applyBorder="1">
      <alignment/>
      <protection/>
    </xf>
    <xf numFmtId="0" fontId="9" fillId="0" borderId="0" xfId="37" applyFont="1" applyFill="1">
      <alignment/>
      <protection/>
    </xf>
    <xf numFmtId="0" fontId="9" fillId="0" borderId="4" xfId="37" applyFont="1" applyFill="1" applyBorder="1" applyAlignment="1">
      <alignment horizontal="distributed"/>
      <protection/>
    </xf>
    <xf numFmtId="41" fontId="9" fillId="0" borderId="1" xfId="37" applyNumberFormat="1" applyFont="1" applyFill="1" applyBorder="1" applyAlignment="1">
      <alignment horizontal="right"/>
      <protection/>
    </xf>
    <xf numFmtId="41" fontId="9" fillId="0" borderId="0" xfId="37" applyNumberFormat="1" applyFont="1" applyFill="1" applyBorder="1" applyAlignment="1">
      <alignment horizontal="right"/>
      <protection/>
    </xf>
    <xf numFmtId="49" fontId="9" fillId="0" borderId="0" xfId="37" applyNumberFormat="1" applyFont="1" applyFill="1" applyBorder="1" applyAlignment="1">
      <alignment horizontal="right"/>
      <protection/>
    </xf>
    <xf numFmtId="41" fontId="9" fillId="0" borderId="5" xfId="37" applyNumberFormat="1" applyFont="1" applyFill="1" applyBorder="1" applyAlignment="1">
      <alignment horizontal="right"/>
      <protection/>
    </xf>
    <xf numFmtId="0" fontId="1" fillId="0" borderId="4" xfId="37" applyFont="1" applyFill="1" applyBorder="1" applyAlignment="1">
      <alignment horizontal="distributed"/>
      <protection/>
    </xf>
    <xf numFmtId="41" fontId="1" fillId="0" borderId="1" xfId="37" applyNumberFormat="1" applyFont="1" applyFill="1" applyBorder="1" applyAlignment="1">
      <alignment horizontal="right"/>
      <protection/>
    </xf>
    <xf numFmtId="41" fontId="1" fillId="0" borderId="0" xfId="37" applyNumberFormat="1" applyFont="1" applyFill="1" applyBorder="1" applyAlignment="1">
      <alignment horizontal="right"/>
      <protection/>
    </xf>
    <xf numFmtId="49" fontId="1" fillId="0" borderId="0" xfId="37" applyNumberFormat="1" applyFont="1" applyFill="1" applyBorder="1" applyAlignment="1">
      <alignment horizontal="left"/>
      <protection/>
    </xf>
    <xf numFmtId="41" fontId="1" fillId="0" borderId="5" xfId="37" applyNumberFormat="1" applyFont="1" applyFill="1" applyBorder="1" applyAlignment="1">
      <alignment horizontal="right"/>
      <protection/>
    </xf>
    <xf numFmtId="49" fontId="1" fillId="0" borderId="0" xfId="37" applyNumberFormat="1" applyFont="1" applyFill="1" applyBorder="1" applyAlignment="1">
      <alignment horizontal="right"/>
      <protection/>
    </xf>
    <xf numFmtId="0" fontId="1" fillId="0" borderId="6" xfId="37" applyFont="1" applyFill="1" applyBorder="1" applyAlignment="1">
      <alignment horizontal="distributed"/>
      <protection/>
    </xf>
    <xf numFmtId="41" fontId="1" fillId="0" borderId="10" xfId="37" applyNumberFormat="1" applyFont="1" applyFill="1" applyBorder="1" applyAlignment="1">
      <alignment horizontal="right"/>
      <protection/>
    </xf>
    <xf numFmtId="41" fontId="1" fillId="0" borderId="7" xfId="37" applyNumberFormat="1" applyFont="1" applyFill="1" applyBorder="1" applyAlignment="1">
      <alignment horizontal="right"/>
      <protection/>
    </xf>
    <xf numFmtId="49" fontId="1" fillId="0" borderId="7" xfId="37" applyNumberFormat="1" applyFont="1" applyFill="1" applyBorder="1" applyAlignment="1">
      <alignment horizontal="right"/>
      <protection/>
    </xf>
    <xf numFmtId="41" fontId="1" fillId="0" borderId="8" xfId="37" applyNumberFormat="1" applyFont="1" applyFill="1" applyBorder="1" applyAlignment="1">
      <alignment horizontal="right"/>
      <protection/>
    </xf>
    <xf numFmtId="0" fontId="1" fillId="0" borderId="0" xfId="37" applyFont="1" applyFill="1" applyAlignment="1">
      <alignment horizontal="left"/>
      <protection/>
    </xf>
    <xf numFmtId="0" fontId="1" fillId="0" borderId="0" xfId="38" applyFont="1" applyFill="1" applyAlignment="1">
      <alignment vertical="center"/>
      <protection/>
    </xf>
    <xf numFmtId="49" fontId="7" fillId="0" borderId="0" xfId="38" applyNumberFormat="1" applyFont="1" applyFill="1" applyBorder="1" applyAlignment="1">
      <alignment vertical="center"/>
      <protection/>
    </xf>
    <xf numFmtId="49" fontId="1" fillId="0" borderId="0" xfId="38" applyNumberFormat="1" applyFont="1" applyFill="1" applyBorder="1" applyAlignment="1">
      <alignment vertical="center"/>
      <protection/>
    </xf>
    <xf numFmtId="0" fontId="1" fillId="0" borderId="0" xfId="38" applyFont="1" applyFill="1" applyAlignment="1">
      <alignment horizontal="center" vertical="center"/>
      <protection/>
    </xf>
    <xf numFmtId="0" fontId="1" fillId="0" borderId="0" xfId="38" applyFont="1" applyFill="1" applyBorder="1" applyAlignment="1">
      <alignment vertical="center"/>
      <protection/>
    </xf>
    <xf numFmtId="49" fontId="1" fillId="0" borderId="0" xfId="38" applyNumberFormat="1" applyFont="1" applyFill="1" applyAlignment="1">
      <alignment vertical="center"/>
      <protection/>
    </xf>
    <xf numFmtId="0" fontId="1" fillId="0" borderId="7" xfId="38" applyFont="1" applyFill="1" applyBorder="1" applyAlignment="1">
      <alignment horizontal="center" vertical="center"/>
      <protection/>
    </xf>
    <xf numFmtId="0" fontId="1" fillId="0" borderId="7" xfId="38" applyFont="1" applyFill="1" applyBorder="1" applyAlignment="1">
      <alignment vertical="center"/>
      <protection/>
    </xf>
    <xf numFmtId="0" fontId="1" fillId="0" borderId="2" xfId="38" applyFont="1" applyFill="1" applyBorder="1" applyAlignment="1">
      <alignment horizontal="distributed" vertical="center"/>
      <protection/>
    </xf>
    <xf numFmtId="0" fontId="1" fillId="0" borderId="11" xfId="38" applyFont="1" applyFill="1" applyBorder="1" applyAlignment="1">
      <alignment horizontal="distributed" vertical="center" wrapText="1"/>
      <protection/>
    </xf>
    <xf numFmtId="49" fontId="1" fillId="0" borderId="1" xfId="38" applyNumberFormat="1" applyFont="1" applyFill="1" applyBorder="1" applyAlignment="1">
      <alignment vertical="center"/>
      <protection/>
    </xf>
    <xf numFmtId="49" fontId="1" fillId="0" borderId="5" xfId="38" applyNumberFormat="1" applyFont="1" applyFill="1" applyBorder="1" applyAlignment="1">
      <alignment horizontal="distributed" vertical="center"/>
      <protection/>
    </xf>
    <xf numFmtId="0" fontId="1" fillId="0" borderId="12" xfId="38" applyFont="1" applyFill="1" applyBorder="1" applyAlignment="1">
      <alignment horizontal="center" vertical="center"/>
      <protection/>
    </xf>
    <xf numFmtId="0" fontId="1" fillId="0" borderId="13" xfId="38" applyFont="1" applyFill="1" applyBorder="1" applyAlignment="1">
      <alignment horizontal="right" vertical="center" wrapText="1"/>
      <protection/>
    </xf>
    <xf numFmtId="0" fontId="1" fillId="0" borderId="14" xfId="38" applyFont="1" applyFill="1" applyBorder="1" applyAlignment="1">
      <alignment horizontal="right" vertical="center" wrapText="1"/>
      <protection/>
    </xf>
    <xf numFmtId="0" fontId="9" fillId="0" borderId="0" xfId="38" applyFont="1" applyFill="1" applyBorder="1" applyAlignment="1">
      <alignment vertical="center"/>
      <protection/>
    </xf>
    <xf numFmtId="0" fontId="9" fillId="0" borderId="4" xfId="38" applyFont="1" applyFill="1" applyBorder="1" applyAlignment="1">
      <alignment horizontal="center" vertical="center"/>
      <protection/>
    </xf>
    <xf numFmtId="41" fontId="9" fillId="0" borderId="0" xfId="38" applyNumberFormat="1" applyFont="1" applyFill="1" applyBorder="1" applyAlignment="1">
      <alignment vertical="center"/>
      <protection/>
    </xf>
    <xf numFmtId="41" fontId="9" fillId="0" borderId="5" xfId="38" applyNumberFormat="1" applyFont="1" applyFill="1" applyBorder="1" applyAlignment="1">
      <alignment vertical="center"/>
      <protection/>
    </xf>
    <xf numFmtId="49" fontId="1" fillId="0" borderId="5" xfId="38" applyNumberFormat="1" applyFont="1" applyFill="1" applyBorder="1" applyAlignment="1">
      <alignment horizontal="distributed" vertical="center"/>
      <protection/>
    </xf>
    <xf numFmtId="0" fontId="1" fillId="0" borderId="4" xfId="38" applyFont="1" applyFill="1" applyBorder="1" applyAlignment="1">
      <alignment horizontal="center" vertical="center"/>
      <protection/>
    </xf>
    <xf numFmtId="41" fontId="1" fillId="0" borderId="0" xfId="38" applyNumberFormat="1" applyFont="1" applyFill="1" applyBorder="1" applyAlignment="1">
      <alignment vertical="center"/>
      <protection/>
    </xf>
    <xf numFmtId="41" fontId="1" fillId="0" borderId="5" xfId="38" applyNumberFormat="1" applyFont="1" applyFill="1" applyBorder="1" applyAlignment="1">
      <alignment vertical="center"/>
      <protection/>
    </xf>
    <xf numFmtId="0" fontId="1" fillId="0" borderId="4" xfId="38" applyFont="1" applyFill="1" applyBorder="1" applyAlignment="1">
      <alignment horizontal="center" vertical="center"/>
      <protection/>
    </xf>
    <xf numFmtId="49" fontId="1" fillId="0" borderId="5" xfId="38" applyNumberFormat="1" applyFont="1" applyFill="1" applyBorder="1" applyAlignment="1">
      <alignment horizontal="center" vertical="center"/>
      <protection/>
    </xf>
    <xf numFmtId="49" fontId="1" fillId="0" borderId="1" xfId="38" applyNumberFormat="1" applyFont="1" applyFill="1" applyBorder="1" applyAlignment="1">
      <alignment horizontal="center" vertical="distributed" textRotation="255"/>
      <protection/>
    </xf>
    <xf numFmtId="41" fontId="1" fillId="0" borderId="0" xfId="38" applyNumberFormat="1" applyFont="1" applyFill="1" applyBorder="1" applyAlignment="1">
      <alignment horizontal="right" vertical="center"/>
      <protection/>
    </xf>
    <xf numFmtId="49" fontId="1" fillId="0" borderId="5" xfId="38" applyNumberFormat="1" applyFont="1" applyFill="1" applyBorder="1" applyAlignment="1">
      <alignment horizontal="center" vertical="center"/>
      <protection/>
    </xf>
    <xf numFmtId="0" fontId="9" fillId="0" borderId="4" xfId="38" applyFont="1" applyFill="1" applyBorder="1" applyAlignment="1">
      <alignment horizontal="center" vertical="center"/>
      <protection/>
    </xf>
    <xf numFmtId="49" fontId="9" fillId="0" borderId="10" xfId="38" applyNumberFormat="1" applyFont="1" applyFill="1" applyBorder="1" applyAlignment="1">
      <alignment vertical="center"/>
      <protection/>
    </xf>
    <xf numFmtId="49" fontId="9" fillId="0" borderId="8" xfId="38" applyNumberFormat="1" applyFont="1" applyFill="1" applyBorder="1" applyAlignment="1">
      <alignment horizontal="distributed" vertical="center"/>
      <protection/>
    </xf>
    <xf numFmtId="0" fontId="9" fillId="0" borderId="6" xfId="38" applyFont="1" applyFill="1" applyBorder="1" applyAlignment="1">
      <alignment horizontal="center" vertical="center"/>
      <protection/>
    </xf>
    <xf numFmtId="41" fontId="9" fillId="0" borderId="7" xfId="18" applyNumberFormat="1" applyFont="1" applyFill="1" applyBorder="1" applyAlignment="1">
      <alignment vertical="center"/>
    </xf>
    <xf numFmtId="41" fontId="9" fillId="0" borderId="8" xfId="18" applyNumberFormat="1" applyFont="1" applyFill="1" applyBorder="1" applyAlignment="1">
      <alignment vertical="center"/>
    </xf>
    <xf numFmtId="188" fontId="1" fillId="0" borderId="0" xfId="38" applyNumberFormat="1" applyFont="1" applyFill="1" applyBorder="1" applyAlignment="1">
      <alignment vertical="center"/>
      <protection/>
    </xf>
    <xf numFmtId="188" fontId="1" fillId="0" borderId="0" xfId="38" applyNumberFormat="1" applyFont="1" applyFill="1" applyAlignment="1">
      <alignment vertical="center"/>
      <protection/>
    </xf>
    <xf numFmtId="0" fontId="1" fillId="0" borderId="0" xfId="39" applyFont="1" applyFill="1">
      <alignment/>
      <protection/>
    </xf>
    <xf numFmtId="49" fontId="1" fillId="0" borderId="0" xfId="39" applyNumberFormat="1" applyFont="1" applyFill="1">
      <alignment/>
      <protection/>
    </xf>
    <xf numFmtId="49" fontId="7" fillId="0" borderId="0" xfId="39" applyNumberFormat="1" applyFont="1" applyFill="1" applyAlignment="1">
      <alignment horizontal="left"/>
      <protection/>
    </xf>
    <xf numFmtId="0" fontId="1" fillId="0" borderId="0" xfId="39" applyFont="1" applyFill="1" applyAlignment="1">
      <alignment horizontal="right"/>
      <protection/>
    </xf>
    <xf numFmtId="0" fontId="1" fillId="0" borderId="0" xfId="39" applyFont="1" applyFill="1" applyAlignment="1">
      <alignment horizontal="centerContinuous"/>
      <protection/>
    </xf>
    <xf numFmtId="49" fontId="1" fillId="0" borderId="7" xfId="39" applyNumberFormat="1" applyFont="1" applyFill="1" applyBorder="1">
      <alignment/>
      <protection/>
    </xf>
    <xf numFmtId="0" fontId="1" fillId="0" borderId="7" xfId="39" applyFont="1" applyFill="1" applyBorder="1">
      <alignment/>
      <protection/>
    </xf>
    <xf numFmtId="0" fontId="1" fillId="0" borderId="7" xfId="39" applyFont="1" applyFill="1" applyBorder="1" applyAlignment="1">
      <alignment horizontal="centerContinuous"/>
      <protection/>
    </xf>
    <xf numFmtId="0" fontId="1" fillId="0" borderId="7" xfId="39" applyFont="1" applyFill="1" applyBorder="1" applyAlignment="1">
      <alignment/>
      <protection/>
    </xf>
    <xf numFmtId="49" fontId="1" fillId="0" borderId="0" xfId="39" applyNumberFormat="1" applyFont="1" applyFill="1" applyBorder="1" applyAlignment="1">
      <alignment vertical="center"/>
      <protection/>
    </xf>
    <xf numFmtId="49" fontId="1" fillId="0" borderId="16" xfId="39" applyNumberFormat="1" applyFont="1" applyFill="1" applyBorder="1" applyAlignment="1">
      <alignment horizontal="distributed" vertical="center"/>
      <protection/>
    </xf>
    <xf numFmtId="49" fontId="1" fillId="0" borderId="9" xfId="39" applyNumberFormat="1" applyFont="1" applyFill="1" applyBorder="1" applyAlignment="1">
      <alignment horizontal="center" vertical="center"/>
      <protection/>
    </xf>
    <xf numFmtId="49" fontId="1" fillId="0" borderId="17" xfId="39" applyNumberFormat="1" applyFont="1" applyFill="1" applyBorder="1" applyAlignment="1">
      <alignment horizontal="center" vertical="center"/>
      <protection/>
    </xf>
    <xf numFmtId="49" fontId="1" fillId="0" borderId="2" xfId="39" applyNumberFormat="1" applyFont="1" applyFill="1" applyBorder="1" applyAlignment="1">
      <alignment horizontal="center" vertical="center" wrapText="1"/>
      <protection/>
    </xf>
    <xf numFmtId="0" fontId="1" fillId="0" borderId="0" xfId="39" applyFont="1" applyFill="1" applyAlignment="1">
      <alignment vertical="center"/>
      <protection/>
    </xf>
    <xf numFmtId="49" fontId="1" fillId="0" borderId="4" xfId="39" applyNumberFormat="1" applyFont="1" applyFill="1" applyBorder="1" applyAlignment="1">
      <alignment horizontal="distributed" vertical="center"/>
      <protection/>
    </xf>
    <xf numFmtId="41" fontId="1" fillId="0" borderId="0" xfId="39" applyNumberFormat="1" applyFont="1" applyFill="1" applyBorder="1" applyAlignment="1">
      <alignment vertical="center"/>
      <protection/>
    </xf>
    <xf numFmtId="41" fontId="1" fillId="0" borderId="5" xfId="39" applyNumberFormat="1" applyFont="1" applyFill="1" applyBorder="1" applyAlignment="1">
      <alignment vertical="center"/>
      <protection/>
    </xf>
    <xf numFmtId="0" fontId="1" fillId="0" borderId="4" xfId="39" applyFont="1" applyFill="1" applyBorder="1" applyAlignment="1">
      <alignment horizontal="distributed" vertical="center"/>
      <protection/>
    </xf>
    <xf numFmtId="41" fontId="1" fillId="0" borderId="0" xfId="39" applyNumberFormat="1" applyFont="1" applyFill="1" applyAlignment="1">
      <alignment vertical="center"/>
      <protection/>
    </xf>
    <xf numFmtId="0" fontId="9" fillId="0" borderId="0" xfId="39" applyFont="1" applyFill="1" applyAlignment="1">
      <alignment vertical="center"/>
      <protection/>
    </xf>
    <xf numFmtId="49" fontId="9" fillId="0" borderId="6" xfId="39" applyNumberFormat="1" applyFont="1" applyFill="1" applyBorder="1" applyAlignment="1">
      <alignment horizontal="center" vertical="center"/>
      <protection/>
    </xf>
    <xf numFmtId="41" fontId="9" fillId="0" borderId="7" xfId="39" applyNumberFormat="1" applyFont="1" applyFill="1" applyBorder="1" applyAlignment="1">
      <alignment vertical="center"/>
      <protection/>
    </xf>
    <xf numFmtId="41" fontId="9" fillId="0" borderId="8" xfId="39" applyNumberFormat="1" applyFont="1" applyFill="1" applyBorder="1" applyAlignment="1">
      <alignment vertical="center"/>
      <protection/>
    </xf>
    <xf numFmtId="38" fontId="1" fillId="0" borderId="7" xfId="18" applyFont="1" applyFill="1" applyBorder="1" applyAlignment="1">
      <alignment vertical="center"/>
    </xf>
    <xf numFmtId="38" fontId="1" fillId="0" borderId="24" xfId="18" applyFont="1" applyFill="1" applyBorder="1" applyAlignment="1">
      <alignment horizontal="center" vertical="center"/>
    </xf>
    <xf numFmtId="38" fontId="1" fillId="0" borderId="24" xfId="18" applyFont="1" applyFill="1" applyBorder="1" applyAlignment="1">
      <alignment horizontal="distributed" vertical="center"/>
    </xf>
    <xf numFmtId="38" fontId="1" fillId="0" borderId="9" xfId="18" applyFont="1" applyFill="1" applyBorder="1" applyAlignment="1">
      <alignment horizontal="center" vertical="center"/>
    </xf>
    <xf numFmtId="38" fontId="1" fillId="0" borderId="9" xfId="18" applyFont="1" applyFill="1" applyBorder="1" applyAlignment="1">
      <alignment horizontal="distributed" vertical="center"/>
    </xf>
    <xf numFmtId="38" fontId="1" fillId="0" borderId="9" xfId="18" applyFont="1" applyFill="1" applyBorder="1" applyAlignment="1">
      <alignment horizontal="center" vertical="center" wrapText="1"/>
    </xf>
    <xf numFmtId="49" fontId="1" fillId="0" borderId="4" xfId="18" applyNumberFormat="1" applyFont="1" applyFill="1" applyBorder="1" applyAlignment="1">
      <alignment horizontal="distributed" vertical="center"/>
    </xf>
    <xf numFmtId="49" fontId="1" fillId="0" borderId="6" xfId="18" applyNumberFormat="1" applyFont="1" applyFill="1" applyBorder="1" applyAlignment="1">
      <alignment horizontal="distributed" vertical="center"/>
    </xf>
    <xf numFmtId="41" fontId="1" fillId="0" borderId="0" xfId="40" applyNumberFormat="1" applyFont="1" applyFill="1" applyBorder="1" applyAlignment="1">
      <alignment vertical="center"/>
      <protection/>
    </xf>
    <xf numFmtId="0" fontId="7" fillId="0" borderId="0" xfId="41" applyFont="1" applyFill="1" applyAlignment="1">
      <alignment/>
      <protection/>
    </xf>
    <xf numFmtId="38" fontId="1" fillId="0" borderId="4" xfId="18" applyFont="1" applyFill="1" applyBorder="1" applyAlignment="1">
      <alignment horizontal="distributed" vertical="center"/>
    </xf>
    <xf numFmtId="38" fontId="1" fillId="0" borderId="1" xfId="18" applyFont="1" applyFill="1" applyBorder="1" applyAlignment="1">
      <alignment horizontal="distributed" vertical="center"/>
    </xf>
    <xf numFmtId="38" fontId="1" fillId="0" borderId="16" xfId="18" applyFont="1" applyFill="1" applyBorder="1" applyAlignment="1">
      <alignment horizontal="center" vertical="center" wrapText="1"/>
    </xf>
    <xf numFmtId="38" fontId="10" fillId="0" borderId="0" xfId="18" applyFont="1" applyFill="1" applyBorder="1" applyAlignment="1">
      <alignment vertical="center"/>
    </xf>
    <xf numFmtId="0" fontId="15" fillId="0" borderId="15" xfId="41" applyFont="1" applyFill="1" applyBorder="1" applyAlignment="1">
      <alignment horizontal="center" vertical="center"/>
      <protection/>
    </xf>
    <xf numFmtId="38" fontId="10" fillId="0" borderId="15" xfId="18" applyFont="1" applyFill="1" applyBorder="1" applyAlignment="1">
      <alignment vertical="center"/>
    </xf>
    <xf numFmtId="38" fontId="10" fillId="0" borderId="13" xfId="18" applyFont="1" applyFill="1" applyBorder="1" applyAlignment="1">
      <alignment horizontal="right" vertical="center"/>
    </xf>
    <xf numFmtId="38" fontId="10" fillId="0" borderId="25" xfId="18" applyFont="1" applyFill="1" applyBorder="1" applyAlignment="1">
      <alignment vertical="center"/>
    </xf>
    <xf numFmtId="38" fontId="10" fillId="0" borderId="14" xfId="18" applyFont="1" applyFill="1" applyBorder="1" applyAlignment="1">
      <alignment horizontal="right" vertical="center"/>
    </xf>
    <xf numFmtId="38" fontId="9" fillId="0" borderId="0" xfId="18" applyFont="1" applyFill="1" applyBorder="1" applyAlignment="1">
      <alignment vertical="center"/>
    </xf>
    <xf numFmtId="41" fontId="9" fillId="0" borderId="1" xfId="18" applyNumberFormat="1" applyFont="1" applyFill="1" applyBorder="1" applyAlignment="1">
      <alignment horizontal="right" vertical="center"/>
    </xf>
    <xf numFmtId="41" fontId="9" fillId="0" borderId="26" xfId="18" applyNumberFormat="1" applyFont="1" applyFill="1" applyBorder="1" applyAlignment="1">
      <alignment horizontal="right" vertical="center"/>
    </xf>
    <xf numFmtId="41" fontId="9" fillId="0" borderId="27" xfId="18" applyNumberFormat="1" applyFont="1" applyFill="1" applyBorder="1" applyAlignment="1">
      <alignment horizontal="right" vertical="center"/>
    </xf>
    <xf numFmtId="38" fontId="1" fillId="0" borderId="1" xfId="18" applyFont="1" applyFill="1" applyBorder="1" applyAlignment="1">
      <alignment horizontal="distributed" vertical="center"/>
    </xf>
    <xf numFmtId="41" fontId="1" fillId="0" borderId="1" xfId="18" applyNumberFormat="1" applyFont="1" applyFill="1" applyBorder="1" applyAlignment="1">
      <alignment horizontal="right" vertical="center"/>
    </xf>
    <xf numFmtId="41" fontId="1" fillId="0" borderId="27" xfId="18" applyNumberFormat="1" applyFont="1" applyFill="1" applyBorder="1" applyAlignment="1">
      <alignment horizontal="right" vertical="center"/>
    </xf>
    <xf numFmtId="0" fontId="1" fillId="0" borderId="1" xfId="41" applyFont="1" applyFill="1" applyBorder="1" applyAlignment="1">
      <alignment horizontal="distributed" vertical="center"/>
      <protection/>
    </xf>
    <xf numFmtId="38" fontId="1" fillId="0" borderId="10" xfId="18" applyFont="1" applyFill="1" applyBorder="1" applyAlignment="1">
      <alignment vertical="center"/>
    </xf>
    <xf numFmtId="41" fontId="1" fillId="0" borderId="10" xfId="18" applyNumberFormat="1" applyFont="1" applyFill="1" applyBorder="1" applyAlignment="1">
      <alignment horizontal="right" vertical="center"/>
    </xf>
    <xf numFmtId="41" fontId="1" fillId="0" borderId="7" xfId="18" applyNumberFormat="1" applyFont="1" applyFill="1" applyBorder="1" applyAlignment="1">
      <alignment horizontal="right" vertical="center"/>
    </xf>
    <xf numFmtId="41" fontId="1" fillId="0" borderId="28" xfId="18" applyNumberFormat="1" applyFont="1" applyFill="1" applyBorder="1" applyAlignment="1">
      <alignment horizontal="right" vertical="center"/>
    </xf>
    <xf numFmtId="41" fontId="1" fillId="0" borderId="8" xfId="18" applyNumberFormat="1" applyFont="1" applyFill="1" applyBorder="1" applyAlignment="1">
      <alignment horizontal="right" vertical="center"/>
    </xf>
    <xf numFmtId="41" fontId="1" fillId="0" borderId="0" xfId="18" applyNumberFormat="1" applyFont="1" applyFill="1" applyBorder="1" applyAlignment="1">
      <alignment horizontal="left" vertical="center"/>
    </xf>
    <xf numFmtId="0" fontId="1" fillId="0" borderId="0" xfId="42" applyFont="1" applyFill="1" applyAlignment="1">
      <alignment vertical="center"/>
      <protection/>
    </xf>
    <xf numFmtId="0" fontId="7" fillId="0" borderId="0" xfId="42" applyFont="1" applyFill="1" applyAlignment="1">
      <alignment vertical="center"/>
      <protection/>
    </xf>
    <xf numFmtId="49" fontId="1" fillId="0" borderId="0" xfId="42" applyNumberFormat="1" applyFont="1" applyFill="1" applyAlignment="1">
      <alignment vertical="center"/>
      <protection/>
    </xf>
    <xf numFmtId="49" fontId="1" fillId="0" borderId="0" xfId="42" applyNumberFormat="1" applyFont="1" applyFill="1" applyAlignment="1">
      <alignment horizontal="right" vertical="center"/>
      <protection/>
    </xf>
    <xf numFmtId="0" fontId="1" fillId="0" borderId="1" xfId="42" applyFont="1" applyFill="1" applyBorder="1" applyAlignment="1">
      <alignment horizontal="distributed" vertical="center"/>
      <protection/>
    </xf>
    <xf numFmtId="0" fontId="1" fillId="0" borderId="0" xfId="42" applyFont="1" applyFill="1" applyBorder="1" applyAlignment="1">
      <alignment horizontal="distributed" vertical="center"/>
      <protection/>
    </xf>
    <xf numFmtId="0" fontId="1" fillId="0" borderId="5" xfId="42" applyFont="1" applyFill="1" applyBorder="1" applyAlignment="1">
      <alignment horizontal="distributed" vertical="center"/>
      <protection/>
    </xf>
    <xf numFmtId="41" fontId="1" fillId="0" borderId="13" xfId="42" applyNumberFormat="1" applyFont="1" applyFill="1" applyBorder="1" applyAlignment="1">
      <alignment vertical="center"/>
      <protection/>
    </xf>
    <xf numFmtId="41" fontId="1" fillId="0" borderId="14" xfId="42" applyNumberFormat="1" applyFont="1" applyFill="1" applyBorder="1" applyAlignment="1">
      <alignment vertical="center"/>
      <protection/>
    </xf>
    <xf numFmtId="201" fontId="1" fillId="0" borderId="0" xfId="42" applyNumberFormat="1" applyFont="1" applyFill="1" applyBorder="1" applyAlignment="1">
      <alignment vertical="center"/>
      <protection/>
    </xf>
    <xf numFmtId="201" fontId="1" fillId="0" borderId="5" xfId="42" applyNumberFormat="1" applyFont="1" applyFill="1" applyBorder="1" applyAlignment="1">
      <alignment vertical="center"/>
      <protection/>
    </xf>
    <xf numFmtId="2" fontId="1" fillId="0" borderId="0" xfId="42" applyNumberFormat="1" applyFont="1" applyFill="1" applyBorder="1" applyAlignment="1">
      <alignment vertical="center"/>
      <protection/>
    </xf>
    <xf numFmtId="2" fontId="1" fillId="0" borderId="5" xfId="42" applyNumberFormat="1" applyFont="1" applyFill="1" applyBorder="1" applyAlignment="1">
      <alignment vertical="center"/>
      <protection/>
    </xf>
    <xf numFmtId="41" fontId="1" fillId="0" borderId="0" xfId="42" applyNumberFormat="1" applyFont="1" applyFill="1" applyBorder="1" applyAlignment="1">
      <alignment vertical="center"/>
      <protection/>
    </xf>
    <xf numFmtId="41" fontId="1" fillId="0" borderId="5" xfId="42" applyNumberFormat="1" applyFont="1" applyFill="1" applyBorder="1" applyAlignment="1">
      <alignment vertical="center"/>
      <protection/>
    </xf>
    <xf numFmtId="0" fontId="9" fillId="0" borderId="0" xfId="42" applyFont="1" applyFill="1" applyAlignment="1">
      <alignment vertical="center"/>
      <protection/>
    </xf>
    <xf numFmtId="0" fontId="9" fillId="0" borderId="1" xfId="42" applyFont="1" applyFill="1" applyBorder="1" applyAlignment="1">
      <alignment horizontal="distributed" vertical="center"/>
      <protection/>
    </xf>
    <xf numFmtId="0" fontId="9" fillId="0" borderId="0" xfId="42" applyFont="1" applyFill="1" applyBorder="1" applyAlignment="1">
      <alignment horizontal="distributed" vertical="center"/>
      <protection/>
    </xf>
    <xf numFmtId="0" fontId="9" fillId="0" borderId="5" xfId="42" applyFont="1" applyFill="1" applyBorder="1" applyAlignment="1">
      <alignment horizontal="distributed" vertical="center"/>
      <protection/>
    </xf>
    <xf numFmtId="41" fontId="9" fillId="0" borderId="0" xfId="42" applyNumberFormat="1" applyFont="1" applyFill="1" applyBorder="1" applyAlignment="1">
      <alignment vertical="center"/>
      <protection/>
    </xf>
    <xf numFmtId="41" fontId="9" fillId="0" borderId="5" xfId="42" applyNumberFormat="1" applyFont="1" applyFill="1" applyBorder="1" applyAlignment="1">
      <alignment vertical="center"/>
      <protection/>
    </xf>
    <xf numFmtId="0" fontId="1" fillId="0" borderId="11" xfId="30" applyFont="1" applyFill="1" applyBorder="1" applyAlignment="1">
      <alignment horizontal="center" vertical="center"/>
      <protection/>
    </xf>
    <xf numFmtId="0" fontId="13" fillId="0" borderId="0" xfId="42" applyFont="1" applyFill="1" applyAlignment="1">
      <alignment vertical="center"/>
      <protection/>
    </xf>
    <xf numFmtId="0" fontId="13" fillId="0" borderId="1" xfId="42" applyFont="1" applyFill="1" applyBorder="1" applyAlignment="1">
      <alignment horizontal="distributed" vertical="center"/>
      <protection/>
    </xf>
    <xf numFmtId="0" fontId="13" fillId="0" borderId="0" xfId="42" applyFont="1" applyFill="1" applyBorder="1" applyAlignment="1">
      <alignment horizontal="distributed" vertical="center"/>
      <protection/>
    </xf>
    <xf numFmtId="41" fontId="13" fillId="0" borderId="0" xfId="42" applyNumberFormat="1" applyFont="1" applyFill="1" applyBorder="1" applyAlignment="1">
      <alignment vertical="center"/>
      <protection/>
    </xf>
    <xf numFmtId="41" fontId="13" fillId="0" borderId="5" xfId="42" applyNumberFormat="1" applyFont="1" applyFill="1" applyBorder="1" applyAlignment="1">
      <alignment vertical="center"/>
      <protection/>
    </xf>
    <xf numFmtId="0" fontId="13" fillId="0" borderId="5" xfId="42" applyFont="1" applyFill="1" applyBorder="1" applyAlignment="1">
      <alignment horizontal="distributed" vertical="center"/>
      <protection/>
    </xf>
    <xf numFmtId="41" fontId="1" fillId="0" borderId="0" xfId="42" applyNumberFormat="1" applyFont="1" applyFill="1" applyBorder="1" applyAlignment="1">
      <alignment horizontal="right" vertical="center"/>
      <protection/>
    </xf>
    <xf numFmtId="41" fontId="1" fillId="0" borderId="7" xfId="42" applyNumberFormat="1" applyFont="1" applyFill="1" applyBorder="1" applyAlignment="1">
      <alignment vertical="center"/>
      <protection/>
    </xf>
    <xf numFmtId="41" fontId="1" fillId="0" borderId="8" xfId="42" applyNumberFormat="1" applyFont="1" applyFill="1" applyBorder="1" applyAlignment="1">
      <alignment vertical="center"/>
      <protection/>
    </xf>
    <xf numFmtId="0" fontId="13" fillId="0" borderId="0" xfId="42" applyFont="1" applyFill="1" applyBorder="1" applyAlignment="1">
      <alignment vertical="center"/>
      <protection/>
    </xf>
    <xf numFmtId="0" fontId="9" fillId="0" borderId="0" xfId="42" applyFont="1" applyFill="1" applyBorder="1" applyAlignment="1">
      <alignment vertical="center"/>
      <protection/>
    </xf>
    <xf numFmtId="0" fontId="1" fillId="0" borderId="0" xfId="42" applyFont="1" applyFill="1">
      <alignment/>
      <protection/>
    </xf>
    <xf numFmtId="0" fontId="1" fillId="0" borderId="0" xfId="42" applyFont="1" applyFill="1" applyBorder="1" applyAlignment="1">
      <alignment vertical="center"/>
      <protection/>
    </xf>
    <xf numFmtId="0" fontId="0" fillId="0" borderId="0" xfId="42" applyFill="1">
      <alignment/>
      <protection/>
    </xf>
    <xf numFmtId="0" fontId="7" fillId="0" borderId="0" xfId="42" applyFont="1" applyFill="1">
      <alignment/>
      <protection/>
    </xf>
    <xf numFmtId="0" fontId="29" fillId="0" borderId="0" xfId="42" applyFont="1" applyFill="1">
      <alignment/>
      <protection/>
    </xf>
    <xf numFmtId="41" fontId="1" fillId="0" borderId="1" xfId="42" applyNumberFormat="1" applyFont="1" applyFill="1" applyBorder="1" applyAlignment="1">
      <alignment vertical="center"/>
      <protection/>
    </xf>
    <xf numFmtId="0" fontId="0" fillId="0" borderId="0" xfId="42" applyFont="1" applyFill="1">
      <alignment/>
      <protection/>
    </xf>
    <xf numFmtId="0" fontId="1" fillId="0" borderId="0" xfId="42" applyFont="1" applyFill="1" applyBorder="1">
      <alignment/>
      <protection/>
    </xf>
    <xf numFmtId="0" fontId="1" fillId="0" borderId="5" xfId="42" applyFont="1" applyFill="1" applyBorder="1">
      <alignment/>
      <protection/>
    </xf>
    <xf numFmtId="0" fontId="13" fillId="0" borderId="0" xfId="42" applyFont="1" applyFill="1">
      <alignment/>
      <protection/>
    </xf>
    <xf numFmtId="41" fontId="9" fillId="0" borderId="1" xfId="42" applyNumberFormat="1" applyFont="1" applyFill="1" applyBorder="1" applyAlignment="1">
      <alignment vertical="center"/>
      <protection/>
    </xf>
    <xf numFmtId="0" fontId="30" fillId="0" borderId="0" xfId="42" applyFont="1" applyFill="1">
      <alignment/>
      <protection/>
    </xf>
    <xf numFmtId="0" fontId="9" fillId="0" borderId="1" xfId="42" applyFont="1" applyFill="1" applyBorder="1" applyAlignment="1">
      <alignment vertical="center"/>
      <protection/>
    </xf>
    <xf numFmtId="41" fontId="1" fillId="0" borderId="0" xfId="42" applyNumberFormat="1" applyFont="1" applyFill="1" applyBorder="1" applyAlignment="1">
      <alignment horizontal="center" vertical="center"/>
      <protection/>
    </xf>
    <xf numFmtId="0" fontId="14" fillId="0" borderId="1" xfId="42" applyFont="1" applyFill="1" applyBorder="1" applyAlignment="1">
      <alignment horizontal="distributed" vertical="center"/>
      <protection/>
    </xf>
    <xf numFmtId="0" fontId="14" fillId="0" borderId="0" xfId="42" applyFont="1" applyFill="1" applyBorder="1" applyAlignment="1">
      <alignment horizontal="distributed" vertical="center"/>
      <protection/>
    </xf>
    <xf numFmtId="0" fontId="14" fillId="0" borderId="0" xfId="42" applyFont="1" applyFill="1" applyBorder="1" applyAlignment="1">
      <alignment vertical="center"/>
      <protection/>
    </xf>
    <xf numFmtId="49" fontId="1" fillId="0" borderId="1" xfId="42" applyNumberFormat="1" applyFont="1" applyFill="1" applyBorder="1" applyAlignment="1">
      <alignment horizontal="right"/>
      <protection/>
    </xf>
    <xf numFmtId="49" fontId="1" fillId="0" borderId="0" xfId="42" applyNumberFormat="1" applyFont="1" applyFill="1" applyBorder="1" applyAlignment="1">
      <alignment horizontal="right"/>
      <protection/>
    </xf>
    <xf numFmtId="49" fontId="1" fillId="0" borderId="5" xfId="42" applyNumberFormat="1" applyFont="1" applyFill="1" applyBorder="1" applyAlignment="1">
      <alignment horizontal="right"/>
      <protection/>
    </xf>
    <xf numFmtId="49" fontId="1" fillId="0" borderId="10" xfId="42" applyNumberFormat="1" applyFont="1" applyFill="1" applyBorder="1" applyAlignment="1">
      <alignment horizontal="right" vertical="top"/>
      <protection/>
    </xf>
    <xf numFmtId="49" fontId="1" fillId="0" borderId="7" xfId="42" applyNumberFormat="1" applyFont="1" applyFill="1" applyBorder="1" applyAlignment="1">
      <alignment horizontal="right" vertical="top"/>
      <protection/>
    </xf>
    <xf numFmtId="41" fontId="1" fillId="0" borderId="7" xfId="42" applyNumberFormat="1" applyFont="1" applyFill="1" applyBorder="1" applyAlignment="1">
      <alignment horizontal="right" vertical="center"/>
      <protection/>
    </xf>
    <xf numFmtId="3" fontId="1" fillId="0" borderId="0" xfId="42" applyNumberFormat="1" applyFont="1" applyFill="1">
      <alignment/>
      <protection/>
    </xf>
    <xf numFmtId="0" fontId="1" fillId="0" borderId="0" xfId="43" applyFont="1" applyFill="1" applyAlignment="1">
      <alignment vertical="center"/>
      <protection/>
    </xf>
    <xf numFmtId="0" fontId="7" fillId="0" borderId="0" xfId="43" applyFont="1" applyFill="1" applyAlignment="1">
      <alignment vertical="center"/>
      <protection/>
    </xf>
    <xf numFmtId="0" fontId="1" fillId="0" borderId="7" xfId="43" applyFont="1" applyFill="1" applyBorder="1" applyAlignment="1">
      <alignment vertical="center"/>
      <protection/>
    </xf>
    <xf numFmtId="0" fontId="1" fillId="0" borderId="7" xfId="43" applyFont="1" applyFill="1" applyBorder="1" applyAlignment="1">
      <alignment horizontal="right" vertical="center"/>
      <protection/>
    </xf>
    <xf numFmtId="0" fontId="1" fillId="0" borderId="16" xfId="43" applyFont="1" applyFill="1" applyBorder="1" applyAlignment="1">
      <alignment horizontal="center" vertical="center"/>
      <protection/>
    </xf>
    <xf numFmtId="0" fontId="1" fillId="0" borderId="17" xfId="43" applyFont="1" applyFill="1" applyBorder="1" applyAlignment="1">
      <alignment horizontal="center" vertical="center"/>
      <protection/>
    </xf>
    <xf numFmtId="0" fontId="1" fillId="0" borderId="2" xfId="43" applyFont="1" applyFill="1" applyBorder="1" applyAlignment="1">
      <alignment horizontal="center" vertical="center"/>
      <protection/>
    </xf>
    <xf numFmtId="0" fontId="1" fillId="0" borderId="9" xfId="43" applyFont="1" applyFill="1" applyBorder="1" applyAlignment="1">
      <alignment horizontal="center" vertical="center"/>
      <protection/>
    </xf>
    <xf numFmtId="0" fontId="1" fillId="0" borderId="15" xfId="43" applyFont="1" applyFill="1" applyBorder="1" applyAlignment="1">
      <alignment vertical="center"/>
      <protection/>
    </xf>
    <xf numFmtId="0" fontId="1" fillId="0" borderId="13" xfId="43" applyFont="1" applyFill="1" applyBorder="1" applyAlignment="1">
      <alignment vertical="center"/>
      <protection/>
    </xf>
    <xf numFmtId="0" fontId="1" fillId="0" borderId="14" xfId="43" applyFont="1" applyFill="1" applyBorder="1" applyAlignment="1">
      <alignment vertical="center"/>
      <protection/>
    </xf>
    <xf numFmtId="41" fontId="1" fillId="0" borderId="15" xfId="43" applyNumberFormat="1" applyFont="1" applyFill="1" applyBorder="1" applyAlignment="1">
      <alignment vertical="center"/>
      <protection/>
    </xf>
    <xf numFmtId="41" fontId="1" fillId="0" borderId="13" xfId="43" applyNumberFormat="1" applyFont="1" applyFill="1" applyBorder="1" applyAlignment="1">
      <alignment vertical="center"/>
      <protection/>
    </xf>
    <xf numFmtId="41" fontId="1" fillId="0" borderId="14" xfId="43" applyNumberFormat="1" applyFont="1" applyFill="1" applyBorder="1" applyAlignment="1">
      <alignment vertical="center"/>
      <protection/>
    </xf>
    <xf numFmtId="0" fontId="1" fillId="0" borderId="0" xfId="43" applyFont="1" applyFill="1" applyBorder="1" applyAlignment="1">
      <alignment vertical="center"/>
      <protection/>
    </xf>
    <xf numFmtId="0" fontId="1" fillId="0" borderId="5" xfId="43" applyFont="1" applyFill="1" applyBorder="1" applyAlignment="1">
      <alignment horizontal="center" vertical="center"/>
      <protection/>
    </xf>
    <xf numFmtId="41" fontId="9" fillId="0" borderId="1" xfId="43" applyNumberFormat="1" applyFont="1" applyFill="1" applyBorder="1" applyAlignment="1">
      <alignment vertical="center"/>
      <protection/>
    </xf>
    <xf numFmtId="41" fontId="9" fillId="0" borderId="0" xfId="43" applyNumberFormat="1" applyFont="1" applyFill="1" applyBorder="1" applyAlignment="1">
      <alignment vertical="center"/>
      <protection/>
    </xf>
    <xf numFmtId="41" fontId="9" fillId="0" borderId="5" xfId="43" applyNumberFormat="1" applyFont="1" applyFill="1" applyBorder="1" applyAlignment="1">
      <alignment vertical="center"/>
      <protection/>
    </xf>
    <xf numFmtId="41" fontId="1" fillId="0" borderId="1" xfId="43" applyNumberFormat="1" applyFont="1" applyFill="1" applyBorder="1" applyAlignment="1">
      <alignment vertical="center"/>
      <protection/>
    </xf>
    <xf numFmtId="41" fontId="1" fillId="0" borderId="0" xfId="43" applyNumberFormat="1" applyFont="1" applyFill="1" applyBorder="1" applyAlignment="1">
      <alignment vertical="center"/>
      <protection/>
    </xf>
    <xf numFmtId="41" fontId="1" fillId="0" borderId="5" xfId="43" applyNumberFormat="1" applyFont="1" applyFill="1" applyBorder="1" applyAlignment="1">
      <alignment vertical="center"/>
      <protection/>
    </xf>
    <xf numFmtId="0" fontId="1" fillId="0" borderId="1" xfId="43" applyFont="1" applyFill="1" applyBorder="1" applyAlignment="1">
      <alignment horizontal="distributed" vertical="center"/>
      <protection/>
    </xf>
    <xf numFmtId="0" fontId="1" fillId="0" borderId="5" xfId="43" applyFont="1" applyFill="1" applyBorder="1" applyAlignment="1">
      <alignment vertical="center"/>
      <protection/>
    </xf>
    <xf numFmtId="0" fontId="1" fillId="0" borderId="10" xfId="43" applyFont="1" applyFill="1" applyBorder="1" applyAlignment="1">
      <alignment vertical="center"/>
      <protection/>
    </xf>
    <xf numFmtId="0" fontId="1" fillId="0" borderId="8" xfId="43" applyFont="1" applyFill="1" applyBorder="1" applyAlignment="1">
      <alignment vertical="center"/>
      <protection/>
    </xf>
    <xf numFmtId="41" fontId="1" fillId="0" borderId="10" xfId="43" applyNumberFormat="1" applyFont="1" applyFill="1" applyBorder="1" applyAlignment="1">
      <alignment vertical="center"/>
      <protection/>
    </xf>
    <xf numFmtId="41" fontId="1" fillId="0" borderId="7" xfId="43" applyNumberFormat="1" applyFont="1" applyFill="1" applyBorder="1" applyAlignment="1">
      <alignment vertical="center"/>
      <protection/>
    </xf>
    <xf numFmtId="41" fontId="1" fillId="0" borderId="8" xfId="43" applyNumberFormat="1" applyFont="1" applyFill="1" applyBorder="1" applyAlignment="1">
      <alignment vertical="center"/>
      <protection/>
    </xf>
    <xf numFmtId="0" fontId="7" fillId="0" borderId="0" xfId="44" applyFont="1" applyFill="1" applyAlignment="1">
      <alignment vertical="center"/>
      <protection/>
    </xf>
    <xf numFmtId="0" fontId="1" fillId="0" borderId="0" xfId="44" applyFont="1" applyFill="1" applyAlignment="1">
      <alignment vertical="center"/>
      <protection/>
    </xf>
    <xf numFmtId="38" fontId="1" fillId="0" borderId="11" xfId="18" applyFont="1" applyFill="1" applyBorder="1" applyAlignment="1">
      <alignment horizontal="center" vertical="center"/>
    </xf>
    <xf numFmtId="0" fontId="1" fillId="0" borderId="11" xfId="44" applyFont="1" applyFill="1" applyBorder="1" applyAlignment="1">
      <alignment horizontal="distributed" vertical="center"/>
      <protection/>
    </xf>
    <xf numFmtId="38" fontId="1" fillId="0" borderId="12" xfId="18" applyFont="1" applyFill="1" applyBorder="1" applyAlignment="1">
      <alignment horizontal="distributed" vertical="center"/>
    </xf>
    <xf numFmtId="41" fontId="1" fillId="0" borderId="15" xfId="18" applyNumberFormat="1" applyFont="1" applyFill="1" applyBorder="1" applyAlignment="1">
      <alignment vertical="center"/>
    </xf>
    <xf numFmtId="41" fontId="1" fillId="0" borderId="13" xfId="18" applyNumberFormat="1" applyFont="1" applyFill="1" applyBorder="1" applyAlignment="1">
      <alignment vertical="center"/>
    </xf>
    <xf numFmtId="41" fontId="1" fillId="0" borderId="14" xfId="18" applyNumberFormat="1" applyFont="1" applyFill="1" applyBorder="1" applyAlignment="1">
      <alignment vertical="center"/>
    </xf>
    <xf numFmtId="41" fontId="9" fillId="0" borderId="1" xfId="18" applyNumberFormat="1" applyFont="1" applyFill="1" applyBorder="1" applyAlignment="1">
      <alignment vertical="center"/>
    </xf>
    <xf numFmtId="41" fontId="1" fillId="0" borderId="1" xfId="18" applyNumberFormat="1" applyFont="1" applyFill="1" applyBorder="1" applyAlignment="1">
      <alignment vertical="center"/>
    </xf>
    <xf numFmtId="41" fontId="1" fillId="0" borderId="0" xfId="44" applyNumberFormat="1" applyFont="1" applyFill="1" applyBorder="1" applyAlignment="1">
      <alignment vertical="center"/>
      <protection/>
    </xf>
    <xf numFmtId="38" fontId="1" fillId="0" borderId="6" xfId="18" applyFont="1" applyFill="1" applyBorder="1" applyAlignment="1">
      <alignment vertical="center"/>
    </xf>
    <xf numFmtId="41" fontId="1" fillId="0" borderId="10" xfId="18" applyNumberFormat="1" applyFont="1" applyFill="1" applyBorder="1" applyAlignment="1">
      <alignment vertical="center"/>
    </xf>
    <xf numFmtId="0" fontId="1" fillId="0" borderId="0" xfId="45" applyFont="1" applyFill="1">
      <alignment/>
      <protection/>
    </xf>
    <xf numFmtId="0" fontId="7" fillId="0" borderId="0" xfId="45" applyFont="1" applyFill="1">
      <alignment/>
      <protection/>
    </xf>
    <xf numFmtId="0" fontId="1" fillId="0" borderId="0" xfId="45" applyFont="1" applyFill="1" applyAlignment="1">
      <alignment horizontal="right"/>
      <protection/>
    </xf>
    <xf numFmtId="0" fontId="1" fillId="0" borderId="4" xfId="45" applyFont="1" applyFill="1" applyBorder="1" applyAlignment="1">
      <alignment horizontal="distributed"/>
      <protection/>
    </xf>
    <xf numFmtId="0" fontId="1" fillId="0" borderId="0" xfId="45" applyFont="1" applyFill="1" applyBorder="1" applyAlignment="1">
      <alignment horizontal="center"/>
      <protection/>
    </xf>
    <xf numFmtId="0" fontId="1" fillId="0" borderId="0" xfId="45" applyFont="1" applyFill="1" applyBorder="1" applyAlignment="1">
      <alignment horizontal="right"/>
      <protection/>
    </xf>
    <xf numFmtId="0" fontId="1" fillId="0" borderId="0" xfId="45" applyFont="1" applyFill="1" applyBorder="1">
      <alignment/>
      <protection/>
    </xf>
    <xf numFmtId="0" fontId="1" fillId="0" borderId="14" xfId="45" applyFont="1" applyFill="1" applyBorder="1">
      <alignment/>
      <protection/>
    </xf>
    <xf numFmtId="0" fontId="9" fillId="0" borderId="0" xfId="45" applyFont="1" applyFill="1">
      <alignment/>
      <protection/>
    </xf>
    <xf numFmtId="0" fontId="9" fillId="0" borderId="4" xfId="45" applyFont="1" applyFill="1" applyBorder="1" applyAlignment="1">
      <alignment horizontal="distributed"/>
      <protection/>
    </xf>
    <xf numFmtId="41" fontId="9" fillId="0" borderId="0" xfId="45" applyNumberFormat="1" applyFont="1" applyFill="1" applyBorder="1">
      <alignment/>
      <protection/>
    </xf>
    <xf numFmtId="41" fontId="9" fillId="0" borderId="5" xfId="45" applyNumberFormat="1" applyFont="1" applyFill="1" applyBorder="1">
      <alignment/>
      <protection/>
    </xf>
    <xf numFmtId="0" fontId="9" fillId="0" borderId="0" xfId="45" applyFont="1" applyFill="1" applyBorder="1">
      <alignment/>
      <protection/>
    </xf>
    <xf numFmtId="0" fontId="9" fillId="0" borderId="5" xfId="45" applyFont="1" applyFill="1" applyBorder="1">
      <alignment/>
      <protection/>
    </xf>
    <xf numFmtId="41" fontId="1" fillId="0" borderId="0" xfId="45" applyNumberFormat="1" applyFont="1" applyFill="1" applyBorder="1">
      <alignment/>
      <protection/>
    </xf>
    <xf numFmtId="41" fontId="1" fillId="0" borderId="0" xfId="45" applyNumberFormat="1" applyFont="1" applyFill="1" applyBorder="1" applyAlignment="1">
      <alignment horizontal="right"/>
      <protection/>
    </xf>
    <xf numFmtId="41" fontId="1" fillId="0" borderId="5" xfId="45" applyNumberFormat="1" applyFont="1" applyFill="1" applyBorder="1">
      <alignment/>
      <protection/>
    </xf>
    <xf numFmtId="0" fontId="1" fillId="0" borderId="6" xfId="45" applyFont="1" applyFill="1" applyBorder="1" applyAlignment="1">
      <alignment horizontal="distributed"/>
      <protection/>
    </xf>
    <xf numFmtId="41" fontId="1" fillId="0" borderId="7" xfId="45" applyNumberFormat="1" applyFont="1" applyFill="1" applyBorder="1">
      <alignment/>
      <protection/>
    </xf>
    <xf numFmtId="0" fontId="1" fillId="0" borderId="7" xfId="45" applyFont="1" applyFill="1" applyBorder="1">
      <alignment/>
      <protection/>
    </xf>
    <xf numFmtId="0" fontId="1" fillId="0" borderId="8" xfId="45" applyFont="1" applyFill="1" applyBorder="1">
      <alignment/>
      <protection/>
    </xf>
    <xf numFmtId="38" fontId="1" fillId="0" borderId="5" xfId="18" applyFont="1" applyFill="1" applyBorder="1" applyAlignment="1">
      <alignment vertical="center"/>
    </xf>
    <xf numFmtId="38" fontId="14" fillId="0" borderId="0" xfId="18" applyFont="1" applyFill="1" applyBorder="1" applyAlignment="1">
      <alignment vertical="center"/>
    </xf>
    <xf numFmtId="0" fontId="1" fillId="0" borderId="0" xfId="47" applyFont="1" applyFill="1" applyAlignment="1">
      <alignment horizontal="right"/>
      <protection/>
    </xf>
    <xf numFmtId="38" fontId="1" fillId="0" borderId="11" xfId="18" applyFont="1" applyFill="1" applyBorder="1" applyAlignment="1">
      <alignment horizontal="distributed" vertical="center"/>
    </xf>
    <xf numFmtId="38" fontId="1" fillId="0" borderId="1" xfId="18" applyFont="1" applyFill="1" applyBorder="1" applyAlignment="1">
      <alignment vertical="center"/>
    </xf>
    <xf numFmtId="38" fontId="1" fillId="0" borderId="15" xfId="18" applyFont="1" applyFill="1" applyBorder="1" applyAlignment="1">
      <alignment vertical="center"/>
    </xf>
    <xf numFmtId="38" fontId="1" fillId="0" borderId="13" xfId="18" applyFont="1" applyFill="1" applyBorder="1" applyAlignment="1">
      <alignment vertical="center"/>
    </xf>
    <xf numFmtId="38" fontId="1" fillId="0" borderId="14" xfId="18" applyFont="1" applyFill="1" applyBorder="1" applyAlignment="1">
      <alignment vertical="center"/>
    </xf>
    <xf numFmtId="38" fontId="9" fillId="0" borderId="1" xfId="18" applyFont="1" applyFill="1" applyBorder="1" applyAlignment="1">
      <alignment vertical="center"/>
    </xf>
    <xf numFmtId="38" fontId="9" fillId="0" borderId="5" xfId="18" applyFont="1" applyFill="1" applyBorder="1" applyAlignment="1">
      <alignment horizontal="distributed" vertical="center"/>
    </xf>
    <xf numFmtId="38" fontId="9" fillId="0" borderId="1" xfId="18" applyFont="1" applyFill="1" applyBorder="1" applyAlignment="1">
      <alignment horizontal="center" vertical="center"/>
    </xf>
    <xf numFmtId="0" fontId="11" fillId="0" borderId="0" xfId="47" applyFont="1" applyFill="1" applyBorder="1" applyAlignment="1">
      <alignment horizontal="center" vertical="center"/>
      <protection/>
    </xf>
    <xf numFmtId="0" fontId="11" fillId="0" borderId="5" xfId="47" applyFont="1" applyFill="1" applyBorder="1" applyAlignment="1">
      <alignment horizontal="center" vertical="center"/>
      <protection/>
    </xf>
    <xf numFmtId="38" fontId="1" fillId="0" borderId="8" xfId="18" applyFont="1" applyFill="1" applyBorder="1" applyAlignment="1">
      <alignment vertical="center"/>
    </xf>
    <xf numFmtId="38" fontId="1" fillId="0" borderId="18" xfId="18" applyFont="1" applyFill="1" applyBorder="1" applyAlignment="1">
      <alignment horizontal="center" vertical="center"/>
    </xf>
    <xf numFmtId="0" fontId="1" fillId="0" borderId="0" xfId="48" applyFont="1" applyFill="1" applyBorder="1">
      <alignment/>
      <protection/>
    </xf>
    <xf numFmtId="0" fontId="7" fillId="0" borderId="0" xfId="48" applyFont="1" applyFill="1">
      <alignment/>
      <protection/>
    </xf>
    <xf numFmtId="0" fontId="28" fillId="0" borderId="0" xfId="48" applyFont="1" applyFill="1">
      <alignment/>
      <protection/>
    </xf>
    <xf numFmtId="0" fontId="1" fillId="0" borderId="0" xfId="48" applyFont="1" applyFill="1">
      <alignment/>
      <protection/>
    </xf>
    <xf numFmtId="49" fontId="1" fillId="0" borderId="0" xfId="48" applyNumberFormat="1" applyFont="1" applyFill="1" applyBorder="1">
      <alignment/>
      <protection/>
    </xf>
    <xf numFmtId="0" fontId="1" fillId="0" borderId="18" xfId="30" applyFont="1" applyFill="1" applyBorder="1" applyAlignment="1">
      <alignment horizontal="center" vertical="center"/>
      <protection/>
    </xf>
    <xf numFmtId="0" fontId="1" fillId="0" borderId="4" xfId="48" applyFont="1" applyFill="1" applyBorder="1" applyAlignment="1">
      <alignment horizontal="center" vertical="center"/>
      <protection/>
    </xf>
    <xf numFmtId="0" fontId="1" fillId="0" borderId="3" xfId="48" applyFont="1" applyFill="1" applyBorder="1" applyAlignment="1">
      <alignment horizontal="distributed" vertical="center"/>
      <protection/>
    </xf>
    <xf numFmtId="0" fontId="1" fillId="0" borderId="5" xfId="48" applyFont="1" applyFill="1" applyBorder="1" applyAlignment="1">
      <alignment horizontal="center" vertical="center"/>
      <protection/>
    </xf>
    <xf numFmtId="0" fontId="1" fillId="0" borderId="11" xfId="48" applyFont="1" applyFill="1" applyBorder="1" applyAlignment="1">
      <alignment horizontal="center" vertical="distributed" wrapText="1"/>
      <protection/>
    </xf>
    <xf numFmtId="0" fontId="1" fillId="0" borderId="11" xfId="48" applyFont="1" applyFill="1" applyBorder="1" applyAlignment="1">
      <alignment horizontal="center" vertical="center"/>
      <protection/>
    </xf>
    <xf numFmtId="0" fontId="1" fillId="0" borderId="20" xfId="48" applyFont="1" applyFill="1" applyBorder="1" applyAlignment="1">
      <alignment horizontal="center" vertical="center" wrapText="1"/>
      <protection/>
    </xf>
    <xf numFmtId="0" fontId="1" fillId="0" borderId="11" xfId="48" applyFont="1" applyFill="1" applyBorder="1" applyAlignment="1">
      <alignment horizontal="distributed" vertical="center"/>
      <protection/>
    </xf>
    <xf numFmtId="0" fontId="1" fillId="0" borderId="11" xfId="48" applyFont="1" applyFill="1" applyBorder="1" applyAlignment="1">
      <alignment horizontal="center" vertical="center" wrapText="1"/>
      <protection/>
    </xf>
    <xf numFmtId="0" fontId="1" fillId="0" borderId="15" xfId="48" applyFont="1" applyFill="1" applyBorder="1" applyAlignment="1">
      <alignment horizontal="center" vertical="distributed" wrapText="1"/>
      <protection/>
    </xf>
    <xf numFmtId="0" fontId="1" fillId="0" borderId="0" xfId="48" applyFont="1" applyFill="1" applyBorder="1" applyAlignment="1">
      <alignment horizontal="center" vertical="distributed" wrapText="1"/>
      <protection/>
    </xf>
    <xf numFmtId="0" fontId="1" fillId="0" borderId="0" xfId="48" applyFont="1" applyFill="1" applyBorder="1" applyAlignment="1">
      <alignment horizontal="center" vertical="center"/>
      <protection/>
    </xf>
    <xf numFmtId="0" fontId="12" fillId="0" borderId="0" xfId="48" applyFont="1" applyFill="1" applyBorder="1" applyAlignment="1">
      <alignment horizontal="right" vertical="center"/>
      <protection/>
    </xf>
    <xf numFmtId="0" fontId="1" fillId="0" borderId="0" xfId="48" applyFont="1" applyFill="1" applyBorder="1" applyAlignment="1">
      <alignment horizontal="right" vertical="center"/>
      <protection/>
    </xf>
    <xf numFmtId="0" fontId="1" fillId="0" borderId="4" xfId="48" applyFont="1" applyFill="1" applyBorder="1" applyAlignment="1">
      <alignment horizontal="distributed" vertical="center"/>
      <protection/>
    </xf>
    <xf numFmtId="41" fontId="1" fillId="0" borderId="1" xfId="48" applyNumberFormat="1" applyFont="1" applyFill="1" applyBorder="1">
      <alignment/>
      <protection/>
    </xf>
    <xf numFmtId="41" fontId="1" fillId="0" borderId="0" xfId="48" applyNumberFormat="1" applyFont="1" applyFill="1" applyBorder="1">
      <alignment/>
      <protection/>
    </xf>
    <xf numFmtId="43" fontId="1" fillId="0" borderId="0" xfId="48" applyNumberFormat="1" applyFont="1" applyFill="1" applyBorder="1">
      <alignment/>
      <protection/>
    </xf>
    <xf numFmtId="41" fontId="1" fillId="0" borderId="0" xfId="48" applyNumberFormat="1" applyFont="1" applyFill="1" applyBorder="1" applyAlignment="1">
      <alignment horizontal="right"/>
      <protection/>
    </xf>
    <xf numFmtId="41" fontId="1" fillId="0" borderId="5" xfId="48" applyNumberFormat="1" applyFont="1" applyFill="1" applyBorder="1">
      <alignment/>
      <protection/>
    </xf>
    <xf numFmtId="0" fontId="9" fillId="0" borderId="0" xfId="48" applyFont="1" applyFill="1" applyBorder="1">
      <alignment/>
      <protection/>
    </xf>
    <xf numFmtId="0" fontId="9" fillId="0" borderId="4" xfId="48" applyFont="1" applyFill="1" applyBorder="1" applyAlignment="1">
      <alignment horizontal="distributed" vertical="center"/>
      <protection/>
    </xf>
    <xf numFmtId="41" fontId="9" fillId="0" borderId="1" xfId="48" applyNumberFormat="1" applyFont="1" applyFill="1" applyBorder="1">
      <alignment/>
      <protection/>
    </xf>
    <xf numFmtId="41" fontId="9" fillId="0" borderId="0" xfId="48" applyNumberFormat="1" applyFont="1" applyFill="1" applyBorder="1">
      <alignment/>
      <protection/>
    </xf>
    <xf numFmtId="189" fontId="9" fillId="0" borderId="0" xfId="48" applyNumberFormat="1" applyFont="1" applyFill="1" applyBorder="1">
      <alignment/>
      <protection/>
    </xf>
    <xf numFmtId="41" fontId="9" fillId="0" borderId="5" xfId="48" applyNumberFormat="1" applyFont="1" applyFill="1" applyBorder="1">
      <alignment/>
      <protection/>
    </xf>
    <xf numFmtId="0" fontId="14" fillId="0" borderId="0" xfId="48" applyFont="1" applyFill="1" applyBorder="1">
      <alignment/>
      <protection/>
    </xf>
    <xf numFmtId="0" fontId="14" fillId="0" borderId="4" xfId="48" applyFont="1" applyFill="1" applyBorder="1" applyAlignment="1">
      <alignment horizontal="distributed" vertical="center"/>
      <protection/>
    </xf>
    <xf numFmtId="41" fontId="14" fillId="0" borderId="1" xfId="48" applyNumberFormat="1" applyFont="1" applyFill="1" applyBorder="1">
      <alignment/>
      <protection/>
    </xf>
    <xf numFmtId="41" fontId="14" fillId="0" borderId="0" xfId="48" applyNumberFormat="1" applyFont="1" applyFill="1" applyBorder="1">
      <alignment/>
      <protection/>
    </xf>
    <xf numFmtId="41" fontId="1" fillId="0" borderId="0" xfId="48" applyNumberFormat="1" applyFont="1" applyFill="1" applyBorder="1" applyAlignment="1">
      <alignment/>
      <protection/>
    </xf>
    <xf numFmtId="201" fontId="14" fillId="0" borderId="0" xfId="48" applyNumberFormat="1" applyFont="1" applyFill="1" applyBorder="1">
      <alignment/>
      <protection/>
    </xf>
    <xf numFmtId="41" fontId="14" fillId="0" borderId="5" xfId="48" applyNumberFormat="1" applyFont="1" applyFill="1" applyBorder="1">
      <alignment/>
      <protection/>
    </xf>
    <xf numFmtId="0" fontId="1" fillId="0" borderId="0" xfId="48" applyFont="1" applyFill="1" applyBorder="1" applyAlignment="1">
      <alignment/>
      <protection/>
    </xf>
    <xf numFmtId="0" fontId="1" fillId="0" borderId="4" xfId="48" applyFont="1" applyFill="1" applyBorder="1" applyAlignment="1">
      <alignment vertical="center"/>
      <protection/>
    </xf>
    <xf numFmtId="41" fontId="1" fillId="0" borderId="0" xfId="48" applyNumberFormat="1" applyFont="1" applyFill="1" applyBorder="1" applyAlignment="1">
      <alignment horizontal="right" vertical="center"/>
      <protection/>
    </xf>
    <xf numFmtId="201" fontId="1" fillId="0" borderId="0" xfId="48" applyNumberFormat="1" applyFont="1" applyFill="1" applyBorder="1" applyAlignment="1">
      <alignment horizontal="right" vertical="center"/>
      <protection/>
    </xf>
    <xf numFmtId="41" fontId="1" fillId="0" borderId="5" xfId="48" applyNumberFormat="1" applyFont="1" applyFill="1" applyBorder="1" applyAlignment="1">
      <alignment horizontal="right" vertical="center"/>
      <protection/>
    </xf>
    <xf numFmtId="181" fontId="1" fillId="0" borderId="0" xfId="48" applyNumberFormat="1" applyFont="1" applyFill="1" applyBorder="1">
      <alignment/>
      <protection/>
    </xf>
    <xf numFmtId="181" fontId="1" fillId="0" borderId="5" xfId="48" applyNumberFormat="1" applyFont="1" applyFill="1" applyBorder="1">
      <alignment/>
      <protection/>
    </xf>
    <xf numFmtId="216" fontId="1" fillId="0" borderId="0" xfId="48" applyNumberFormat="1" applyFont="1" applyFill="1" applyBorder="1" applyAlignment="1">
      <alignment horizontal="right" vertical="center"/>
      <protection/>
    </xf>
    <xf numFmtId="0" fontId="1" fillId="0" borderId="4" xfId="48" applyNumberFormat="1" applyFont="1" applyFill="1" applyBorder="1" applyAlignment="1">
      <alignment horizontal="distributed" vertical="center"/>
      <protection/>
    </xf>
    <xf numFmtId="0" fontId="1" fillId="0" borderId="6" xfId="48" applyFont="1" applyFill="1" applyBorder="1" applyAlignment="1">
      <alignment horizontal="distributed" vertical="center"/>
      <protection/>
    </xf>
    <xf numFmtId="0" fontId="1" fillId="0" borderId="10" xfId="48" applyFont="1" applyFill="1" applyBorder="1">
      <alignment/>
      <protection/>
    </xf>
    <xf numFmtId="0" fontId="1" fillId="0" borderId="7" xfId="48" applyFont="1" applyFill="1" applyBorder="1">
      <alignment/>
      <protection/>
    </xf>
    <xf numFmtId="0" fontId="1" fillId="0" borderId="8" xfId="48" applyFont="1" applyFill="1" applyBorder="1">
      <alignment/>
      <protection/>
    </xf>
    <xf numFmtId="0" fontId="28" fillId="0" borderId="0" xfId="49" applyFont="1" applyFill="1" applyBorder="1">
      <alignment/>
      <protection/>
    </xf>
    <xf numFmtId="0" fontId="7" fillId="0" borderId="0" xfId="49" applyFont="1" applyFill="1" applyBorder="1">
      <alignment/>
      <protection/>
    </xf>
    <xf numFmtId="0" fontId="32" fillId="0" borderId="0" xfId="49" applyFont="1" applyFill="1" applyBorder="1">
      <alignment/>
      <protection/>
    </xf>
    <xf numFmtId="0" fontId="9" fillId="0" borderId="0" xfId="49" applyFont="1" applyFill="1" applyBorder="1">
      <alignment/>
      <protection/>
    </xf>
    <xf numFmtId="0" fontId="13" fillId="0" borderId="0" xfId="49" applyFont="1" applyFill="1" applyBorder="1">
      <alignment/>
      <protection/>
    </xf>
    <xf numFmtId="0" fontId="1" fillId="0" borderId="0" xfId="49" applyFont="1" applyFill="1" applyBorder="1">
      <alignment/>
      <protection/>
    </xf>
    <xf numFmtId="0" fontId="1" fillId="0" borderId="0" xfId="49" applyFont="1" applyFill="1" applyBorder="1" applyAlignment="1">
      <alignment horizontal="right"/>
      <protection/>
    </xf>
    <xf numFmtId="0" fontId="13" fillId="0" borderId="12" xfId="49" applyFont="1" applyFill="1" applyBorder="1" applyAlignment="1">
      <alignment horizontal="center" vertical="center"/>
      <protection/>
    </xf>
    <xf numFmtId="0" fontId="1" fillId="0" borderId="12" xfId="49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>
      <alignment horizontal="right" vertical="distributed" wrapText="1"/>
      <protection/>
    </xf>
    <xf numFmtId="0" fontId="1" fillId="0" borderId="4" xfId="49" applyFont="1" applyFill="1" applyBorder="1" applyAlignment="1">
      <alignment horizontal="distributed" vertical="distributed"/>
      <protection/>
    </xf>
    <xf numFmtId="41" fontId="1" fillId="0" borderId="0" xfId="49" applyNumberFormat="1" applyFont="1" applyFill="1" applyBorder="1" applyAlignment="1">
      <alignment vertical="distributed"/>
      <protection/>
    </xf>
    <xf numFmtId="41" fontId="1" fillId="0" borderId="0" xfId="49" applyNumberFormat="1" applyFont="1" applyFill="1" applyBorder="1" applyAlignment="1">
      <alignment/>
      <protection/>
    </xf>
    <xf numFmtId="41" fontId="1" fillId="0" borderId="5" xfId="49" applyNumberFormat="1" applyFont="1" applyFill="1" applyBorder="1" applyAlignment="1">
      <alignment/>
      <protection/>
    </xf>
    <xf numFmtId="41" fontId="13" fillId="0" borderId="0" xfId="49" applyNumberFormat="1" applyFont="1" applyFill="1" applyBorder="1" applyAlignment="1">
      <alignment vertical="distributed"/>
      <protection/>
    </xf>
    <xf numFmtId="0" fontId="1" fillId="0" borderId="4" xfId="49" applyFont="1" applyFill="1" applyBorder="1" applyAlignment="1">
      <alignment horizontal="center" vertical="distributed"/>
      <protection/>
    </xf>
    <xf numFmtId="41" fontId="9" fillId="0" borderId="0" xfId="49" applyNumberFormat="1" applyFont="1" applyFill="1" applyBorder="1" applyAlignment="1">
      <alignment vertical="distributed"/>
      <protection/>
    </xf>
    <xf numFmtId="0" fontId="1" fillId="0" borderId="1" xfId="49" applyFont="1" applyFill="1" applyBorder="1" applyAlignment="1">
      <alignment horizontal="distributed" vertical="distributed"/>
      <protection/>
    </xf>
    <xf numFmtId="0" fontId="1" fillId="0" borderId="10" xfId="49" applyFont="1" applyFill="1" applyBorder="1" applyAlignment="1">
      <alignment horizontal="center" vertical="distributed"/>
      <protection/>
    </xf>
    <xf numFmtId="41" fontId="1" fillId="0" borderId="7" xfId="49" applyNumberFormat="1" applyFont="1" applyFill="1" applyBorder="1" applyAlignment="1">
      <alignment horizontal="right" vertical="distributed"/>
      <protection/>
    </xf>
    <xf numFmtId="41" fontId="9" fillId="0" borderId="7" xfId="49" applyNumberFormat="1" applyFont="1" applyFill="1" applyBorder="1" applyAlignment="1">
      <alignment horizontal="right" vertical="distributed"/>
      <protection/>
    </xf>
    <xf numFmtId="41" fontId="1" fillId="0" borderId="7" xfId="49" applyNumberFormat="1" applyFont="1" applyFill="1" applyBorder="1" applyAlignment="1">
      <alignment horizontal="center"/>
      <protection/>
    </xf>
    <xf numFmtId="41" fontId="1" fillId="0" borderId="8" xfId="49" applyNumberFormat="1" applyFont="1" applyFill="1" applyBorder="1" applyAlignment="1">
      <alignment horizontal="center"/>
      <protection/>
    </xf>
    <xf numFmtId="0" fontId="1" fillId="0" borderId="0" xfId="49" applyFont="1" applyFill="1" applyBorder="1" applyAlignment="1">
      <alignment/>
      <protection/>
    </xf>
    <xf numFmtId="0" fontId="9" fillId="0" borderId="0" xfId="49" applyFont="1" applyFill="1" applyBorder="1" applyAlignment="1">
      <alignment/>
      <protection/>
    </xf>
    <xf numFmtId="0" fontId="13" fillId="0" borderId="0" xfId="49" applyFont="1" applyFill="1" applyBorder="1" applyAlignment="1">
      <alignment/>
      <protection/>
    </xf>
    <xf numFmtId="0" fontId="1" fillId="0" borderId="0" xfId="49" applyFont="1" applyFill="1" applyBorder="1" applyAlignment="1">
      <alignment horizontal="distributed"/>
      <protection/>
    </xf>
    <xf numFmtId="0" fontId="9" fillId="0" borderId="0" xfId="49" applyFont="1" applyFill="1" applyBorder="1" applyAlignment="1">
      <alignment horizontal="distributed"/>
      <protection/>
    </xf>
    <xf numFmtId="0" fontId="13" fillId="0" borderId="0" xfId="49" applyFont="1" applyFill="1" applyBorder="1" applyAlignment="1">
      <alignment horizontal="distributed"/>
      <protection/>
    </xf>
    <xf numFmtId="38" fontId="1" fillId="0" borderId="0" xfId="18" applyFont="1" applyFill="1" applyAlignment="1">
      <alignment horizontal="right" vertical="center"/>
    </xf>
    <xf numFmtId="38" fontId="1" fillId="0" borderId="20" xfId="18" applyFont="1" applyFill="1" applyBorder="1" applyAlignment="1">
      <alignment horizontal="center" vertical="center" wrapText="1"/>
    </xf>
    <xf numFmtId="0" fontId="1" fillId="0" borderId="15" xfId="18" applyNumberFormat="1" applyFont="1" applyFill="1" applyBorder="1" applyAlignment="1">
      <alignment horizontal="center" vertical="center" wrapText="1"/>
    </xf>
    <xf numFmtId="0" fontId="1" fillId="0" borderId="12" xfId="18" applyNumberFormat="1" applyFont="1" applyFill="1" applyBorder="1" applyAlignment="1">
      <alignment horizontal="center" vertical="center" wrapText="1"/>
    </xf>
    <xf numFmtId="38" fontId="1" fillId="0" borderId="1" xfId="18" applyFont="1" applyFill="1" applyBorder="1" applyAlignment="1">
      <alignment horizontal="center" vertical="center"/>
    </xf>
    <xf numFmtId="38" fontId="1" fillId="0" borderId="10" xfId="18" applyFont="1" applyFill="1" applyBorder="1" applyAlignment="1">
      <alignment horizontal="center" vertical="center"/>
    </xf>
    <xf numFmtId="0" fontId="1" fillId="0" borderId="11" xfId="30" applyFont="1" applyFill="1" applyBorder="1" applyAlignment="1">
      <alignment horizontal="center" vertical="center" wrapText="1"/>
      <protection/>
    </xf>
    <xf numFmtId="0" fontId="1" fillId="0" borderId="29" xfId="28" applyFont="1" applyFill="1" applyBorder="1" applyAlignment="1">
      <alignment horizontal="distributed" vertical="center" wrapText="1"/>
      <protection/>
    </xf>
    <xf numFmtId="0" fontId="1" fillId="0" borderId="30" xfId="28" applyFont="1" applyFill="1" applyBorder="1" applyAlignment="1">
      <alignment horizontal="distributed" vertical="center" wrapText="1"/>
      <protection/>
    </xf>
    <xf numFmtId="0" fontId="1" fillId="0" borderId="19" xfId="28" applyFont="1" applyFill="1" applyBorder="1" applyAlignment="1">
      <alignment horizontal="distributed" vertical="center" wrapText="1"/>
      <protection/>
    </xf>
    <xf numFmtId="0" fontId="1" fillId="0" borderId="18" xfId="28" applyFont="1" applyFill="1" applyBorder="1" applyAlignment="1">
      <alignment horizontal="distributed" vertical="center" wrapText="1"/>
      <protection/>
    </xf>
    <xf numFmtId="49" fontId="1" fillId="0" borderId="24" xfId="28" applyNumberFormat="1" applyFont="1" applyFill="1" applyBorder="1" applyAlignment="1">
      <alignment horizontal="distributed" vertical="center"/>
      <protection/>
    </xf>
    <xf numFmtId="0" fontId="0" fillId="0" borderId="9" xfId="28" applyFill="1" applyBorder="1" applyAlignment="1">
      <alignment horizontal="distributed" vertical="center"/>
      <protection/>
    </xf>
    <xf numFmtId="0" fontId="1" fillId="0" borderId="20" xfId="29" applyFont="1" applyFill="1" applyBorder="1" applyAlignment="1">
      <alignment horizontal="distributed" vertical="center"/>
      <protection/>
    </xf>
    <xf numFmtId="0" fontId="1" fillId="0" borderId="31" xfId="29" applyFont="1" applyFill="1" applyBorder="1" applyAlignment="1">
      <alignment horizontal="distributed" vertical="center"/>
      <protection/>
    </xf>
    <xf numFmtId="0" fontId="1" fillId="0" borderId="3" xfId="29" applyFont="1" applyFill="1" applyBorder="1" applyAlignment="1">
      <alignment horizontal="distributed" vertical="center"/>
      <protection/>
    </xf>
    <xf numFmtId="0" fontId="1" fillId="0" borderId="12" xfId="29" applyNumberFormat="1" applyFont="1" applyFill="1" applyBorder="1" applyAlignment="1">
      <alignment horizontal="center" vertical="center"/>
      <protection/>
    </xf>
    <xf numFmtId="0" fontId="1" fillId="0" borderId="9" xfId="29" applyNumberFormat="1" applyFont="1" applyFill="1" applyBorder="1" applyAlignment="1">
      <alignment horizontal="center" vertical="center"/>
      <protection/>
    </xf>
    <xf numFmtId="0" fontId="1" fillId="0" borderId="18" xfId="30" applyFont="1" applyFill="1" applyBorder="1" applyAlignment="1">
      <alignment horizontal="center" vertical="center" wrapText="1"/>
      <protection/>
    </xf>
    <xf numFmtId="0" fontId="0" fillId="0" borderId="4" xfId="27" applyFill="1" applyBorder="1" applyAlignment="1">
      <alignment horizontal="distributed" vertical="center"/>
      <protection/>
    </xf>
    <xf numFmtId="0" fontId="0" fillId="0" borderId="9" xfId="27" applyFill="1" applyBorder="1" applyAlignment="1">
      <alignment horizontal="distributed" vertical="center"/>
      <protection/>
    </xf>
    <xf numFmtId="0" fontId="1" fillId="0" borderId="18" xfId="27" applyFont="1" applyFill="1" applyBorder="1" applyAlignment="1">
      <alignment horizontal="distributed" vertical="center"/>
      <protection/>
    </xf>
    <xf numFmtId="0" fontId="1" fillId="0" borderId="18" xfId="27" applyFont="1" applyFill="1" applyBorder="1" applyAlignment="1">
      <alignment horizontal="center" vertical="center"/>
      <protection/>
    </xf>
    <xf numFmtId="0" fontId="0" fillId="0" borderId="18" xfId="27" applyFill="1" applyBorder="1" applyAlignment="1">
      <alignment horizontal="center" vertical="center"/>
      <protection/>
    </xf>
    <xf numFmtId="0" fontId="0" fillId="0" borderId="11" xfId="27" applyFill="1" applyBorder="1" applyAlignment="1">
      <alignment horizontal="distributed" vertical="center"/>
      <protection/>
    </xf>
    <xf numFmtId="49" fontId="1" fillId="0" borderId="18" xfId="27" applyNumberFormat="1" applyFont="1" applyFill="1" applyBorder="1" applyAlignment="1">
      <alignment horizontal="distributed" vertical="center"/>
      <protection/>
    </xf>
    <xf numFmtId="0" fontId="1" fillId="0" borderId="11" xfId="27" applyFont="1" applyFill="1" applyBorder="1" applyAlignment="1">
      <alignment horizontal="distributed" vertical="center"/>
      <protection/>
    </xf>
    <xf numFmtId="0" fontId="1" fillId="0" borderId="11" xfId="27" applyFont="1" applyFill="1" applyBorder="1" applyAlignment="1">
      <alignment horizontal="distributed" vertical="center" wrapText="1"/>
      <protection/>
    </xf>
    <xf numFmtId="0" fontId="1" fillId="0" borderId="29" xfId="27" applyFont="1" applyFill="1" applyBorder="1" applyAlignment="1">
      <alignment horizontal="distributed" vertical="center"/>
      <protection/>
    </xf>
    <xf numFmtId="0" fontId="1" fillId="0" borderId="30" xfId="27" applyFont="1" applyFill="1" applyBorder="1" applyAlignment="1">
      <alignment horizontal="distributed" vertical="center"/>
      <protection/>
    </xf>
    <xf numFmtId="0" fontId="1" fillId="0" borderId="19" xfId="27" applyFont="1" applyFill="1" applyBorder="1" applyAlignment="1">
      <alignment horizontal="distributed" vertical="center"/>
      <protection/>
    </xf>
    <xf numFmtId="49" fontId="1" fillId="0" borderId="24" xfId="27" applyNumberFormat="1" applyFont="1" applyFill="1" applyBorder="1" applyAlignment="1">
      <alignment horizontal="distributed" vertical="center"/>
      <protection/>
    </xf>
    <xf numFmtId="49" fontId="1" fillId="0" borderId="0" xfId="27" applyNumberFormat="1" applyFont="1" applyFill="1" applyBorder="1" applyAlignment="1">
      <alignment horizontal="center"/>
      <protection/>
    </xf>
    <xf numFmtId="49" fontId="9" fillId="0" borderId="0" xfId="18" applyNumberFormat="1" applyFont="1" applyFill="1" applyBorder="1" applyAlignment="1">
      <alignment horizontal="distributed" vertical="center"/>
    </xf>
    <xf numFmtId="49" fontId="11" fillId="0" borderId="5" xfId="26" applyNumberFormat="1" applyFont="1" applyFill="1" applyBorder="1" applyAlignment="1">
      <alignment horizontal="distributed" vertical="center"/>
      <protection/>
    </xf>
    <xf numFmtId="49" fontId="1" fillId="0" borderId="2" xfId="18" applyNumberFormat="1" applyFont="1" applyFill="1" applyBorder="1" applyAlignment="1">
      <alignment horizontal="center" vertical="center"/>
    </xf>
    <xf numFmtId="49" fontId="1" fillId="0" borderId="0" xfId="18" applyNumberFormat="1" applyFont="1" applyFill="1" applyBorder="1" applyAlignment="1">
      <alignment horizontal="right" vertical="center"/>
    </xf>
    <xf numFmtId="49" fontId="12" fillId="0" borderId="5" xfId="26" applyNumberFormat="1" applyFont="1" applyFill="1" applyBorder="1" applyAlignment="1">
      <alignment horizontal="right" vertical="center"/>
      <protection/>
    </xf>
    <xf numFmtId="49" fontId="1" fillId="0" borderId="1" xfId="18" applyNumberFormat="1" applyFont="1" applyFill="1" applyBorder="1" applyAlignment="1">
      <alignment horizontal="center" vertical="center" textRotation="255"/>
    </xf>
    <xf numFmtId="49" fontId="1" fillId="0" borderId="1" xfId="18" applyNumberFormat="1" applyFont="1" applyFill="1" applyBorder="1" applyAlignment="1">
      <alignment horizontal="center" vertical="distributed" textRotation="255"/>
    </xf>
    <xf numFmtId="49" fontId="1" fillId="0" borderId="0" xfId="18" applyNumberFormat="1" applyFont="1" applyFill="1" applyBorder="1" applyAlignment="1">
      <alignment horizontal="distributed" vertical="center"/>
    </xf>
    <xf numFmtId="49" fontId="0" fillId="0" borderId="5" xfId="26" applyNumberFormat="1" applyFill="1" applyBorder="1" applyAlignment="1">
      <alignment horizontal="distributed" vertical="center"/>
      <protection/>
    </xf>
    <xf numFmtId="49" fontId="1" fillId="0" borderId="16" xfId="18" applyNumberFormat="1" applyFont="1" applyFill="1" applyBorder="1" applyAlignment="1">
      <alignment horizontal="center" vertical="center"/>
    </xf>
    <xf numFmtId="49" fontId="1" fillId="0" borderId="17" xfId="18" applyNumberFormat="1" applyFont="1" applyFill="1" applyBorder="1" applyAlignment="1">
      <alignment horizontal="center" vertical="center"/>
    </xf>
    <xf numFmtId="0" fontId="1" fillId="0" borderId="29" xfId="25" applyFont="1" applyFill="1" applyBorder="1" applyAlignment="1">
      <alignment horizontal="distributed" vertical="center"/>
      <protection/>
    </xf>
    <xf numFmtId="0" fontId="1" fillId="0" borderId="19" xfId="25" applyFont="1" applyFill="1" applyBorder="1" applyAlignment="1">
      <alignment horizontal="distributed" vertical="center"/>
      <protection/>
    </xf>
    <xf numFmtId="0" fontId="1" fillId="0" borderId="24" xfId="25" applyFont="1" applyFill="1" applyBorder="1" applyAlignment="1">
      <alignment horizontal="distributed" vertical="center"/>
      <protection/>
    </xf>
    <xf numFmtId="0" fontId="0" fillId="0" borderId="9" xfId="25" applyFill="1" applyBorder="1" applyAlignment="1">
      <alignment horizontal="distributed" vertical="center"/>
      <protection/>
    </xf>
    <xf numFmtId="49" fontId="1" fillId="0" borderId="1" xfId="18" applyNumberFormat="1" applyFont="1" applyFill="1" applyBorder="1" applyAlignment="1">
      <alignment horizontal="distributed" vertical="center"/>
    </xf>
    <xf numFmtId="49" fontId="1" fillId="0" borderId="0" xfId="18" applyNumberFormat="1" applyFont="1" applyFill="1" applyBorder="1" applyAlignment="1">
      <alignment horizontal="distributed" vertical="center"/>
    </xf>
    <xf numFmtId="49" fontId="1" fillId="0" borderId="5" xfId="18" applyNumberFormat="1" applyFont="1" applyFill="1" applyBorder="1" applyAlignment="1">
      <alignment horizontal="distributed" vertical="center"/>
    </xf>
    <xf numFmtId="49" fontId="1" fillId="0" borderId="16" xfId="18" applyNumberFormat="1" applyFont="1" applyFill="1" applyBorder="1" applyAlignment="1">
      <alignment horizontal="distributed" vertical="center"/>
    </xf>
    <xf numFmtId="49" fontId="1" fillId="0" borderId="17" xfId="18" applyNumberFormat="1" applyFont="1" applyFill="1" applyBorder="1" applyAlignment="1">
      <alignment horizontal="distributed" vertical="center"/>
    </xf>
    <xf numFmtId="49" fontId="1" fillId="0" borderId="2" xfId="18" applyNumberFormat="1" applyFont="1" applyFill="1" applyBorder="1" applyAlignment="1">
      <alignment horizontal="distributed" vertical="center"/>
    </xf>
    <xf numFmtId="49" fontId="1" fillId="0" borderId="4" xfId="18" applyNumberFormat="1" applyFont="1" applyFill="1" applyBorder="1" applyAlignment="1">
      <alignment vertical="center" wrapText="1"/>
    </xf>
    <xf numFmtId="49" fontId="1" fillId="0" borderId="9" xfId="18" applyNumberFormat="1" applyFont="1" applyFill="1" applyBorder="1" applyAlignment="1">
      <alignment vertical="center" wrapText="1"/>
    </xf>
    <xf numFmtId="0" fontId="1" fillId="0" borderId="29" xfId="30" applyFont="1" applyFill="1" applyBorder="1" applyAlignment="1">
      <alignment horizontal="distributed" indent="1"/>
      <protection/>
    </xf>
    <xf numFmtId="0" fontId="1" fillId="0" borderId="30" xfId="30" applyFont="1" applyFill="1" applyBorder="1" applyAlignment="1">
      <alignment horizontal="distributed" indent="1"/>
      <protection/>
    </xf>
    <xf numFmtId="0" fontId="1" fillId="0" borderId="19" xfId="30" applyFont="1" applyFill="1" applyBorder="1" applyAlignment="1">
      <alignment horizontal="distributed" indent="1"/>
      <protection/>
    </xf>
    <xf numFmtId="0" fontId="1" fillId="0" borderId="0" xfId="30" applyFont="1" applyFill="1" applyBorder="1" applyAlignment="1">
      <alignment horizontal="distributed"/>
      <protection/>
    </xf>
    <xf numFmtId="0" fontId="1" fillId="0" borderId="0" xfId="30" applyFont="1" applyFill="1" applyBorder="1" applyAlignment="1">
      <alignment/>
      <protection/>
    </xf>
    <xf numFmtId="0" fontId="1" fillId="0" borderId="5" xfId="30" applyFont="1" applyFill="1" applyBorder="1" applyAlignment="1">
      <alignment/>
      <protection/>
    </xf>
    <xf numFmtId="0" fontId="1" fillId="0" borderId="1" xfId="30" applyFont="1" applyFill="1" applyBorder="1" applyAlignment="1">
      <alignment horizontal="distributed"/>
      <protection/>
    </xf>
    <xf numFmtId="0" fontId="1" fillId="0" borderId="5" xfId="30" applyFont="1" applyFill="1" applyBorder="1" applyAlignment="1">
      <alignment horizontal="distributed"/>
      <protection/>
    </xf>
    <xf numFmtId="0" fontId="1" fillId="0" borderId="32" xfId="30" applyFont="1" applyFill="1" applyBorder="1" applyAlignment="1">
      <alignment horizontal="distributed" vertical="center" indent="1"/>
      <protection/>
    </xf>
    <xf numFmtId="0" fontId="1" fillId="0" borderId="33" xfId="30" applyFont="1" applyFill="1" applyBorder="1" applyAlignment="1">
      <alignment horizontal="distributed" vertical="center" indent="1"/>
      <protection/>
    </xf>
    <xf numFmtId="0" fontId="1" fillId="0" borderId="34" xfId="30" applyFont="1" applyFill="1" applyBorder="1" applyAlignment="1">
      <alignment horizontal="distributed" vertical="center" indent="1"/>
      <protection/>
    </xf>
    <xf numFmtId="0" fontId="1" fillId="0" borderId="1" xfId="30" applyFont="1" applyFill="1" applyBorder="1" applyAlignment="1">
      <alignment horizontal="distributed" vertical="center" indent="1"/>
      <protection/>
    </xf>
    <xf numFmtId="0" fontId="1" fillId="0" borderId="0" xfId="30" applyFont="1" applyFill="1" applyBorder="1" applyAlignment="1">
      <alignment horizontal="distributed" vertical="center" indent="1"/>
      <protection/>
    </xf>
    <xf numFmtId="0" fontId="1" fillId="0" borderId="5" xfId="30" applyFont="1" applyFill="1" applyBorder="1" applyAlignment="1">
      <alignment horizontal="distributed" vertical="center" indent="1"/>
      <protection/>
    </xf>
    <xf numFmtId="0" fontId="1" fillId="0" borderId="16" xfId="30" applyFont="1" applyFill="1" applyBorder="1" applyAlignment="1">
      <alignment horizontal="distributed" vertical="center" indent="1"/>
      <protection/>
    </xf>
    <xf numFmtId="0" fontId="1" fillId="0" borderId="17" xfId="30" applyFont="1" applyFill="1" applyBorder="1" applyAlignment="1">
      <alignment horizontal="distributed" vertical="center" indent="1"/>
      <protection/>
    </xf>
    <xf numFmtId="0" fontId="1" fillId="0" borderId="2" xfId="30" applyFont="1" applyFill="1" applyBorder="1" applyAlignment="1">
      <alignment horizontal="distributed" vertical="center" indent="1"/>
      <protection/>
    </xf>
    <xf numFmtId="0" fontId="9" fillId="0" borderId="1" xfId="30" applyFont="1" applyFill="1" applyBorder="1" applyAlignment="1">
      <alignment horizontal="distributed"/>
      <protection/>
    </xf>
    <xf numFmtId="0" fontId="9" fillId="0" borderId="0" xfId="30" applyFont="1" applyFill="1" applyBorder="1" applyAlignment="1">
      <alignment horizontal="distributed"/>
      <protection/>
    </xf>
    <xf numFmtId="0" fontId="9" fillId="0" borderId="5" xfId="30" applyFont="1" applyFill="1" applyBorder="1" applyAlignment="1">
      <alignment horizontal="distributed"/>
      <protection/>
    </xf>
    <xf numFmtId="0" fontId="1" fillId="0" borderId="1" xfId="30" applyFont="1" applyFill="1" applyBorder="1" applyAlignment="1">
      <alignment horizontal="center" vertical="distributed" textRotation="255"/>
      <protection/>
    </xf>
    <xf numFmtId="0" fontId="1" fillId="0" borderId="0" xfId="30" applyFont="1" applyFill="1" applyBorder="1" applyAlignment="1">
      <alignment vertical="center" textRotation="255"/>
      <protection/>
    </xf>
    <xf numFmtId="0" fontId="17" fillId="0" borderId="1" xfId="31" applyFont="1" applyFill="1" applyBorder="1" applyAlignment="1">
      <alignment horizontal="center" vertical="center" textRotation="255"/>
      <protection/>
    </xf>
    <xf numFmtId="0" fontId="17" fillId="0" borderId="29" xfId="31" applyFont="1" applyFill="1" applyBorder="1" applyAlignment="1">
      <alignment horizontal="distributed" vertical="center" wrapText="1"/>
      <protection/>
    </xf>
    <xf numFmtId="0" fontId="17" fillId="0" borderId="30" xfId="31" applyFont="1" applyFill="1" applyBorder="1" applyAlignment="1">
      <alignment horizontal="distributed" vertical="center" wrapText="1"/>
      <protection/>
    </xf>
    <xf numFmtId="0" fontId="17" fillId="0" borderId="19" xfId="31" applyFont="1" applyFill="1" applyBorder="1" applyAlignment="1">
      <alignment horizontal="distributed" vertical="center" wrapText="1"/>
      <protection/>
    </xf>
    <xf numFmtId="0" fontId="20" fillId="0" borderId="1" xfId="31" applyFont="1" applyFill="1" applyBorder="1" applyAlignment="1">
      <alignment horizontal="distributed" vertical="center"/>
      <protection/>
    </xf>
    <xf numFmtId="0" fontId="0" fillId="0" borderId="0" xfId="31" applyFill="1" applyAlignment="1">
      <alignment horizontal="distributed" vertical="center"/>
      <protection/>
    </xf>
    <xf numFmtId="0" fontId="0" fillId="0" borderId="5" xfId="31" applyFill="1" applyBorder="1" applyAlignment="1">
      <alignment horizontal="distributed" vertical="center"/>
      <protection/>
    </xf>
    <xf numFmtId="38" fontId="9" fillId="0" borderId="1" xfId="18" applyFont="1" applyFill="1" applyBorder="1" applyAlignment="1">
      <alignment horizontal="distributed" vertical="center"/>
    </xf>
    <xf numFmtId="0" fontId="0" fillId="0" borderId="5" xfId="32" applyFill="1" applyBorder="1" applyAlignment="1">
      <alignment horizontal="distributed"/>
      <protection/>
    </xf>
    <xf numFmtId="0" fontId="1" fillId="0" borderId="29" xfId="32" applyFont="1" applyFill="1" applyBorder="1" applyAlignment="1">
      <alignment horizontal="distributed" vertical="center"/>
      <protection/>
    </xf>
    <xf numFmtId="0" fontId="1" fillId="0" borderId="19" xfId="32" applyFont="1" applyFill="1" applyBorder="1" applyAlignment="1">
      <alignment horizontal="distributed" vertical="center"/>
      <protection/>
    </xf>
    <xf numFmtId="0" fontId="1" fillId="0" borderId="18" xfId="32" applyFont="1" applyFill="1" applyBorder="1" applyAlignment="1">
      <alignment horizontal="distributed" vertical="center" wrapText="1"/>
      <protection/>
    </xf>
    <xf numFmtId="0" fontId="9" fillId="0" borderId="1" xfId="32" applyFont="1" applyFill="1" applyBorder="1" applyAlignment="1">
      <alignment horizontal="distributed" vertical="center"/>
      <protection/>
    </xf>
    <xf numFmtId="0" fontId="1" fillId="0" borderId="20" xfId="33" applyFont="1" applyFill="1" applyBorder="1" applyAlignment="1">
      <alignment horizontal="distributed" vertical="center" wrapText="1"/>
      <protection/>
    </xf>
    <xf numFmtId="0" fontId="1" fillId="0" borderId="3" xfId="33" applyFont="1" applyFill="1" applyBorder="1" applyAlignment="1">
      <alignment horizontal="distributed" vertical="center" wrapText="1"/>
      <protection/>
    </xf>
    <xf numFmtId="0" fontId="1" fillId="0" borderId="32" xfId="33" applyFont="1" applyFill="1" applyBorder="1" applyAlignment="1">
      <alignment horizontal="distributed" vertical="center"/>
      <protection/>
    </xf>
    <xf numFmtId="0" fontId="1" fillId="0" borderId="34" xfId="33" applyFont="1" applyFill="1" applyBorder="1" applyAlignment="1">
      <alignment horizontal="distributed" vertical="center"/>
      <protection/>
    </xf>
    <xf numFmtId="0" fontId="1" fillId="0" borderId="16" xfId="33" applyFont="1" applyFill="1" applyBorder="1" applyAlignment="1">
      <alignment horizontal="distributed" vertical="center"/>
      <protection/>
    </xf>
    <xf numFmtId="0" fontId="1" fillId="0" borderId="2" xfId="33" applyFont="1" applyFill="1" applyBorder="1" applyAlignment="1">
      <alignment horizontal="distributed" vertical="center"/>
      <protection/>
    </xf>
    <xf numFmtId="0" fontId="1" fillId="0" borderId="29" xfId="33" applyFont="1" applyFill="1" applyBorder="1" applyAlignment="1">
      <alignment horizontal="distributed" vertical="center" wrapText="1"/>
      <protection/>
    </xf>
    <xf numFmtId="0" fontId="1" fillId="0" borderId="30" xfId="33" applyFont="1" applyFill="1" applyBorder="1" applyAlignment="1">
      <alignment horizontal="distributed" vertical="center" wrapText="1"/>
      <protection/>
    </xf>
    <xf numFmtId="0" fontId="1" fillId="0" borderId="18" xfId="33" applyFont="1" applyFill="1" applyBorder="1" applyAlignment="1">
      <alignment horizontal="distributed" vertical="center" wrapText="1"/>
      <protection/>
    </xf>
    <xf numFmtId="0" fontId="1" fillId="0" borderId="9" xfId="34" applyFont="1" applyFill="1" applyBorder="1" applyAlignment="1">
      <alignment horizontal="distributed" vertical="center" wrapText="1"/>
      <protection/>
    </xf>
    <xf numFmtId="0" fontId="0" fillId="0" borderId="9" xfId="34" applyBorder="1" applyAlignment="1">
      <alignment horizontal="distributed" vertical="center" wrapText="1"/>
      <protection/>
    </xf>
    <xf numFmtId="0" fontId="1" fillId="0" borderId="4" xfId="34" applyFont="1" applyFill="1" applyBorder="1" applyAlignment="1">
      <alignment horizontal="distributed" vertical="center" wrapText="1"/>
      <protection/>
    </xf>
    <xf numFmtId="41" fontId="1" fillId="0" borderId="1" xfId="34" applyNumberFormat="1" applyFont="1" applyFill="1" applyBorder="1" applyAlignment="1">
      <alignment vertical="center"/>
      <protection/>
    </xf>
    <xf numFmtId="41" fontId="1" fillId="0" borderId="0" xfId="34" applyNumberFormat="1" applyFont="1" applyFill="1" applyBorder="1" applyAlignment="1">
      <alignment vertical="center"/>
      <protection/>
    </xf>
    <xf numFmtId="0" fontId="1" fillId="0" borderId="5" xfId="34" applyNumberFormat="1" applyFont="1" applyFill="1" applyBorder="1" applyAlignment="1">
      <alignment vertical="center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0" fillId="0" borderId="0" xfId="34" applyAlignment="1">
      <alignment horizontal="center" vertical="center"/>
      <protection/>
    </xf>
    <xf numFmtId="0" fontId="1" fillId="0" borderId="0" xfId="34" applyNumberFormat="1" applyFont="1" applyFill="1" applyBorder="1" applyAlignment="1">
      <alignment horizontal="left" vertical="center"/>
      <protection/>
    </xf>
    <xf numFmtId="0" fontId="1" fillId="0" borderId="5" xfId="34" applyNumberFormat="1" applyFont="1" applyFill="1" applyBorder="1" applyAlignment="1">
      <alignment horizontal="right" vertical="center"/>
      <protection/>
    </xf>
    <xf numFmtId="0" fontId="1" fillId="0" borderId="12" xfId="36" applyFont="1" applyFill="1" applyBorder="1" applyAlignment="1">
      <alignment horizontal="center" vertical="center" wrapText="1"/>
      <protection/>
    </xf>
    <xf numFmtId="0" fontId="1" fillId="0" borderId="4" xfId="36" applyFont="1" applyFill="1" applyBorder="1" applyAlignment="1">
      <alignment horizontal="center" vertical="center" wrapText="1"/>
      <protection/>
    </xf>
    <xf numFmtId="0" fontId="1" fillId="0" borderId="9" xfId="36" applyFont="1" applyFill="1" applyBorder="1" applyAlignment="1">
      <alignment horizontal="center" vertical="center" wrapText="1"/>
      <protection/>
    </xf>
    <xf numFmtId="0" fontId="1" fillId="0" borderId="14" xfId="36" applyFont="1" applyFill="1" applyBorder="1" applyAlignment="1">
      <alignment horizontal="center" vertical="center" wrapText="1"/>
      <protection/>
    </xf>
    <xf numFmtId="0" fontId="1" fillId="0" borderId="5" xfId="36" applyFont="1" applyFill="1" applyBorder="1" applyAlignment="1">
      <alignment horizontal="center" vertical="center" wrapText="1"/>
      <protection/>
    </xf>
    <xf numFmtId="0" fontId="1" fillId="0" borderId="2" xfId="36" applyFont="1" applyFill="1" applyBorder="1" applyAlignment="1">
      <alignment horizontal="center" vertical="center" wrapText="1"/>
      <protection/>
    </xf>
    <xf numFmtId="0" fontId="1" fillId="0" borderId="11" xfId="36" applyFont="1" applyFill="1" applyBorder="1" applyAlignment="1">
      <alignment horizontal="center" vertical="center"/>
      <protection/>
    </xf>
    <xf numFmtId="0" fontId="1" fillId="0" borderId="14" xfId="36" applyFont="1" applyFill="1" applyBorder="1" applyAlignment="1">
      <alignment horizontal="center" vertical="center" wrapText="1"/>
      <protection/>
    </xf>
    <xf numFmtId="0" fontId="1" fillId="0" borderId="2" xfId="36" applyFont="1" applyFill="1" applyBorder="1" applyAlignment="1">
      <alignment horizontal="center" vertical="center" wrapText="1"/>
      <protection/>
    </xf>
    <xf numFmtId="0" fontId="1" fillId="0" borderId="12" xfId="36" applyFont="1" applyFill="1" applyBorder="1" applyAlignment="1">
      <alignment horizontal="center" vertical="center"/>
      <protection/>
    </xf>
    <xf numFmtId="0" fontId="1" fillId="0" borderId="9" xfId="36" applyFont="1" applyFill="1" applyBorder="1" applyAlignment="1">
      <alignment horizontal="center" vertical="center"/>
      <protection/>
    </xf>
    <xf numFmtId="0" fontId="1" fillId="0" borderId="11" xfId="36" applyFont="1" applyFill="1" applyBorder="1" applyAlignment="1">
      <alignment horizontal="distributed" vertical="center" wrapText="1"/>
      <protection/>
    </xf>
    <xf numFmtId="0" fontId="1" fillId="0" borderId="12" xfId="36" applyFont="1" applyFill="1" applyBorder="1" applyAlignment="1">
      <alignment horizontal="distributed" vertical="center" wrapText="1"/>
      <protection/>
    </xf>
    <xf numFmtId="0" fontId="1" fillId="0" borderId="9" xfId="36" applyFont="1" applyFill="1" applyBorder="1" applyAlignment="1">
      <alignment horizontal="distributed" vertical="center" wrapText="1"/>
      <protection/>
    </xf>
    <xf numFmtId="0" fontId="1" fillId="0" borderId="31" xfId="36" applyFont="1" applyFill="1" applyBorder="1" applyAlignment="1">
      <alignment horizontal="center" vertical="center" wrapText="1"/>
      <protection/>
    </xf>
    <xf numFmtId="0" fontId="1" fillId="0" borderId="3" xfId="36" applyFont="1" applyFill="1" applyBorder="1" applyAlignment="1">
      <alignment horizontal="center" vertical="center" wrapText="1"/>
      <protection/>
    </xf>
    <xf numFmtId="0" fontId="1" fillId="0" borderId="20" xfId="36" applyFont="1" applyFill="1" applyBorder="1" applyAlignment="1">
      <alignment horizontal="center" vertical="center" wrapText="1"/>
      <protection/>
    </xf>
    <xf numFmtId="0" fontId="1" fillId="0" borderId="29" xfId="36" applyFont="1" applyFill="1" applyBorder="1" applyAlignment="1">
      <alignment horizontal="center" vertical="center"/>
      <protection/>
    </xf>
    <xf numFmtId="0" fontId="1" fillId="0" borderId="30" xfId="36" applyFont="1" applyFill="1" applyBorder="1" applyAlignment="1">
      <alignment horizontal="center" vertical="center"/>
      <protection/>
    </xf>
    <xf numFmtId="0" fontId="1" fillId="0" borderId="19" xfId="36" applyFont="1" applyFill="1" applyBorder="1" applyAlignment="1">
      <alignment horizontal="center" vertical="center"/>
      <protection/>
    </xf>
    <xf numFmtId="0" fontId="1" fillId="0" borderId="17" xfId="36" applyFont="1" applyFill="1" applyBorder="1" applyAlignment="1">
      <alignment horizontal="center" vertical="center" wrapText="1"/>
      <protection/>
    </xf>
    <xf numFmtId="0" fontId="1" fillId="0" borderId="34" xfId="36" applyFont="1" applyFill="1" applyBorder="1" applyAlignment="1">
      <alignment horizontal="center" vertical="center" wrapText="1"/>
      <protection/>
    </xf>
    <xf numFmtId="0" fontId="1" fillId="0" borderId="24" xfId="36" applyNumberFormat="1" applyFont="1" applyFill="1" applyBorder="1" applyAlignment="1">
      <alignment horizontal="center" vertical="center" wrapText="1"/>
      <protection/>
    </xf>
    <xf numFmtId="0" fontId="1" fillId="0" borderId="4" xfId="36" applyNumberFormat="1" applyFont="1" applyFill="1" applyBorder="1" applyAlignment="1">
      <alignment horizontal="center" vertical="center" wrapText="1"/>
      <protection/>
    </xf>
    <xf numFmtId="0" fontId="1" fillId="0" borderId="9" xfId="36" applyNumberFormat="1" applyFont="1" applyFill="1" applyBorder="1" applyAlignment="1">
      <alignment horizontal="center" vertical="center" wrapText="1"/>
      <protection/>
    </xf>
    <xf numFmtId="0" fontId="1" fillId="0" borderId="24" xfId="36" applyFont="1" applyFill="1" applyBorder="1" applyAlignment="1">
      <alignment horizontal="center" vertical="center"/>
      <protection/>
    </xf>
    <xf numFmtId="0" fontId="1" fillId="0" borderId="4" xfId="36" applyFont="1" applyFill="1" applyBorder="1" applyAlignment="1">
      <alignment horizontal="center" vertical="center"/>
      <protection/>
    </xf>
    <xf numFmtId="0" fontId="1" fillId="0" borderId="9" xfId="36" applyFont="1" applyFill="1" applyBorder="1" applyAlignment="1">
      <alignment horizontal="center" vertical="center"/>
      <protection/>
    </xf>
    <xf numFmtId="0" fontId="1" fillId="0" borderId="29" xfId="36" applyFont="1" applyFill="1" applyBorder="1" applyAlignment="1">
      <alignment horizontal="center" vertical="center" wrapText="1"/>
      <protection/>
    </xf>
    <xf numFmtId="0" fontId="0" fillId="0" borderId="30" xfId="36" applyFill="1" applyBorder="1" applyAlignment="1">
      <alignment horizontal="center" vertical="center" wrapText="1"/>
      <protection/>
    </xf>
    <xf numFmtId="0" fontId="0" fillId="0" borderId="19" xfId="36" applyFill="1" applyBorder="1" applyAlignment="1">
      <alignment horizontal="center" vertical="center" wrapText="1"/>
      <protection/>
    </xf>
    <xf numFmtId="0" fontId="1" fillId="0" borderId="12" xfId="36" applyFont="1" applyFill="1" applyBorder="1" applyAlignment="1">
      <alignment horizontal="center" vertical="center" wrapText="1"/>
      <protection/>
    </xf>
    <xf numFmtId="0" fontId="1" fillId="0" borderId="4" xfId="36" applyFont="1" applyFill="1" applyBorder="1" applyAlignment="1">
      <alignment horizontal="center" vertical="center" wrapText="1"/>
      <protection/>
    </xf>
    <xf numFmtId="0" fontId="1" fillId="0" borderId="9" xfId="36" applyFont="1" applyFill="1" applyBorder="1" applyAlignment="1">
      <alignment horizontal="center" vertical="center" wrapText="1"/>
      <protection/>
    </xf>
    <xf numFmtId="0" fontId="1" fillId="0" borderId="19" xfId="36" applyFont="1" applyFill="1" applyBorder="1" applyAlignment="1">
      <alignment horizontal="center" vertical="center" wrapText="1"/>
      <protection/>
    </xf>
    <xf numFmtId="0" fontId="1" fillId="0" borderId="18" xfId="37" applyFont="1" applyFill="1" applyBorder="1" applyAlignment="1">
      <alignment horizontal="distributed" vertical="center"/>
      <protection/>
    </xf>
    <xf numFmtId="0" fontId="1" fillId="0" borderId="11" xfId="37" applyFont="1" applyFill="1" applyBorder="1" applyAlignment="1">
      <alignment horizontal="distributed" vertical="center"/>
      <protection/>
    </xf>
    <xf numFmtId="0" fontId="1" fillId="0" borderId="12" xfId="37" applyFont="1" applyFill="1" applyBorder="1" applyAlignment="1">
      <alignment horizontal="center" vertical="center"/>
      <protection/>
    </xf>
    <xf numFmtId="0" fontId="1" fillId="0" borderId="9" xfId="37" applyFont="1" applyFill="1" applyBorder="1" applyAlignment="1">
      <alignment horizontal="center" vertical="center"/>
      <protection/>
    </xf>
    <xf numFmtId="0" fontId="1" fillId="0" borderId="19" xfId="37" applyFont="1" applyFill="1" applyBorder="1" applyAlignment="1">
      <alignment horizontal="distributed" vertical="center"/>
      <protection/>
    </xf>
    <xf numFmtId="0" fontId="0" fillId="0" borderId="18" xfId="37" applyFill="1" applyBorder="1" applyAlignment="1">
      <alignment horizontal="distributed" vertical="center"/>
      <protection/>
    </xf>
    <xf numFmtId="0" fontId="1" fillId="0" borderId="3" xfId="37" applyFont="1" applyFill="1" applyBorder="1" applyAlignment="1">
      <alignment horizontal="distributed" vertical="center"/>
      <protection/>
    </xf>
    <xf numFmtId="0" fontId="0" fillId="0" borderId="11" xfId="37" applyFill="1" applyBorder="1" applyAlignment="1">
      <alignment horizontal="distributed"/>
      <protection/>
    </xf>
    <xf numFmtId="0" fontId="1" fillId="0" borderId="29" xfId="37" applyFont="1" applyFill="1" applyBorder="1" applyAlignment="1">
      <alignment horizontal="center" vertical="center"/>
      <protection/>
    </xf>
    <xf numFmtId="0" fontId="0" fillId="0" borderId="19" xfId="37" applyFill="1" applyBorder="1" applyAlignment="1">
      <alignment vertical="center"/>
      <protection/>
    </xf>
    <xf numFmtId="0" fontId="1" fillId="0" borderId="15" xfId="37" applyFont="1" applyFill="1" applyBorder="1" applyAlignment="1">
      <alignment horizontal="distributed" vertical="center"/>
      <protection/>
    </xf>
    <xf numFmtId="0" fontId="0" fillId="0" borderId="14" xfId="37" applyFill="1" applyBorder="1" applyAlignment="1">
      <alignment horizontal="distributed"/>
      <protection/>
    </xf>
    <xf numFmtId="0" fontId="0" fillId="0" borderId="16" xfId="37" applyFill="1" applyBorder="1" applyAlignment="1">
      <alignment horizontal="distributed"/>
      <protection/>
    </xf>
    <xf numFmtId="0" fontId="0" fillId="0" borderId="2" xfId="37" applyFill="1" applyBorder="1" applyAlignment="1">
      <alignment horizontal="distributed"/>
      <protection/>
    </xf>
    <xf numFmtId="0" fontId="1" fillId="0" borderId="29" xfId="37" applyFont="1" applyFill="1" applyBorder="1" applyAlignment="1">
      <alignment horizontal="center"/>
      <protection/>
    </xf>
    <xf numFmtId="0" fontId="1" fillId="0" borderId="30" xfId="37" applyFont="1" applyFill="1" applyBorder="1" applyAlignment="1">
      <alignment horizontal="center"/>
      <protection/>
    </xf>
    <xf numFmtId="0" fontId="1" fillId="0" borderId="19" xfId="37" applyFont="1" applyFill="1" applyBorder="1" applyAlignment="1">
      <alignment horizontal="center"/>
      <protection/>
    </xf>
    <xf numFmtId="49" fontId="1" fillId="0" borderId="1" xfId="38" applyNumberFormat="1" applyFont="1" applyFill="1" applyBorder="1" applyAlignment="1">
      <alignment horizontal="center" vertical="center" textRotation="255"/>
      <protection/>
    </xf>
    <xf numFmtId="49" fontId="1" fillId="0" borderId="1" xfId="38" applyNumberFormat="1" applyFont="1" applyFill="1" applyBorder="1" applyAlignment="1">
      <alignment horizontal="center" vertical="distributed" textRotation="255"/>
      <protection/>
    </xf>
    <xf numFmtId="49" fontId="1" fillId="0" borderId="1" xfId="38" applyNumberFormat="1" applyFont="1" applyFill="1" applyBorder="1" applyAlignment="1">
      <alignment horizontal="distributed" vertical="center"/>
      <protection/>
    </xf>
    <xf numFmtId="49" fontId="1" fillId="0" borderId="5" xfId="38" applyNumberFormat="1" applyFont="1" applyFill="1" applyBorder="1" applyAlignment="1">
      <alignment horizontal="distributed" vertical="center"/>
      <protection/>
    </xf>
    <xf numFmtId="0" fontId="1" fillId="0" borderId="17" xfId="38" applyFont="1" applyFill="1" applyBorder="1" applyAlignment="1">
      <alignment horizontal="center" vertical="center"/>
      <protection/>
    </xf>
    <xf numFmtId="0" fontId="1" fillId="0" borderId="2" xfId="38" applyFont="1" applyFill="1" applyBorder="1" applyAlignment="1">
      <alignment horizontal="center" vertical="center"/>
      <protection/>
    </xf>
    <xf numFmtId="0" fontId="1" fillId="0" borderId="16" xfId="38" applyFont="1" applyFill="1" applyBorder="1" applyAlignment="1">
      <alignment horizontal="center" vertical="center"/>
      <protection/>
    </xf>
    <xf numFmtId="49" fontId="1" fillId="0" borderId="32" xfId="38" applyNumberFormat="1" applyFont="1" applyFill="1" applyBorder="1" applyAlignment="1">
      <alignment horizontal="distributed" vertical="center"/>
      <protection/>
    </xf>
    <xf numFmtId="49" fontId="1" fillId="0" borderId="34" xfId="38" applyNumberFormat="1" applyFont="1" applyFill="1" applyBorder="1" applyAlignment="1">
      <alignment horizontal="distributed" vertical="center"/>
      <protection/>
    </xf>
    <xf numFmtId="49" fontId="1" fillId="0" borderId="16" xfId="38" applyNumberFormat="1" applyFont="1" applyFill="1" applyBorder="1" applyAlignment="1">
      <alignment horizontal="distributed" vertical="center"/>
      <protection/>
    </xf>
    <xf numFmtId="49" fontId="1" fillId="0" borderId="2" xfId="38" applyNumberFormat="1" applyFont="1" applyFill="1" applyBorder="1" applyAlignment="1">
      <alignment horizontal="distributed" vertical="center"/>
      <protection/>
    </xf>
    <xf numFmtId="49" fontId="9" fillId="0" borderId="1" xfId="38" applyNumberFormat="1" applyFont="1" applyFill="1" applyBorder="1" applyAlignment="1">
      <alignment horizontal="distributed" vertical="center"/>
      <protection/>
    </xf>
    <xf numFmtId="49" fontId="9" fillId="0" borderId="5" xfId="38" applyNumberFormat="1" applyFont="1" applyFill="1" applyBorder="1" applyAlignment="1">
      <alignment horizontal="distributed" vertical="center"/>
      <protection/>
    </xf>
    <xf numFmtId="0" fontId="1" fillId="0" borderId="24" xfId="38" applyFont="1" applyFill="1" applyBorder="1" applyAlignment="1">
      <alignment horizontal="distributed" vertical="center"/>
      <protection/>
    </xf>
    <xf numFmtId="0" fontId="1" fillId="0" borderId="9" xfId="38" applyFont="1" applyFill="1" applyBorder="1" applyAlignment="1">
      <alignment horizontal="distributed" vertical="center"/>
      <protection/>
    </xf>
    <xf numFmtId="38" fontId="1" fillId="0" borderId="24" xfId="18" applyFont="1" applyFill="1" applyBorder="1" applyAlignment="1">
      <alignment horizontal="center" vertical="center"/>
    </xf>
    <xf numFmtId="38" fontId="1" fillId="0" borderId="9" xfId="18" applyFont="1" applyFill="1" applyBorder="1" applyAlignment="1">
      <alignment horizontal="center" vertical="center"/>
    </xf>
    <xf numFmtId="38" fontId="1" fillId="0" borderId="24" xfId="18" applyFont="1" applyFill="1" applyBorder="1" applyAlignment="1">
      <alignment vertical="center" wrapText="1"/>
    </xf>
    <xf numFmtId="38" fontId="1" fillId="0" borderId="9" xfId="18" applyFont="1" applyFill="1" applyBorder="1" applyAlignment="1">
      <alignment vertical="center" wrapText="1"/>
    </xf>
    <xf numFmtId="38" fontId="1" fillId="0" borderId="24" xfId="18" applyFont="1" applyFill="1" applyBorder="1" applyAlignment="1">
      <alignment horizontal="center" vertical="center" wrapText="1"/>
    </xf>
    <xf numFmtId="38" fontId="1" fillId="0" borderId="9" xfId="18" applyFont="1" applyFill="1" applyBorder="1" applyAlignment="1">
      <alignment horizontal="center" vertical="center" wrapText="1"/>
    </xf>
    <xf numFmtId="38" fontId="1" fillId="0" borderId="24" xfId="18" applyFont="1" applyFill="1" applyBorder="1" applyAlignment="1">
      <alignment horizontal="distributed" vertical="center"/>
    </xf>
    <xf numFmtId="38" fontId="1" fillId="0" borderId="9" xfId="18" applyFont="1" applyFill="1" applyBorder="1" applyAlignment="1">
      <alignment horizontal="distributed" vertical="center"/>
    </xf>
    <xf numFmtId="38" fontId="1" fillId="0" borderId="24" xfId="18" applyFont="1" applyFill="1" applyBorder="1" applyAlignment="1">
      <alignment horizontal="distributed" vertical="center" wrapText="1"/>
    </xf>
    <xf numFmtId="0" fontId="0" fillId="0" borderId="4" xfId="41" applyFill="1" applyBorder="1" applyAlignment="1">
      <alignment horizontal="distributed" vertical="center"/>
      <protection/>
    </xf>
    <xf numFmtId="0" fontId="0" fillId="0" borderId="4" xfId="41" applyFill="1" applyBorder="1" applyAlignment="1">
      <alignment vertical="center"/>
      <protection/>
    </xf>
    <xf numFmtId="0" fontId="0" fillId="0" borderId="9" xfId="41" applyFill="1" applyBorder="1" applyAlignment="1">
      <alignment vertical="center"/>
      <protection/>
    </xf>
    <xf numFmtId="38" fontId="1" fillId="0" borderId="32" xfId="18" applyFont="1" applyFill="1" applyBorder="1" applyAlignment="1">
      <alignment horizontal="distributed" vertical="center"/>
    </xf>
    <xf numFmtId="38" fontId="1" fillId="0" borderId="34" xfId="18" applyFont="1" applyFill="1" applyBorder="1" applyAlignment="1">
      <alignment horizontal="distributed" vertical="center"/>
    </xf>
    <xf numFmtId="0" fontId="0" fillId="0" borderId="16" xfId="41" applyFill="1" applyBorder="1" applyAlignment="1">
      <alignment horizontal="distributed" vertical="center"/>
      <protection/>
    </xf>
    <xf numFmtId="0" fontId="0" fillId="0" borderId="2" xfId="41" applyFill="1" applyBorder="1" applyAlignment="1">
      <alignment horizontal="distributed" vertical="center"/>
      <protection/>
    </xf>
    <xf numFmtId="0" fontId="1" fillId="0" borderId="32" xfId="41" applyFont="1" applyFill="1" applyBorder="1" applyAlignment="1">
      <alignment horizontal="distributed" vertical="center"/>
      <protection/>
    </xf>
    <xf numFmtId="0" fontId="0" fillId="0" borderId="1" xfId="41" applyFill="1" applyBorder="1" applyAlignment="1">
      <alignment horizontal="distributed" vertical="center"/>
      <protection/>
    </xf>
    <xf numFmtId="0" fontId="0" fillId="0" borderId="4" xfId="41" applyFill="1" applyBorder="1" applyAlignment="1">
      <alignment horizontal="distributed" vertical="center"/>
      <protection/>
    </xf>
    <xf numFmtId="0" fontId="0" fillId="0" borderId="9" xfId="41" applyFill="1" applyBorder="1" applyAlignment="1">
      <alignment horizontal="distributed" vertical="center"/>
      <protection/>
    </xf>
    <xf numFmtId="38" fontId="1" fillId="0" borderId="33" xfId="18" applyFont="1" applyFill="1" applyBorder="1" applyAlignment="1">
      <alignment horizontal="distributed" vertical="center"/>
    </xf>
    <xf numFmtId="0" fontId="0" fillId="0" borderId="17" xfId="41" applyFill="1" applyBorder="1" applyAlignment="1">
      <alignment horizontal="distributed" vertical="center"/>
      <protection/>
    </xf>
    <xf numFmtId="38" fontId="1" fillId="0" borderId="35" xfId="18" applyFont="1" applyFill="1" applyBorder="1" applyAlignment="1">
      <alignment horizontal="distributed" vertical="center" wrapText="1"/>
    </xf>
    <xf numFmtId="38" fontId="1" fillId="0" borderId="36" xfId="18" applyFont="1" applyFill="1" applyBorder="1" applyAlignment="1">
      <alignment horizontal="distributed" vertical="center"/>
    </xf>
    <xf numFmtId="38" fontId="1" fillId="0" borderId="37" xfId="18" applyFont="1" applyFill="1" applyBorder="1" applyAlignment="1">
      <alignment horizontal="distributed" vertical="center"/>
    </xf>
    <xf numFmtId="0" fontId="1" fillId="0" borderId="0" xfId="42" applyFont="1" applyFill="1" applyBorder="1" applyAlignment="1">
      <alignment horizontal="distributed" vertical="center"/>
      <protection/>
    </xf>
    <xf numFmtId="0" fontId="1" fillId="0" borderId="5" xfId="42" applyFont="1" applyFill="1" applyBorder="1" applyAlignment="1">
      <alignment horizontal="distributed" vertical="center"/>
      <protection/>
    </xf>
    <xf numFmtId="0" fontId="1" fillId="0" borderId="10" xfId="42" applyFont="1" applyFill="1" applyBorder="1" applyAlignment="1">
      <alignment horizontal="distributed" vertical="center"/>
      <protection/>
    </xf>
    <xf numFmtId="0" fontId="1" fillId="0" borderId="7" xfId="42" applyFont="1" applyFill="1" applyBorder="1" applyAlignment="1">
      <alignment horizontal="distributed" vertical="center"/>
      <protection/>
    </xf>
    <xf numFmtId="0" fontId="1" fillId="0" borderId="8" xfId="42" applyFont="1" applyFill="1" applyBorder="1" applyAlignment="1">
      <alignment horizontal="distributed" vertical="center"/>
      <protection/>
    </xf>
    <xf numFmtId="0" fontId="1" fillId="0" borderId="32" xfId="42" applyFont="1" applyFill="1" applyBorder="1" applyAlignment="1">
      <alignment horizontal="center" vertical="center"/>
      <protection/>
    </xf>
    <xf numFmtId="0" fontId="1" fillId="0" borderId="33" xfId="42" applyFont="1" applyFill="1" applyBorder="1" applyAlignment="1">
      <alignment horizontal="center" vertical="center"/>
      <protection/>
    </xf>
    <xf numFmtId="0" fontId="1" fillId="0" borderId="34" xfId="42" applyFont="1" applyFill="1" applyBorder="1" applyAlignment="1">
      <alignment horizontal="center" vertical="center"/>
      <protection/>
    </xf>
    <xf numFmtId="0" fontId="1" fillId="0" borderId="16" xfId="42" applyFont="1" applyFill="1" applyBorder="1" applyAlignment="1">
      <alignment horizontal="center" vertical="center"/>
      <protection/>
    </xf>
    <xf numFmtId="0" fontId="1" fillId="0" borderId="17" xfId="42" applyFont="1" applyFill="1" applyBorder="1" applyAlignment="1">
      <alignment horizontal="center" vertical="center"/>
      <protection/>
    </xf>
    <xf numFmtId="0" fontId="1" fillId="0" borderId="2" xfId="42" applyFont="1" applyFill="1" applyBorder="1" applyAlignment="1">
      <alignment horizontal="center" vertical="center"/>
      <protection/>
    </xf>
    <xf numFmtId="0" fontId="9" fillId="0" borderId="1" xfId="42" applyFont="1" applyFill="1" applyBorder="1" applyAlignment="1">
      <alignment horizontal="distributed" vertical="center"/>
      <protection/>
    </xf>
    <xf numFmtId="0" fontId="9" fillId="0" borderId="0" xfId="42" applyFont="1" applyFill="1" applyBorder="1" applyAlignment="1">
      <alignment horizontal="distributed" vertical="center"/>
      <protection/>
    </xf>
    <xf numFmtId="0" fontId="9" fillId="0" borderId="5" xfId="42" applyFont="1" applyFill="1" applyBorder="1" applyAlignment="1">
      <alignment horizontal="distributed" vertical="center"/>
      <protection/>
    </xf>
    <xf numFmtId="0" fontId="1" fillId="0" borderId="1" xfId="42" applyFont="1" applyFill="1" applyBorder="1" applyAlignment="1">
      <alignment horizontal="distributed" vertical="center"/>
      <protection/>
    </xf>
    <xf numFmtId="0" fontId="1" fillId="0" borderId="24" xfId="42" applyFont="1" applyFill="1" applyBorder="1" applyAlignment="1">
      <alignment horizontal="center" vertical="center"/>
      <protection/>
    </xf>
    <xf numFmtId="0" fontId="1" fillId="0" borderId="9" xfId="42" applyFont="1" applyFill="1" applyBorder="1" applyAlignment="1">
      <alignment horizontal="center" vertical="center"/>
      <protection/>
    </xf>
    <xf numFmtId="0" fontId="1" fillId="0" borderId="18" xfId="42" applyFont="1" applyFill="1" applyBorder="1" applyAlignment="1">
      <alignment horizontal="distributed" vertical="center" wrapText="1"/>
      <protection/>
    </xf>
    <xf numFmtId="0" fontId="1" fillId="0" borderId="11" xfId="42" applyFont="1" applyFill="1" applyBorder="1" applyAlignment="1">
      <alignment horizontal="distributed" vertical="center" wrapText="1"/>
      <protection/>
    </xf>
    <xf numFmtId="49" fontId="1" fillId="0" borderId="19" xfId="42" applyNumberFormat="1" applyFont="1" applyFill="1" applyBorder="1" applyAlignment="1">
      <alignment horizontal="distributed" vertical="center" wrapText="1"/>
      <protection/>
    </xf>
    <xf numFmtId="49" fontId="1" fillId="0" borderId="3" xfId="42" applyNumberFormat="1" applyFont="1" applyFill="1" applyBorder="1" applyAlignment="1">
      <alignment horizontal="distributed" vertical="center" wrapText="1"/>
      <protection/>
    </xf>
    <xf numFmtId="0" fontId="1" fillId="0" borderId="32" xfId="42" applyFont="1" applyFill="1" applyBorder="1" applyAlignment="1">
      <alignment horizontal="distributed" vertical="center"/>
      <protection/>
    </xf>
    <xf numFmtId="0" fontId="1" fillId="0" borderId="33" xfId="42" applyFont="1" applyFill="1" applyBorder="1" applyAlignment="1">
      <alignment horizontal="distributed" vertical="center"/>
      <protection/>
    </xf>
    <xf numFmtId="0" fontId="1" fillId="0" borderId="34" xfId="42" applyFont="1" applyFill="1" applyBorder="1" applyAlignment="1">
      <alignment horizontal="distributed" vertical="center"/>
      <protection/>
    </xf>
    <xf numFmtId="0" fontId="1" fillId="0" borderId="16" xfId="42" applyFont="1" applyFill="1" applyBorder="1" applyAlignment="1">
      <alignment horizontal="distributed" vertical="center"/>
      <protection/>
    </xf>
    <xf numFmtId="0" fontId="1" fillId="0" borderId="17" xfId="42" applyFont="1" applyFill="1" applyBorder="1" applyAlignment="1">
      <alignment horizontal="distributed" vertical="center"/>
      <protection/>
    </xf>
    <xf numFmtId="0" fontId="1" fillId="0" borderId="2" xfId="42" applyFont="1" applyFill="1" applyBorder="1" applyAlignment="1">
      <alignment horizontal="distributed" vertical="center"/>
      <protection/>
    </xf>
    <xf numFmtId="0" fontId="1" fillId="0" borderId="1" xfId="42" applyFont="1" applyFill="1" applyBorder="1" applyAlignment="1">
      <alignment horizontal="distributed"/>
      <protection/>
    </xf>
    <xf numFmtId="0" fontId="1" fillId="0" borderId="0" xfId="42" applyFont="1" applyFill="1" applyBorder="1" applyAlignment="1">
      <alignment horizontal="distributed"/>
      <protection/>
    </xf>
    <xf numFmtId="0" fontId="1" fillId="0" borderId="5" xfId="42" applyFont="1" applyFill="1" applyBorder="1" applyAlignment="1">
      <alignment horizontal="distributed"/>
      <protection/>
    </xf>
    <xf numFmtId="0" fontId="1" fillId="0" borderId="10" xfId="42" applyFont="1" applyFill="1" applyBorder="1" applyAlignment="1">
      <alignment horizontal="left" vertical="top"/>
      <protection/>
    </xf>
    <xf numFmtId="0" fontId="1" fillId="0" borderId="7" xfId="42" applyFont="1" applyFill="1" applyBorder="1" applyAlignment="1">
      <alignment horizontal="left" vertical="top"/>
      <protection/>
    </xf>
    <xf numFmtId="0" fontId="1" fillId="0" borderId="8" xfId="42" applyFont="1" applyFill="1" applyBorder="1" applyAlignment="1">
      <alignment horizontal="left" vertical="top"/>
      <protection/>
    </xf>
    <xf numFmtId="0" fontId="1" fillId="0" borderId="1" xfId="43" applyFont="1" applyFill="1" applyBorder="1" applyAlignment="1">
      <alignment horizontal="distributed" vertical="center"/>
      <protection/>
    </xf>
    <xf numFmtId="0" fontId="9" fillId="0" borderId="1" xfId="43" applyFont="1" applyFill="1" applyBorder="1" applyAlignment="1">
      <alignment horizontal="distributed" vertical="center"/>
      <protection/>
    </xf>
    <xf numFmtId="0" fontId="12" fillId="0" borderId="1" xfId="43" applyFont="1" applyFill="1" applyBorder="1" applyAlignment="1">
      <alignment horizontal="distributed" vertical="center"/>
      <protection/>
    </xf>
    <xf numFmtId="38" fontId="1" fillId="0" borderId="4" xfId="18" applyFont="1" applyFill="1" applyBorder="1" applyAlignment="1">
      <alignment horizontal="center" vertical="center"/>
    </xf>
    <xf numFmtId="38" fontId="1" fillId="0" borderId="16" xfId="18" applyFont="1" applyFill="1" applyBorder="1" applyAlignment="1">
      <alignment horizontal="center" vertical="center"/>
    </xf>
    <xf numFmtId="38" fontId="1" fillId="0" borderId="2" xfId="18" applyFont="1" applyFill="1" applyBorder="1" applyAlignment="1">
      <alignment horizontal="center" vertical="center"/>
    </xf>
    <xf numFmtId="38" fontId="1" fillId="0" borderId="17" xfId="18" applyFont="1" applyFill="1" applyBorder="1" applyAlignment="1">
      <alignment horizontal="center" vertical="center"/>
    </xf>
    <xf numFmtId="38" fontId="1" fillId="0" borderId="20" xfId="18" applyFont="1" applyFill="1" applyBorder="1" applyAlignment="1">
      <alignment horizontal="center" vertical="center"/>
    </xf>
    <xf numFmtId="38" fontId="1" fillId="0" borderId="31" xfId="18" applyFont="1" applyFill="1" applyBorder="1" applyAlignment="1">
      <alignment horizontal="center" vertical="center"/>
    </xf>
    <xf numFmtId="38" fontId="1" fillId="0" borderId="3" xfId="18" applyFont="1" applyFill="1" applyBorder="1" applyAlignment="1">
      <alignment horizontal="center" vertical="center"/>
    </xf>
    <xf numFmtId="0" fontId="1" fillId="0" borderId="20" xfId="44" applyFont="1" applyFill="1" applyBorder="1" applyAlignment="1">
      <alignment horizontal="center" vertical="center"/>
      <protection/>
    </xf>
    <xf numFmtId="0" fontId="1" fillId="0" borderId="31" xfId="44" applyFont="1" applyFill="1" applyBorder="1" applyAlignment="1">
      <alignment horizontal="center" vertical="center"/>
      <protection/>
    </xf>
    <xf numFmtId="0" fontId="1" fillId="0" borderId="3" xfId="44" applyFont="1" applyFill="1" applyBorder="1" applyAlignment="1">
      <alignment horizontal="center" vertical="center"/>
      <protection/>
    </xf>
    <xf numFmtId="38" fontId="1" fillId="0" borderId="29" xfId="18" applyFont="1" applyFill="1" applyBorder="1" applyAlignment="1">
      <alignment horizontal="center" vertical="center"/>
    </xf>
    <xf numFmtId="38" fontId="1" fillId="0" borderId="30" xfId="18" applyFont="1" applyFill="1" applyBorder="1" applyAlignment="1">
      <alignment horizontal="center" vertical="center"/>
    </xf>
    <xf numFmtId="38" fontId="1" fillId="0" borderId="19" xfId="18" applyFont="1" applyFill="1" applyBorder="1" applyAlignment="1">
      <alignment horizontal="center" vertical="center"/>
    </xf>
    <xf numFmtId="0" fontId="1" fillId="0" borderId="24" xfId="45" applyFont="1" applyFill="1" applyBorder="1" applyAlignment="1">
      <alignment horizontal="distributed" vertical="center"/>
      <protection/>
    </xf>
    <xf numFmtId="0" fontId="0" fillId="0" borderId="4" xfId="45" applyFill="1" applyBorder="1" applyAlignment="1">
      <alignment horizontal="distributed" vertical="center"/>
      <protection/>
    </xf>
    <xf numFmtId="0" fontId="0" fillId="0" borderId="9" xfId="45" applyFill="1" applyBorder="1" applyAlignment="1">
      <alignment horizontal="distributed" vertical="center"/>
      <protection/>
    </xf>
    <xf numFmtId="0" fontId="1" fillId="0" borderId="18" xfId="45" applyFont="1" applyFill="1" applyBorder="1" applyAlignment="1">
      <alignment horizontal="distributed" vertical="center"/>
      <protection/>
    </xf>
    <xf numFmtId="0" fontId="1" fillId="0" borderId="11" xfId="45" applyNumberFormat="1" applyFont="1" applyFill="1" applyBorder="1" applyAlignment="1">
      <alignment horizontal="distributed" vertical="center" wrapText="1"/>
      <protection/>
    </xf>
    <xf numFmtId="0" fontId="0" fillId="0" borderId="11" xfId="45" applyNumberFormat="1" applyFill="1" applyBorder="1" applyAlignment="1">
      <alignment horizontal="distributed" vertical="center" wrapText="1"/>
      <protection/>
    </xf>
    <xf numFmtId="0" fontId="1" fillId="0" borderId="11" xfId="45" applyFont="1" applyFill="1" applyBorder="1" applyAlignment="1">
      <alignment horizontal="distributed" vertical="center" wrapText="1"/>
      <protection/>
    </xf>
    <xf numFmtId="0" fontId="1" fillId="0" borderId="4" xfId="45" applyFont="1" applyFill="1" applyBorder="1" applyAlignment="1">
      <alignment horizontal="distributed" vertical="center"/>
      <protection/>
    </xf>
    <xf numFmtId="0" fontId="0" fillId="0" borderId="9" xfId="45" applyFill="1" applyBorder="1" applyAlignment="1">
      <alignment horizontal="distributed" vertical="center"/>
      <protection/>
    </xf>
    <xf numFmtId="0" fontId="1" fillId="0" borderId="32" xfId="45" applyFont="1" applyFill="1" applyBorder="1" applyAlignment="1">
      <alignment horizontal="center" vertical="center"/>
      <protection/>
    </xf>
    <xf numFmtId="0" fontId="0" fillId="0" borderId="1" xfId="45" applyFill="1" applyBorder="1" applyAlignment="1">
      <alignment/>
      <protection/>
    </xf>
    <xf numFmtId="0" fontId="0" fillId="0" borderId="16" xfId="45" applyFill="1" applyBorder="1" applyAlignment="1">
      <alignment/>
      <protection/>
    </xf>
    <xf numFmtId="0" fontId="1" fillId="0" borderId="29" xfId="45" applyFont="1" applyFill="1" applyBorder="1" applyAlignment="1">
      <alignment horizontal="distributed" vertical="center"/>
      <protection/>
    </xf>
    <xf numFmtId="0" fontId="0" fillId="0" borderId="30" xfId="45" applyFill="1" applyBorder="1" applyAlignment="1">
      <alignment horizontal="distributed" vertical="center"/>
      <protection/>
    </xf>
    <xf numFmtId="0" fontId="1" fillId="0" borderId="4" xfId="45" applyFont="1" applyFill="1" applyBorder="1" applyAlignment="1">
      <alignment horizontal="distributed" vertical="center" wrapText="1"/>
      <protection/>
    </xf>
    <xf numFmtId="0" fontId="1" fillId="0" borderId="1" xfId="45" applyFont="1" applyFill="1" applyBorder="1" applyAlignment="1">
      <alignment horizontal="distributed" vertical="center"/>
      <protection/>
    </xf>
    <xf numFmtId="0" fontId="0" fillId="0" borderId="16" xfId="45" applyFill="1" applyBorder="1" applyAlignment="1">
      <alignment horizontal="distributed" vertical="center"/>
      <protection/>
    </xf>
    <xf numFmtId="0" fontId="1" fillId="0" borderId="9" xfId="46" applyFont="1" applyFill="1" applyBorder="1" applyAlignment="1">
      <alignment vertical="center"/>
      <protection/>
    </xf>
    <xf numFmtId="38" fontId="1" fillId="0" borderId="29" xfId="18" applyFont="1" applyFill="1" applyBorder="1" applyAlignment="1">
      <alignment horizontal="center" vertical="center" wrapText="1"/>
    </xf>
    <xf numFmtId="0" fontId="1" fillId="0" borderId="30" xfId="46" applyFont="1" applyFill="1" applyBorder="1" applyAlignment="1">
      <alignment vertical="center"/>
      <protection/>
    </xf>
    <xf numFmtId="0" fontId="1" fillId="0" borderId="19" xfId="46" applyFont="1" applyFill="1" applyBorder="1" applyAlignment="1">
      <alignment vertical="center"/>
      <protection/>
    </xf>
    <xf numFmtId="38" fontId="1" fillId="0" borderId="29" xfId="18" applyFont="1" applyFill="1" applyBorder="1" applyAlignment="1">
      <alignment horizontal="distributed" vertical="center"/>
    </xf>
    <xf numFmtId="0" fontId="0" fillId="0" borderId="5" xfId="47" applyFill="1" applyBorder="1" applyAlignment="1">
      <alignment vertical="center"/>
      <protection/>
    </xf>
    <xf numFmtId="38" fontId="1" fillId="0" borderId="30" xfId="18" applyFont="1" applyFill="1" applyBorder="1" applyAlignment="1">
      <alignment horizontal="distributed" vertical="center"/>
    </xf>
    <xf numFmtId="38" fontId="1" fillId="0" borderId="19" xfId="18" applyFont="1" applyFill="1" applyBorder="1" applyAlignment="1">
      <alignment horizontal="distributed" vertical="center"/>
    </xf>
    <xf numFmtId="38" fontId="1" fillId="0" borderId="1" xfId="18" applyFont="1" applyFill="1" applyBorder="1" applyAlignment="1">
      <alignment horizontal="distributed" vertical="center"/>
    </xf>
    <xf numFmtId="38" fontId="1" fillId="0" borderId="0" xfId="18" applyFont="1" applyFill="1" applyBorder="1" applyAlignment="1">
      <alignment horizontal="distributed" vertical="center"/>
    </xf>
    <xf numFmtId="38" fontId="1" fillId="0" borderId="5" xfId="18" applyFont="1" applyFill="1" applyBorder="1" applyAlignment="1">
      <alignment horizontal="distributed" vertical="center"/>
    </xf>
    <xf numFmtId="38" fontId="1" fillId="0" borderId="1" xfId="18" applyFont="1" applyFill="1" applyBorder="1" applyAlignment="1">
      <alignment vertical="center"/>
    </xf>
    <xf numFmtId="0" fontId="0" fillId="0" borderId="0" xfId="47" applyFill="1" applyBorder="1" applyAlignment="1">
      <alignment horizontal="distributed" vertical="center"/>
      <protection/>
    </xf>
    <xf numFmtId="0" fontId="0" fillId="0" borderId="1" xfId="47" applyFill="1" applyBorder="1" applyAlignment="1">
      <alignment horizontal="distributed" vertical="center"/>
      <protection/>
    </xf>
    <xf numFmtId="0" fontId="0" fillId="0" borderId="10" xfId="47" applyFill="1" applyBorder="1" applyAlignment="1">
      <alignment horizontal="distributed" vertical="center"/>
      <protection/>
    </xf>
    <xf numFmtId="0" fontId="0" fillId="0" borderId="7" xfId="47" applyFill="1" applyBorder="1" applyAlignment="1">
      <alignment horizontal="distributed" vertical="center"/>
      <protection/>
    </xf>
    <xf numFmtId="38" fontId="1" fillId="0" borderId="1" xfId="18" applyFont="1" applyFill="1" applyBorder="1" applyAlignment="1">
      <alignment horizontal="left" vertical="center"/>
    </xf>
    <xf numFmtId="38" fontId="9" fillId="0" borderId="1" xfId="18" applyFont="1" applyFill="1" applyBorder="1" applyAlignment="1">
      <alignment horizontal="center" vertical="center"/>
    </xf>
    <xf numFmtId="0" fontId="11" fillId="0" borderId="0" xfId="47" applyFont="1" applyFill="1" applyBorder="1" applyAlignment="1">
      <alignment horizontal="center" vertical="center"/>
      <protection/>
    </xf>
    <xf numFmtId="0" fontId="11" fillId="0" borderId="5" xfId="47" applyFont="1" applyFill="1" applyBorder="1" applyAlignment="1">
      <alignment horizontal="center" vertical="center"/>
      <protection/>
    </xf>
    <xf numFmtId="38" fontId="1" fillId="0" borderId="18" xfId="18" applyFont="1" applyFill="1" applyBorder="1" applyAlignment="1">
      <alignment horizontal="distributed" vertical="center"/>
    </xf>
    <xf numFmtId="38" fontId="1" fillId="0" borderId="11" xfId="18" applyFont="1" applyFill="1" applyBorder="1" applyAlignment="1">
      <alignment horizontal="distributed" vertical="center"/>
    </xf>
    <xf numFmtId="0" fontId="1" fillId="0" borderId="32" xfId="47" applyFont="1" applyFill="1" applyBorder="1" applyAlignment="1">
      <alignment horizontal="distributed" vertical="center" wrapText="1"/>
      <protection/>
    </xf>
    <xf numFmtId="0" fontId="0" fillId="0" borderId="34" xfId="47" applyFill="1" applyBorder="1" applyAlignment="1">
      <alignment vertical="center"/>
      <protection/>
    </xf>
    <xf numFmtId="0" fontId="0" fillId="0" borderId="1" xfId="47" applyFill="1" applyBorder="1" applyAlignment="1">
      <alignment vertical="center"/>
      <protection/>
    </xf>
    <xf numFmtId="0" fontId="0" fillId="0" borderId="16" xfId="47" applyFill="1" applyBorder="1" applyAlignment="1">
      <alignment vertical="center"/>
      <protection/>
    </xf>
    <xf numFmtId="0" fontId="0" fillId="0" borderId="2" xfId="47" applyFill="1" applyBorder="1" applyAlignment="1">
      <alignment vertical="center"/>
      <protection/>
    </xf>
    <xf numFmtId="0" fontId="1" fillId="0" borderId="1" xfId="48" applyFont="1" applyFill="1" applyBorder="1" applyAlignment="1">
      <alignment horizontal="center" vertical="center"/>
      <protection/>
    </xf>
    <xf numFmtId="0" fontId="1" fillId="0" borderId="16" xfId="48" applyFont="1" applyFill="1" applyBorder="1" applyAlignment="1">
      <alignment horizontal="center" vertical="center"/>
      <protection/>
    </xf>
    <xf numFmtId="0" fontId="1" fillId="0" borderId="4" xfId="48" applyFont="1" applyFill="1" applyBorder="1" applyAlignment="1">
      <alignment horizontal="center" vertical="center"/>
      <protection/>
    </xf>
    <xf numFmtId="0" fontId="1" fillId="0" borderId="9" xfId="48" applyFont="1" applyFill="1" applyBorder="1" applyAlignment="1">
      <alignment horizontal="center" vertical="center"/>
      <protection/>
    </xf>
    <xf numFmtId="0" fontId="1" fillId="0" borderId="29" xfId="48" applyFont="1" applyFill="1" applyBorder="1" applyAlignment="1">
      <alignment horizontal="center" vertical="center"/>
      <protection/>
    </xf>
    <xf numFmtId="0" fontId="1" fillId="0" borderId="30" xfId="48" applyFont="1" applyFill="1" applyBorder="1" applyAlignment="1">
      <alignment horizontal="center" vertical="center"/>
      <protection/>
    </xf>
    <xf numFmtId="0" fontId="1" fillId="0" borderId="19" xfId="48" applyFont="1" applyFill="1" applyBorder="1" applyAlignment="1">
      <alignment horizontal="center" vertical="center"/>
      <protection/>
    </xf>
    <xf numFmtId="0" fontId="1" fillId="0" borderId="12" xfId="48" applyFont="1" applyFill="1" applyBorder="1" applyAlignment="1">
      <alignment horizontal="center" vertical="center" wrapText="1"/>
      <protection/>
    </xf>
    <xf numFmtId="0" fontId="1" fillId="0" borderId="9" xfId="48" applyFont="1" applyFill="1" applyBorder="1" applyAlignment="1">
      <alignment horizontal="center" vertical="center" wrapText="1"/>
      <protection/>
    </xf>
    <xf numFmtId="0" fontId="1" fillId="0" borderId="12" xfId="48" applyFont="1" applyFill="1" applyBorder="1" applyAlignment="1">
      <alignment horizontal="distributed" vertical="center"/>
      <protection/>
    </xf>
    <xf numFmtId="0" fontId="1" fillId="0" borderId="9" xfId="48" applyFont="1" applyFill="1" applyBorder="1" applyAlignment="1">
      <alignment horizontal="distributed" vertical="center"/>
      <protection/>
    </xf>
    <xf numFmtId="0" fontId="1" fillId="0" borderId="20" xfId="48" applyFont="1" applyFill="1" applyBorder="1" applyAlignment="1">
      <alignment horizontal="distributed" vertical="center"/>
      <protection/>
    </xf>
    <xf numFmtId="0" fontId="1" fillId="0" borderId="31" xfId="48" applyFont="1" applyFill="1" applyBorder="1" applyAlignment="1">
      <alignment horizontal="distributed" vertical="center"/>
      <protection/>
    </xf>
    <xf numFmtId="0" fontId="1" fillId="0" borderId="3" xfId="48" applyFont="1" applyFill="1" applyBorder="1" applyAlignment="1">
      <alignment horizontal="distributed" vertical="center"/>
      <protection/>
    </xf>
    <xf numFmtId="0" fontId="1" fillId="0" borderId="5" xfId="48" applyFont="1" applyFill="1" applyBorder="1" applyAlignment="1">
      <alignment horizontal="center" vertical="center"/>
      <protection/>
    </xf>
    <xf numFmtId="0" fontId="1" fillId="0" borderId="2" xfId="48" applyFont="1" applyFill="1" applyBorder="1" applyAlignment="1">
      <alignment horizontal="center" vertical="center"/>
      <protection/>
    </xf>
    <xf numFmtId="0" fontId="1" fillId="0" borderId="24" xfId="48" applyFont="1" applyFill="1" applyBorder="1" applyAlignment="1">
      <alignment horizontal="center" vertical="center"/>
      <protection/>
    </xf>
    <xf numFmtId="0" fontId="1" fillId="0" borderId="32" xfId="48" applyFont="1" applyFill="1" applyBorder="1" applyAlignment="1">
      <alignment horizontal="distributed" vertical="center"/>
      <protection/>
    </xf>
    <xf numFmtId="0" fontId="1" fillId="0" borderId="33" xfId="48" applyFont="1" applyFill="1" applyBorder="1" applyAlignment="1">
      <alignment horizontal="distributed" vertical="center"/>
      <protection/>
    </xf>
    <xf numFmtId="0" fontId="1" fillId="0" borderId="34" xfId="48" applyFont="1" applyFill="1" applyBorder="1" applyAlignment="1">
      <alignment horizontal="distributed" vertical="center"/>
      <protection/>
    </xf>
    <xf numFmtId="0" fontId="1" fillId="0" borderId="16" xfId="48" applyFont="1" applyFill="1" applyBorder="1" applyAlignment="1">
      <alignment horizontal="distributed" vertical="center"/>
      <protection/>
    </xf>
    <xf numFmtId="0" fontId="1" fillId="0" borderId="17" xfId="48" applyFont="1" applyFill="1" applyBorder="1" applyAlignment="1">
      <alignment horizontal="distributed" vertical="center"/>
      <protection/>
    </xf>
    <xf numFmtId="0" fontId="1" fillId="0" borderId="2" xfId="48" applyFont="1" applyFill="1" applyBorder="1" applyAlignment="1">
      <alignment horizontal="distributed" vertical="center"/>
      <protection/>
    </xf>
    <xf numFmtId="0" fontId="1" fillId="0" borderId="24" xfId="48" applyFont="1" applyFill="1" applyBorder="1" applyAlignment="1">
      <alignment horizontal="center" vertical="center" wrapText="1"/>
      <protection/>
    </xf>
    <xf numFmtId="0" fontId="1" fillId="0" borderId="4" xfId="48" applyFont="1" applyFill="1" applyBorder="1" applyAlignment="1">
      <alignment horizontal="center" vertical="center" wrapText="1"/>
      <protection/>
    </xf>
    <xf numFmtId="0" fontId="1" fillId="0" borderId="32" xfId="48" applyFont="1" applyFill="1" applyBorder="1" applyAlignment="1">
      <alignment horizontal="center" vertical="center"/>
      <protection/>
    </xf>
    <xf numFmtId="0" fontId="0" fillId="0" borderId="33" xfId="48" applyFill="1" applyBorder="1" applyAlignment="1">
      <alignment horizontal="center" vertical="center"/>
      <protection/>
    </xf>
    <xf numFmtId="0" fontId="0" fillId="0" borderId="34" xfId="48" applyFill="1" applyBorder="1" applyAlignment="1">
      <alignment horizontal="center" vertical="center"/>
      <protection/>
    </xf>
    <xf numFmtId="0" fontId="0" fillId="0" borderId="16" xfId="48" applyFill="1" applyBorder="1" applyAlignment="1">
      <alignment horizontal="center" vertical="center"/>
      <protection/>
    </xf>
    <xf numFmtId="0" fontId="0" fillId="0" borderId="17" xfId="48" applyFill="1" applyBorder="1" applyAlignment="1">
      <alignment horizontal="center" vertical="center"/>
      <protection/>
    </xf>
    <xf numFmtId="0" fontId="0" fillId="0" borderId="2" xfId="48" applyFill="1" applyBorder="1" applyAlignment="1">
      <alignment horizontal="center" vertical="center"/>
      <protection/>
    </xf>
    <xf numFmtId="0" fontId="0" fillId="0" borderId="4" xfId="48" applyFill="1" applyBorder="1" applyAlignment="1">
      <alignment horizontal="center" vertical="center" wrapText="1"/>
      <protection/>
    </xf>
    <xf numFmtId="0" fontId="0" fillId="0" borderId="9" xfId="48" applyFill="1" applyBorder="1" applyAlignment="1">
      <alignment horizontal="center" vertical="center" wrapText="1"/>
      <protection/>
    </xf>
    <xf numFmtId="0" fontId="0" fillId="0" borderId="4" xfId="48" applyFill="1" applyBorder="1" applyAlignment="1">
      <alignment horizontal="center" vertical="center"/>
      <protection/>
    </xf>
    <xf numFmtId="0" fontId="0" fillId="0" borderId="9" xfId="48" applyFill="1" applyBorder="1" applyAlignment="1">
      <alignment horizontal="center" vertical="center"/>
      <protection/>
    </xf>
    <xf numFmtId="0" fontId="1" fillId="0" borderId="34" xfId="48" applyFont="1" applyFill="1" applyBorder="1" applyAlignment="1">
      <alignment horizontal="center" vertical="center"/>
      <protection/>
    </xf>
    <xf numFmtId="0" fontId="0" fillId="0" borderId="5" xfId="48" applyFill="1" applyBorder="1" applyAlignment="1">
      <alignment horizontal="center" vertical="center"/>
      <protection/>
    </xf>
    <xf numFmtId="0" fontId="1" fillId="0" borderId="24" xfId="49" applyFont="1" applyFill="1" applyBorder="1" applyAlignment="1">
      <alignment horizontal="center" vertical="distributed" textRotation="255" wrapText="1"/>
      <protection/>
    </xf>
    <xf numFmtId="0" fontId="0" fillId="0" borderId="9" xfId="49" applyFill="1" applyBorder="1" applyAlignment="1">
      <alignment horizontal="center" vertical="distributed" textRotation="255" wrapText="1"/>
      <protection/>
    </xf>
    <xf numFmtId="0" fontId="1" fillId="0" borderId="24" xfId="49" applyFont="1" applyFill="1" applyBorder="1" applyAlignment="1">
      <alignment horizontal="center" vertical="center" textRotation="255"/>
      <protection/>
    </xf>
    <xf numFmtId="0" fontId="0" fillId="0" borderId="9" xfId="49" applyFill="1" applyBorder="1" applyAlignment="1">
      <alignment horizontal="center" vertical="center" textRotation="255"/>
      <protection/>
    </xf>
    <xf numFmtId="0" fontId="1" fillId="0" borderId="24" xfId="49" applyFont="1" applyFill="1" applyBorder="1" applyAlignment="1">
      <alignment horizontal="center" vertical="distributed" textRotation="255"/>
      <protection/>
    </xf>
    <xf numFmtId="0" fontId="0" fillId="0" borderId="9" xfId="49" applyFill="1" applyBorder="1" applyAlignment="1">
      <alignment horizontal="center" vertical="distributed" textRotation="255"/>
      <protection/>
    </xf>
    <xf numFmtId="0" fontId="1" fillId="0" borderId="24" xfId="49" applyFont="1" applyFill="1" applyBorder="1" applyAlignment="1">
      <alignment horizontal="center" vertical="top" textRotation="255" wrapText="1"/>
      <protection/>
    </xf>
    <xf numFmtId="0" fontId="0" fillId="0" borderId="9" xfId="49" applyFill="1" applyBorder="1" applyAlignment="1">
      <alignment horizontal="center" vertical="top" textRotation="255" wrapText="1"/>
      <protection/>
    </xf>
    <xf numFmtId="0" fontId="1" fillId="0" borderId="24" xfId="49" applyFont="1" applyFill="1" applyBorder="1" applyAlignment="1">
      <alignment horizontal="left" vertical="center" wrapText="1"/>
      <protection/>
    </xf>
    <xf numFmtId="0" fontId="0" fillId="0" borderId="9" xfId="49" applyFill="1" applyBorder="1" applyAlignment="1">
      <alignment horizontal="left" vertical="center" wrapText="1"/>
      <protection/>
    </xf>
    <xf numFmtId="0" fontId="1" fillId="0" borderId="24" xfId="49" applyFont="1" applyFill="1" applyBorder="1" applyAlignment="1">
      <alignment horizontal="center" vertical="center"/>
      <protection/>
    </xf>
    <xf numFmtId="0" fontId="1" fillId="0" borderId="9" xfId="49" applyFont="1" applyFill="1" applyBorder="1" applyAlignment="1">
      <alignment horizontal="center" vertical="center"/>
      <protection/>
    </xf>
    <xf numFmtId="0" fontId="1" fillId="0" borderId="15" xfId="49" applyFont="1" applyFill="1" applyBorder="1" applyAlignment="1">
      <alignment horizontal="center" vertical="center"/>
      <protection/>
    </xf>
    <xf numFmtId="0" fontId="1" fillId="0" borderId="13" xfId="49" applyFont="1" applyFill="1" applyBorder="1" applyAlignment="1">
      <alignment horizontal="center" vertical="center"/>
      <protection/>
    </xf>
    <xf numFmtId="0" fontId="1" fillId="0" borderId="14" xfId="49" applyFont="1" applyFill="1" applyBorder="1" applyAlignment="1">
      <alignment horizontal="center" vertical="center"/>
      <protection/>
    </xf>
    <xf numFmtId="0" fontId="1" fillId="0" borderId="1" xfId="49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>
      <alignment horizontal="center" vertical="center"/>
      <protection/>
    </xf>
    <xf numFmtId="0" fontId="1" fillId="0" borderId="5" xfId="49" applyFont="1" applyFill="1" applyBorder="1" applyAlignment="1">
      <alignment horizontal="center" vertical="center"/>
      <protection/>
    </xf>
    <xf numFmtId="0" fontId="1" fillId="0" borderId="24" xfId="49" applyFont="1" applyFill="1" applyBorder="1" applyAlignment="1">
      <alignment horizontal="center" vertical="center" wrapText="1"/>
      <protection/>
    </xf>
    <xf numFmtId="0" fontId="0" fillId="0" borderId="9" xfId="49" applyFill="1" applyBorder="1" applyAlignment="1">
      <alignment horizontal="center" vertical="center" wrapText="1"/>
      <protection/>
    </xf>
    <xf numFmtId="0" fontId="12" fillId="0" borderId="9" xfId="49" applyFont="1" applyFill="1" applyBorder="1" applyAlignment="1">
      <alignment horizontal="center" vertical="center"/>
      <protection/>
    </xf>
    <xf numFmtId="0" fontId="1" fillId="0" borderId="29" xfId="49" applyFont="1" applyFill="1" applyBorder="1" applyAlignment="1">
      <alignment horizontal="distributed" vertical="center"/>
      <protection/>
    </xf>
    <xf numFmtId="0" fontId="0" fillId="0" borderId="30" xfId="49" applyFill="1" applyBorder="1" applyAlignment="1">
      <alignment horizontal="distributed" vertical="center"/>
      <protection/>
    </xf>
    <xf numFmtId="0" fontId="0" fillId="0" borderId="19" xfId="49" applyFill="1" applyBorder="1" applyAlignment="1">
      <alignment horizontal="distributed" vertical="center"/>
      <protection/>
    </xf>
    <xf numFmtId="0" fontId="1" fillId="0" borderId="29" xfId="49" applyFont="1" applyFill="1" applyBorder="1" applyAlignment="1">
      <alignment horizontal="distributed" vertical="center"/>
      <protection/>
    </xf>
    <xf numFmtId="0" fontId="0" fillId="0" borderId="30" xfId="49" applyFill="1" applyBorder="1" applyAlignment="1">
      <alignment horizontal="distributed" vertical="center"/>
      <protection/>
    </xf>
    <xf numFmtId="0" fontId="0" fillId="0" borderId="19" xfId="49" applyFill="1" applyBorder="1" applyAlignment="1">
      <alignment horizontal="distributed" vertical="center"/>
      <protection/>
    </xf>
    <xf numFmtId="0" fontId="1" fillId="0" borderId="24" xfId="49" applyFont="1" applyFill="1" applyBorder="1" applyAlignment="1">
      <alignment horizontal="distributed" vertical="center" wrapText="1"/>
      <protection/>
    </xf>
    <xf numFmtId="0" fontId="0" fillId="0" borderId="9" xfId="49" applyFill="1" applyBorder="1" applyAlignment="1">
      <alignment horizontal="distributed" vertical="center" wrapText="1"/>
      <protection/>
    </xf>
  </cellXfs>
  <cellStyles count="39">
    <cellStyle name="Normal" xfId="0"/>
    <cellStyle name="Percent" xfId="15"/>
    <cellStyle name="Hyperlink" xfId="16"/>
    <cellStyle name="ふとも" xfId="17"/>
    <cellStyle name="Comma [0]" xfId="18"/>
    <cellStyle name="Comma" xfId="19"/>
    <cellStyle name="市町名" xfId="20"/>
    <cellStyle name="数字太文字" xfId="21"/>
    <cellStyle name="太文字" xfId="22"/>
    <cellStyle name="Currency [0]" xfId="23"/>
    <cellStyle name="Currency" xfId="24"/>
    <cellStyle name="標準_03-08-s31" xfId="25"/>
    <cellStyle name="標準_04-04-s31" xfId="26"/>
    <cellStyle name="標準_05-01-s31" xfId="27"/>
    <cellStyle name="標準_05-09-s31" xfId="28"/>
    <cellStyle name="標準_06-01-s31" xfId="29"/>
    <cellStyle name="標準_07-01-s31" xfId="30"/>
    <cellStyle name="標準_07-04-s31" xfId="31"/>
    <cellStyle name="標準_09-01-s31" xfId="32"/>
    <cellStyle name="標準_09-02-s31" xfId="33"/>
    <cellStyle name="標準_10-09-s31" xfId="34"/>
    <cellStyle name="標準_10-10-s31" xfId="35"/>
    <cellStyle name="標準_12-01-s31" xfId="36"/>
    <cellStyle name="標準_12-06-s31" xfId="37"/>
    <cellStyle name="標準_13-01-s31" xfId="38"/>
    <cellStyle name="標準_14-01-s31" xfId="39"/>
    <cellStyle name="標準_14-16-s31" xfId="40"/>
    <cellStyle name="標準_15-01-s31" xfId="41"/>
    <cellStyle name="標準_16-06-s31" xfId="42"/>
    <cellStyle name="標準_19-10-s31" xfId="43"/>
    <cellStyle name="標準_20-02-s31" xfId="44"/>
    <cellStyle name="標準_21-01-s31" xfId="45"/>
    <cellStyle name="標準_21-06-s31" xfId="46"/>
    <cellStyle name="標準_21-08-s31" xfId="47"/>
    <cellStyle name="標準_22-04-s31" xfId="48"/>
    <cellStyle name="標準_22-05-s31" xfId="49"/>
    <cellStyle name="標準_nenkan-S23-000" xfId="50"/>
    <cellStyle name="標準_企画班（K.syusa）" xfId="51"/>
    <cellStyle name="Followed Hyperlink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23</xdr:row>
      <xdr:rowOff>142875</xdr:rowOff>
    </xdr:from>
    <xdr:to>
      <xdr:col>2</xdr:col>
      <xdr:colOff>38100</xdr:colOff>
      <xdr:row>39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1475" y="4143375"/>
          <a:ext cx="66675" cy="2295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40</xdr:row>
      <xdr:rowOff>47625</xdr:rowOff>
    </xdr:from>
    <xdr:to>
      <xdr:col>2</xdr:col>
      <xdr:colOff>28575</xdr:colOff>
      <xdr:row>51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61950" y="6638925"/>
          <a:ext cx="66675" cy="1752600"/>
        </a:xfrm>
        <a:prstGeom prst="leftBrace">
          <a:avLst>
            <a:gd name="adj" fmla="val -1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0</xdr:rowOff>
    </xdr:from>
    <xdr:to>
      <xdr:col>2</xdr:col>
      <xdr:colOff>19050</xdr:colOff>
      <xdr:row>22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342900" y="1409700"/>
          <a:ext cx="76200" cy="2533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53</xdr:row>
      <xdr:rowOff>47625</xdr:rowOff>
    </xdr:from>
    <xdr:to>
      <xdr:col>2</xdr:col>
      <xdr:colOff>28575</xdr:colOff>
      <xdr:row>64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361950" y="8620125"/>
          <a:ext cx="66675" cy="1752600"/>
        </a:xfrm>
        <a:prstGeom prst="leftBrace">
          <a:avLst>
            <a:gd name="adj" fmla="val -1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10</xdr:row>
      <xdr:rowOff>38100</xdr:rowOff>
    </xdr:from>
    <xdr:to>
      <xdr:col>4</xdr:col>
      <xdr:colOff>142875</xdr:colOff>
      <xdr:row>11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247775" y="1885950"/>
          <a:ext cx="666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12</xdr:row>
      <xdr:rowOff>47625</xdr:rowOff>
    </xdr:from>
    <xdr:to>
      <xdr:col>4</xdr:col>
      <xdr:colOff>152400</xdr:colOff>
      <xdr:row>13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257300" y="2352675"/>
          <a:ext cx="666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38100</xdr:rowOff>
    </xdr:from>
    <xdr:to>
      <xdr:col>2</xdr:col>
      <xdr:colOff>114300</xdr:colOff>
      <xdr:row>14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609600" y="1428750"/>
          <a:ext cx="85725" cy="1514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38100</xdr:rowOff>
    </xdr:from>
    <xdr:to>
      <xdr:col>4</xdr:col>
      <xdr:colOff>142875</xdr:colOff>
      <xdr:row>11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247775" y="1885950"/>
          <a:ext cx="666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12</xdr:row>
      <xdr:rowOff>47625</xdr:rowOff>
    </xdr:from>
    <xdr:to>
      <xdr:col>4</xdr:col>
      <xdr:colOff>152400</xdr:colOff>
      <xdr:row>13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257300" y="2352675"/>
          <a:ext cx="666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38100</xdr:rowOff>
    </xdr:from>
    <xdr:to>
      <xdr:col>2</xdr:col>
      <xdr:colOff>114300</xdr:colOff>
      <xdr:row>14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609600" y="1428750"/>
          <a:ext cx="85725" cy="1514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38100</xdr:rowOff>
    </xdr:from>
    <xdr:to>
      <xdr:col>4</xdr:col>
      <xdr:colOff>142875</xdr:colOff>
      <xdr:row>11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1247775" y="1885950"/>
          <a:ext cx="666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12</xdr:row>
      <xdr:rowOff>47625</xdr:rowOff>
    </xdr:from>
    <xdr:to>
      <xdr:col>4</xdr:col>
      <xdr:colOff>152400</xdr:colOff>
      <xdr:row>13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257300" y="2352675"/>
          <a:ext cx="666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38100</xdr:rowOff>
    </xdr:from>
    <xdr:to>
      <xdr:col>2</xdr:col>
      <xdr:colOff>114300</xdr:colOff>
      <xdr:row>14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609600" y="1428750"/>
          <a:ext cx="85725" cy="1514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38100</xdr:rowOff>
    </xdr:from>
    <xdr:to>
      <xdr:col>4</xdr:col>
      <xdr:colOff>142875</xdr:colOff>
      <xdr:row>11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1247775" y="1885950"/>
          <a:ext cx="666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12</xdr:row>
      <xdr:rowOff>47625</xdr:rowOff>
    </xdr:from>
    <xdr:to>
      <xdr:col>4</xdr:col>
      <xdr:colOff>152400</xdr:colOff>
      <xdr:row>13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1257300" y="2352675"/>
          <a:ext cx="666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38100</xdr:rowOff>
    </xdr:from>
    <xdr:to>
      <xdr:col>2</xdr:col>
      <xdr:colOff>114300</xdr:colOff>
      <xdr:row>14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609600" y="1428750"/>
          <a:ext cx="85725" cy="1514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</xdr:row>
      <xdr:rowOff>114300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819525" y="435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3819525" y="9839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76200" cy="238125"/>
    <xdr:sp>
      <xdr:nvSpPr>
        <xdr:cNvPr id="3" name="TextBox 3"/>
        <xdr:cNvSpPr txBox="1">
          <a:spLocks noChangeArrowheads="1"/>
        </xdr:cNvSpPr>
      </xdr:nvSpPr>
      <xdr:spPr>
        <a:xfrm>
          <a:off x="3819525" y="12792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76200" cy="238125"/>
    <xdr:sp>
      <xdr:nvSpPr>
        <xdr:cNvPr id="4" name="TextBox 4"/>
        <xdr:cNvSpPr txBox="1">
          <a:spLocks noChangeArrowheads="1"/>
        </xdr:cNvSpPr>
      </xdr:nvSpPr>
      <xdr:spPr>
        <a:xfrm>
          <a:off x="3819525" y="12792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810375" y="1279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810375" y="1279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810375" y="1279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810375" y="1279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69</xdr:row>
      <xdr:rowOff>0</xdr:rowOff>
    </xdr:from>
    <xdr:to>
      <xdr:col>10</xdr:col>
      <xdr:colOff>95250</xdr:colOff>
      <xdr:row>69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848475" y="1279207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0</xdr:colOff>
      <xdr:row>22</xdr:row>
      <xdr:rowOff>114300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9858375" y="435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52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9858375" y="9839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219075</xdr:colOff>
      <xdr:row>22</xdr:row>
      <xdr:rowOff>114300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971550" y="435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25</xdr:row>
      <xdr:rowOff>0</xdr:rowOff>
    </xdr:from>
    <xdr:ext cx="76200" cy="209550"/>
    <xdr:sp>
      <xdr:nvSpPr>
        <xdr:cNvPr id="13" name="TextBox 13"/>
        <xdr:cNvSpPr txBox="1">
          <a:spLocks noChangeArrowheads="1"/>
        </xdr:cNvSpPr>
      </xdr:nvSpPr>
      <xdr:spPr>
        <a:xfrm>
          <a:off x="904875" y="481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219075</xdr:colOff>
      <xdr:row>48</xdr:row>
      <xdr:rowOff>0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971550" y="919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48</xdr:row>
      <xdr:rowOff>0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904875" y="919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819525" y="919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819525" y="919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819525" y="919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819525" y="919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0</xdr:rowOff>
    </xdr:from>
    <xdr:to>
      <xdr:col>6</xdr:col>
      <xdr:colOff>95250</xdr:colOff>
      <xdr:row>48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857625" y="919162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0</xdr:colOff>
      <xdr:row>22</xdr:row>
      <xdr:rowOff>114300</xdr:rowOff>
    </xdr:from>
    <xdr:ext cx="76200" cy="209550"/>
    <xdr:sp>
      <xdr:nvSpPr>
        <xdr:cNvPr id="21" name="TextBox 21"/>
        <xdr:cNvSpPr txBox="1">
          <a:spLocks noChangeArrowheads="1"/>
        </xdr:cNvSpPr>
      </xdr:nvSpPr>
      <xdr:spPr>
        <a:xfrm>
          <a:off x="6810375" y="435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76200" cy="209550"/>
    <xdr:sp>
      <xdr:nvSpPr>
        <xdr:cNvPr id="22" name="TextBox 22"/>
        <xdr:cNvSpPr txBox="1">
          <a:spLocks noChangeArrowheads="1"/>
        </xdr:cNvSpPr>
      </xdr:nvSpPr>
      <xdr:spPr>
        <a:xfrm>
          <a:off x="6810375" y="481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219075</xdr:colOff>
      <xdr:row>22</xdr:row>
      <xdr:rowOff>114300</xdr:rowOff>
    </xdr:from>
    <xdr:ext cx="76200" cy="209550"/>
    <xdr:sp>
      <xdr:nvSpPr>
        <xdr:cNvPr id="23" name="TextBox 23"/>
        <xdr:cNvSpPr txBox="1">
          <a:spLocks noChangeArrowheads="1"/>
        </xdr:cNvSpPr>
      </xdr:nvSpPr>
      <xdr:spPr>
        <a:xfrm>
          <a:off x="971550" y="435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25</xdr:row>
      <xdr:rowOff>0</xdr:rowOff>
    </xdr:from>
    <xdr:ext cx="76200" cy="209550"/>
    <xdr:sp>
      <xdr:nvSpPr>
        <xdr:cNvPr id="24" name="TextBox 24"/>
        <xdr:cNvSpPr txBox="1">
          <a:spLocks noChangeArrowheads="1"/>
        </xdr:cNvSpPr>
      </xdr:nvSpPr>
      <xdr:spPr>
        <a:xfrm>
          <a:off x="904875" y="481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219075</xdr:colOff>
      <xdr:row>48</xdr:row>
      <xdr:rowOff>0</xdr:rowOff>
    </xdr:from>
    <xdr:ext cx="76200" cy="209550"/>
    <xdr:sp>
      <xdr:nvSpPr>
        <xdr:cNvPr id="25" name="TextBox 25"/>
        <xdr:cNvSpPr txBox="1">
          <a:spLocks noChangeArrowheads="1"/>
        </xdr:cNvSpPr>
      </xdr:nvSpPr>
      <xdr:spPr>
        <a:xfrm>
          <a:off x="971550" y="919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48</xdr:row>
      <xdr:rowOff>0</xdr:rowOff>
    </xdr:from>
    <xdr:ext cx="76200" cy="209550"/>
    <xdr:sp>
      <xdr:nvSpPr>
        <xdr:cNvPr id="26" name="TextBox 26"/>
        <xdr:cNvSpPr txBox="1">
          <a:spLocks noChangeArrowheads="1"/>
        </xdr:cNvSpPr>
      </xdr:nvSpPr>
      <xdr:spPr>
        <a:xfrm>
          <a:off x="904875" y="919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3819525" y="919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3819525" y="919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3819525" y="919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3819525" y="919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0</xdr:rowOff>
    </xdr:from>
    <xdr:to>
      <xdr:col>6</xdr:col>
      <xdr:colOff>95250</xdr:colOff>
      <xdr:row>48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3857625" y="919162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0</xdr:colOff>
      <xdr:row>22</xdr:row>
      <xdr:rowOff>114300</xdr:rowOff>
    </xdr:from>
    <xdr:ext cx="76200" cy="209550"/>
    <xdr:sp>
      <xdr:nvSpPr>
        <xdr:cNvPr id="32" name="TextBox 32"/>
        <xdr:cNvSpPr txBox="1">
          <a:spLocks noChangeArrowheads="1"/>
        </xdr:cNvSpPr>
      </xdr:nvSpPr>
      <xdr:spPr>
        <a:xfrm>
          <a:off x="6810375" y="435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76200" cy="209550"/>
    <xdr:sp>
      <xdr:nvSpPr>
        <xdr:cNvPr id="33" name="TextBox 33"/>
        <xdr:cNvSpPr txBox="1">
          <a:spLocks noChangeArrowheads="1"/>
        </xdr:cNvSpPr>
      </xdr:nvSpPr>
      <xdr:spPr>
        <a:xfrm>
          <a:off x="6810375" y="481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30</xdr:row>
      <xdr:rowOff>0</xdr:rowOff>
    </xdr:from>
    <xdr:ext cx="76200" cy="209550"/>
    <xdr:sp>
      <xdr:nvSpPr>
        <xdr:cNvPr id="34" name="TextBox 34"/>
        <xdr:cNvSpPr txBox="1">
          <a:spLocks noChangeArrowheads="1"/>
        </xdr:cNvSpPr>
      </xdr:nvSpPr>
      <xdr:spPr>
        <a:xfrm>
          <a:off x="904875" y="576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30</xdr:row>
      <xdr:rowOff>0</xdr:rowOff>
    </xdr:from>
    <xdr:ext cx="76200" cy="209550"/>
    <xdr:sp>
      <xdr:nvSpPr>
        <xdr:cNvPr id="35" name="TextBox 35"/>
        <xdr:cNvSpPr txBox="1">
          <a:spLocks noChangeArrowheads="1"/>
        </xdr:cNvSpPr>
      </xdr:nvSpPr>
      <xdr:spPr>
        <a:xfrm>
          <a:off x="904875" y="576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38</xdr:row>
      <xdr:rowOff>0</xdr:rowOff>
    </xdr:from>
    <xdr:ext cx="76200" cy="209550"/>
    <xdr:sp>
      <xdr:nvSpPr>
        <xdr:cNvPr id="36" name="TextBox 36"/>
        <xdr:cNvSpPr txBox="1">
          <a:spLocks noChangeArrowheads="1"/>
        </xdr:cNvSpPr>
      </xdr:nvSpPr>
      <xdr:spPr>
        <a:xfrm>
          <a:off x="90487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38</xdr:row>
      <xdr:rowOff>0</xdr:rowOff>
    </xdr:from>
    <xdr:ext cx="76200" cy="209550"/>
    <xdr:sp>
      <xdr:nvSpPr>
        <xdr:cNvPr id="37" name="TextBox 37"/>
        <xdr:cNvSpPr txBox="1">
          <a:spLocks noChangeArrowheads="1"/>
        </xdr:cNvSpPr>
      </xdr:nvSpPr>
      <xdr:spPr>
        <a:xfrm>
          <a:off x="90487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45</xdr:row>
      <xdr:rowOff>0</xdr:rowOff>
    </xdr:from>
    <xdr:ext cx="76200" cy="209550"/>
    <xdr:sp>
      <xdr:nvSpPr>
        <xdr:cNvPr id="38" name="TextBox 38"/>
        <xdr:cNvSpPr txBox="1">
          <a:spLocks noChangeArrowheads="1"/>
        </xdr:cNvSpPr>
      </xdr:nvSpPr>
      <xdr:spPr>
        <a:xfrm>
          <a:off x="904875" y="862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45</xdr:row>
      <xdr:rowOff>0</xdr:rowOff>
    </xdr:from>
    <xdr:ext cx="76200" cy="209550"/>
    <xdr:sp>
      <xdr:nvSpPr>
        <xdr:cNvPr id="39" name="TextBox 39"/>
        <xdr:cNvSpPr txBox="1">
          <a:spLocks noChangeArrowheads="1"/>
        </xdr:cNvSpPr>
      </xdr:nvSpPr>
      <xdr:spPr>
        <a:xfrm>
          <a:off x="904875" y="862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30</xdr:row>
      <xdr:rowOff>0</xdr:rowOff>
    </xdr:from>
    <xdr:ext cx="76200" cy="209550"/>
    <xdr:sp>
      <xdr:nvSpPr>
        <xdr:cNvPr id="40" name="TextBox 40"/>
        <xdr:cNvSpPr txBox="1">
          <a:spLocks noChangeArrowheads="1"/>
        </xdr:cNvSpPr>
      </xdr:nvSpPr>
      <xdr:spPr>
        <a:xfrm>
          <a:off x="904875" y="576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30</xdr:row>
      <xdr:rowOff>0</xdr:rowOff>
    </xdr:from>
    <xdr:ext cx="76200" cy="209550"/>
    <xdr:sp>
      <xdr:nvSpPr>
        <xdr:cNvPr id="41" name="TextBox 41"/>
        <xdr:cNvSpPr txBox="1">
          <a:spLocks noChangeArrowheads="1"/>
        </xdr:cNvSpPr>
      </xdr:nvSpPr>
      <xdr:spPr>
        <a:xfrm>
          <a:off x="904875" y="576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38</xdr:row>
      <xdr:rowOff>0</xdr:rowOff>
    </xdr:from>
    <xdr:ext cx="76200" cy="209550"/>
    <xdr:sp>
      <xdr:nvSpPr>
        <xdr:cNvPr id="42" name="TextBox 42"/>
        <xdr:cNvSpPr txBox="1">
          <a:spLocks noChangeArrowheads="1"/>
        </xdr:cNvSpPr>
      </xdr:nvSpPr>
      <xdr:spPr>
        <a:xfrm>
          <a:off x="90487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38</xdr:row>
      <xdr:rowOff>0</xdr:rowOff>
    </xdr:from>
    <xdr:ext cx="76200" cy="209550"/>
    <xdr:sp>
      <xdr:nvSpPr>
        <xdr:cNvPr id="43" name="TextBox 43"/>
        <xdr:cNvSpPr txBox="1">
          <a:spLocks noChangeArrowheads="1"/>
        </xdr:cNvSpPr>
      </xdr:nvSpPr>
      <xdr:spPr>
        <a:xfrm>
          <a:off x="90487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45</xdr:row>
      <xdr:rowOff>0</xdr:rowOff>
    </xdr:from>
    <xdr:ext cx="76200" cy="209550"/>
    <xdr:sp>
      <xdr:nvSpPr>
        <xdr:cNvPr id="44" name="TextBox 44"/>
        <xdr:cNvSpPr txBox="1">
          <a:spLocks noChangeArrowheads="1"/>
        </xdr:cNvSpPr>
      </xdr:nvSpPr>
      <xdr:spPr>
        <a:xfrm>
          <a:off x="904875" y="862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45</xdr:row>
      <xdr:rowOff>0</xdr:rowOff>
    </xdr:from>
    <xdr:ext cx="76200" cy="209550"/>
    <xdr:sp>
      <xdr:nvSpPr>
        <xdr:cNvPr id="45" name="TextBox 45"/>
        <xdr:cNvSpPr txBox="1">
          <a:spLocks noChangeArrowheads="1"/>
        </xdr:cNvSpPr>
      </xdr:nvSpPr>
      <xdr:spPr>
        <a:xfrm>
          <a:off x="904875" y="862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133350</xdr:colOff>
      <xdr:row>7</xdr:row>
      <xdr:rowOff>28575</xdr:rowOff>
    </xdr:from>
    <xdr:to>
      <xdr:col>2</xdr:col>
      <xdr:colOff>295275</xdr:colOff>
      <xdr:row>27</xdr:row>
      <xdr:rowOff>19050</xdr:rowOff>
    </xdr:to>
    <xdr:sp>
      <xdr:nvSpPr>
        <xdr:cNvPr id="46" name="AutoShape 46"/>
        <xdr:cNvSpPr>
          <a:spLocks/>
        </xdr:cNvSpPr>
      </xdr:nvSpPr>
      <xdr:spPr>
        <a:xfrm>
          <a:off x="533400" y="1409700"/>
          <a:ext cx="161925" cy="3800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28</xdr:row>
      <xdr:rowOff>28575</xdr:rowOff>
    </xdr:from>
    <xdr:to>
      <xdr:col>2</xdr:col>
      <xdr:colOff>314325</xdr:colOff>
      <xdr:row>31</xdr:row>
      <xdr:rowOff>152400</xdr:rowOff>
    </xdr:to>
    <xdr:sp>
      <xdr:nvSpPr>
        <xdr:cNvPr id="47" name="AutoShape 47"/>
        <xdr:cNvSpPr>
          <a:spLocks/>
        </xdr:cNvSpPr>
      </xdr:nvSpPr>
      <xdr:spPr>
        <a:xfrm>
          <a:off x="609600" y="541020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33</xdr:row>
      <xdr:rowOff>66675</xdr:rowOff>
    </xdr:from>
    <xdr:to>
      <xdr:col>2</xdr:col>
      <xdr:colOff>295275</xdr:colOff>
      <xdr:row>39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609600" y="6400800"/>
          <a:ext cx="8572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41</xdr:row>
      <xdr:rowOff>57150</xdr:rowOff>
    </xdr:from>
    <xdr:to>
      <xdr:col>2</xdr:col>
      <xdr:colOff>323850</xdr:colOff>
      <xdr:row>46</xdr:row>
      <xdr:rowOff>142875</xdr:rowOff>
    </xdr:to>
    <xdr:sp>
      <xdr:nvSpPr>
        <xdr:cNvPr id="49" name="AutoShape 49"/>
        <xdr:cNvSpPr>
          <a:spLocks/>
        </xdr:cNvSpPr>
      </xdr:nvSpPr>
      <xdr:spPr>
        <a:xfrm>
          <a:off x="609600" y="7915275"/>
          <a:ext cx="114300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テキスト 16"/>
        <xdr:cNvSpPr txBox="1">
          <a:spLocks noChangeArrowheads="1"/>
        </xdr:cNvSpPr>
      </xdr:nvSpPr>
      <xdr:spPr>
        <a:xfrm>
          <a:off x="3314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テキスト 17"/>
        <xdr:cNvSpPr txBox="1">
          <a:spLocks noChangeArrowheads="1"/>
        </xdr:cNvSpPr>
      </xdr:nvSpPr>
      <xdr:spPr>
        <a:xfrm>
          <a:off x="3314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3933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テキスト 17"/>
        <xdr:cNvSpPr txBox="1">
          <a:spLocks noChangeArrowheads="1"/>
        </xdr:cNvSpPr>
      </xdr:nvSpPr>
      <xdr:spPr>
        <a:xfrm>
          <a:off x="3933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6779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6779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6779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36779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36779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36779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" name="テキスト 16"/>
        <xdr:cNvSpPr txBox="1">
          <a:spLocks noChangeArrowheads="1"/>
        </xdr:cNvSpPr>
      </xdr:nvSpPr>
      <xdr:spPr>
        <a:xfrm>
          <a:off x="3314700" y="329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" name="テキスト 17"/>
        <xdr:cNvSpPr txBox="1">
          <a:spLocks noChangeArrowheads="1"/>
        </xdr:cNvSpPr>
      </xdr:nvSpPr>
      <xdr:spPr>
        <a:xfrm>
          <a:off x="3314700" y="329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" name="テキスト 16"/>
        <xdr:cNvSpPr txBox="1">
          <a:spLocks noChangeArrowheads="1"/>
        </xdr:cNvSpPr>
      </xdr:nvSpPr>
      <xdr:spPr>
        <a:xfrm>
          <a:off x="3933825" y="329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4" name="テキスト 17"/>
        <xdr:cNvSpPr txBox="1">
          <a:spLocks noChangeArrowheads="1"/>
        </xdr:cNvSpPr>
      </xdr:nvSpPr>
      <xdr:spPr>
        <a:xfrm>
          <a:off x="3933825" y="329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5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6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7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8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9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20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1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2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23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24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5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6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27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28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9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0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31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32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3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4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35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36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7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8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39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0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3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4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5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6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7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8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9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50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51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52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53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54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55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56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57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58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59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60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61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62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63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64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65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66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67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68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69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70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71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72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73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74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75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76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77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78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79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80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81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82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83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84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85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86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87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88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89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90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91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92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93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94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95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96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97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98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99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00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01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02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03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04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05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06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07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08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09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10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11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12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13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14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15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16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17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18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19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20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1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2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23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24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5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6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27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28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9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30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31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32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33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34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35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36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37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38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39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40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41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42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43" name="テキスト 16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44" name="テキスト 17"/>
        <xdr:cNvSpPr txBox="1">
          <a:spLocks noChangeArrowheads="1"/>
        </xdr:cNvSpPr>
      </xdr:nvSpPr>
      <xdr:spPr>
        <a:xfrm>
          <a:off x="33147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45" name="テキスト 16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46" name="テキスト 17"/>
        <xdr:cNvSpPr txBox="1">
          <a:spLocks noChangeArrowheads="1"/>
        </xdr:cNvSpPr>
      </xdr:nvSpPr>
      <xdr:spPr>
        <a:xfrm>
          <a:off x="3933825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28750" y="5048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23</xdr:row>
      <xdr:rowOff>38100</xdr:rowOff>
    </xdr:from>
    <xdr:to>
      <xdr:col>4</xdr:col>
      <xdr:colOff>133350</xdr:colOff>
      <xdr:row>24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628900" y="4924425"/>
          <a:ext cx="762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19050</xdr:rowOff>
    </xdr:from>
    <xdr:to>
      <xdr:col>4</xdr:col>
      <xdr:colOff>123825</xdr:colOff>
      <xdr:row>16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647950" y="2657475"/>
          <a:ext cx="4762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28575</xdr:rowOff>
    </xdr:from>
    <xdr:to>
      <xdr:col>4</xdr:col>
      <xdr:colOff>123825</xdr:colOff>
      <xdr:row>7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619375" y="1219200"/>
          <a:ext cx="762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8</xdr:row>
      <xdr:rowOff>28575</xdr:rowOff>
    </xdr:from>
    <xdr:to>
      <xdr:col>1</xdr:col>
      <xdr:colOff>342900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6725" y="1343025"/>
          <a:ext cx="76200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16</xdr:row>
      <xdr:rowOff>28575</xdr:rowOff>
    </xdr:from>
    <xdr:to>
      <xdr:col>1</xdr:col>
      <xdr:colOff>342900</xdr:colOff>
      <xdr:row>31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66725" y="2562225"/>
          <a:ext cx="76200" cy="2381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33</xdr:row>
      <xdr:rowOff>28575</xdr:rowOff>
    </xdr:from>
    <xdr:to>
      <xdr:col>1</xdr:col>
      <xdr:colOff>323850</xdr:colOff>
      <xdr:row>36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466725" y="5153025"/>
          <a:ext cx="5715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38</xdr:row>
      <xdr:rowOff>28575</xdr:rowOff>
    </xdr:from>
    <xdr:to>
      <xdr:col>2</xdr:col>
      <xdr:colOff>0</xdr:colOff>
      <xdr:row>48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466725" y="5915025"/>
          <a:ext cx="85725" cy="1600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50</xdr:row>
      <xdr:rowOff>28575</xdr:rowOff>
    </xdr:from>
    <xdr:to>
      <xdr:col>1</xdr:col>
      <xdr:colOff>342900</xdr:colOff>
      <xdr:row>64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466725" y="7743825"/>
          <a:ext cx="76200" cy="2190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66</xdr:row>
      <xdr:rowOff>28575</xdr:rowOff>
    </xdr:from>
    <xdr:to>
      <xdr:col>2</xdr:col>
      <xdr:colOff>0</xdr:colOff>
      <xdr:row>75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466725" y="10182225"/>
          <a:ext cx="85725" cy="1428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</xdr:row>
      <xdr:rowOff>28575</xdr:rowOff>
    </xdr:from>
    <xdr:to>
      <xdr:col>2</xdr:col>
      <xdr:colOff>152400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90650" y="1162050"/>
          <a:ext cx="762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38100</xdr:rowOff>
    </xdr:from>
    <xdr:to>
      <xdr:col>2</xdr:col>
      <xdr:colOff>152400</xdr:colOff>
      <xdr:row>10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390650" y="16478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38100</xdr:rowOff>
    </xdr:from>
    <xdr:to>
      <xdr:col>2</xdr:col>
      <xdr:colOff>152400</xdr:colOff>
      <xdr:row>12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390650" y="19526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13</xdr:row>
      <xdr:rowOff>38100</xdr:rowOff>
    </xdr:from>
    <xdr:to>
      <xdr:col>2</xdr:col>
      <xdr:colOff>152400</xdr:colOff>
      <xdr:row>14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390650" y="22574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15</xdr:row>
      <xdr:rowOff>38100</xdr:rowOff>
    </xdr:from>
    <xdr:to>
      <xdr:col>2</xdr:col>
      <xdr:colOff>152400</xdr:colOff>
      <xdr:row>16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390650" y="25622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17</xdr:row>
      <xdr:rowOff>38100</xdr:rowOff>
    </xdr:from>
    <xdr:to>
      <xdr:col>2</xdr:col>
      <xdr:colOff>152400</xdr:colOff>
      <xdr:row>18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1390650" y="28670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19</xdr:row>
      <xdr:rowOff>38100</xdr:rowOff>
    </xdr:from>
    <xdr:to>
      <xdr:col>2</xdr:col>
      <xdr:colOff>152400</xdr:colOff>
      <xdr:row>20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1390650" y="31718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21</xdr:row>
      <xdr:rowOff>38100</xdr:rowOff>
    </xdr:from>
    <xdr:to>
      <xdr:col>2</xdr:col>
      <xdr:colOff>152400</xdr:colOff>
      <xdr:row>22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390650" y="34766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23</xdr:row>
      <xdr:rowOff>38100</xdr:rowOff>
    </xdr:from>
    <xdr:to>
      <xdr:col>2</xdr:col>
      <xdr:colOff>152400</xdr:colOff>
      <xdr:row>24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1390650" y="37814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25</xdr:row>
      <xdr:rowOff>38100</xdr:rowOff>
    </xdr:from>
    <xdr:to>
      <xdr:col>2</xdr:col>
      <xdr:colOff>152400</xdr:colOff>
      <xdr:row>26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390650" y="40862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27</xdr:row>
      <xdr:rowOff>38100</xdr:rowOff>
    </xdr:from>
    <xdr:to>
      <xdr:col>2</xdr:col>
      <xdr:colOff>152400</xdr:colOff>
      <xdr:row>28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390650" y="43910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38100</xdr:rowOff>
    </xdr:from>
    <xdr:to>
      <xdr:col>2</xdr:col>
      <xdr:colOff>152400</xdr:colOff>
      <xdr:row>30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1390650" y="46958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31</xdr:row>
      <xdr:rowOff>38100</xdr:rowOff>
    </xdr:from>
    <xdr:to>
      <xdr:col>2</xdr:col>
      <xdr:colOff>152400</xdr:colOff>
      <xdr:row>32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1390650" y="50006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39</xdr:row>
      <xdr:rowOff>38100</xdr:rowOff>
    </xdr:from>
    <xdr:to>
      <xdr:col>2</xdr:col>
      <xdr:colOff>152400</xdr:colOff>
      <xdr:row>40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1390650" y="62198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33</xdr:row>
      <xdr:rowOff>38100</xdr:rowOff>
    </xdr:from>
    <xdr:to>
      <xdr:col>2</xdr:col>
      <xdr:colOff>152400</xdr:colOff>
      <xdr:row>34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1390650" y="53054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37</xdr:row>
      <xdr:rowOff>38100</xdr:rowOff>
    </xdr:from>
    <xdr:to>
      <xdr:col>2</xdr:col>
      <xdr:colOff>152400</xdr:colOff>
      <xdr:row>38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1390650" y="59150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35</xdr:row>
      <xdr:rowOff>38100</xdr:rowOff>
    </xdr:from>
    <xdr:to>
      <xdr:col>2</xdr:col>
      <xdr:colOff>152400</xdr:colOff>
      <xdr:row>36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1390650" y="56102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11</xdr:row>
      <xdr:rowOff>76200</xdr:rowOff>
    </xdr:from>
    <xdr:to>
      <xdr:col>1</xdr:col>
      <xdr:colOff>476250</xdr:colOff>
      <xdr:row>13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00075" y="204787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76200</xdr:rowOff>
    </xdr:from>
    <xdr:to>
      <xdr:col>1</xdr:col>
      <xdr:colOff>495300</xdr:colOff>
      <xdr:row>16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657225" y="2619375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66675</xdr:rowOff>
    </xdr:from>
    <xdr:to>
      <xdr:col>1</xdr:col>
      <xdr:colOff>476250</xdr:colOff>
      <xdr:row>19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581025" y="3181350"/>
          <a:ext cx="9525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20</xdr:row>
      <xdr:rowOff>66675</xdr:rowOff>
    </xdr:from>
    <xdr:to>
      <xdr:col>1</xdr:col>
      <xdr:colOff>495300</xdr:colOff>
      <xdr:row>21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590550" y="3752850"/>
          <a:ext cx="104775" cy="276225"/>
        </a:xfrm>
        <a:prstGeom prst="leftBrace">
          <a:avLst>
            <a:gd name="adj" fmla="val -2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22</xdr:row>
      <xdr:rowOff>85725</xdr:rowOff>
    </xdr:from>
    <xdr:to>
      <xdr:col>1</xdr:col>
      <xdr:colOff>485775</xdr:colOff>
      <xdr:row>23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609600" y="4152900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24</xdr:row>
      <xdr:rowOff>85725</xdr:rowOff>
    </xdr:from>
    <xdr:to>
      <xdr:col>1</xdr:col>
      <xdr:colOff>476250</xdr:colOff>
      <xdr:row>25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600075" y="4533900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27</xdr:row>
      <xdr:rowOff>57150</xdr:rowOff>
    </xdr:from>
    <xdr:to>
      <xdr:col>1</xdr:col>
      <xdr:colOff>457200</xdr:colOff>
      <xdr:row>28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590550" y="5076825"/>
          <a:ext cx="666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29</xdr:row>
      <xdr:rowOff>85725</xdr:rowOff>
    </xdr:from>
    <xdr:to>
      <xdr:col>1</xdr:col>
      <xdr:colOff>466725</xdr:colOff>
      <xdr:row>30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590550" y="548640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59</xdr:row>
      <xdr:rowOff>0</xdr:rowOff>
    </xdr:from>
    <xdr:to>
      <xdr:col>1</xdr:col>
      <xdr:colOff>476250</xdr:colOff>
      <xdr:row>59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00075" y="1104900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59</xdr:row>
      <xdr:rowOff>0</xdr:rowOff>
    </xdr:from>
    <xdr:to>
      <xdr:col>1</xdr:col>
      <xdr:colOff>495300</xdr:colOff>
      <xdr:row>59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57225" y="11049000"/>
          <a:ext cx="381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0</xdr:rowOff>
    </xdr:from>
    <xdr:to>
      <xdr:col>1</xdr:col>
      <xdr:colOff>476250</xdr:colOff>
      <xdr:row>59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47700" y="11049000"/>
          <a:ext cx="285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59</xdr:row>
      <xdr:rowOff>0</xdr:rowOff>
    </xdr:from>
    <xdr:to>
      <xdr:col>1</xdr:col>
      <xdr:colOff>485775</xdr:colOff>
      <xdr:row>59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57225" y="11049000"/>
          <a:ext cx="285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59</xdr:row>
      <xdr:rowOff>0</xdr:rowOff>
    </xdr:from>
    <xdr:to>
      <xdr:col>1</xdr:col>
      <xdr:colOff>485775</xdr:colOff>
      <xdr:row>59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57225" y="11049000"/>
          <a:ext cx="285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0</xdr:rowOff>
    </xdr:from>
    <xdr:to>
      <xdr:col>1</xdr:col>
      <xdr:colOff>476250</xdr:colOff>
      <xdr:row>59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647700" y="11049000"/>
          <a:ext cx="285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59</xdr:row>
      <xdr:rowOff>0</xdr:rowOff>
    </xdr:from>
    <xdr:to>
      <xdr:col>1</xdr:col>
      <xdr:colOff>457200</xdr:colOff>
      <xdr:row>59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28650" y="11049000"/>
          <a:ext cx="285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59</xdr:row>
      <xdr:rowOff>0</xdr:rowOff>
    </xdr:from>
    <xdr:to>
      <xdr:col>1</xdr:col>
      <xdr:colOff>466725</xdr:colOff>
      <xdr:row>59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90550" y="1104900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723900</xdr:colOff>
      <xdr:row>64</xdr:row>
      <xdr:rowOff>38100</xdr:rowOff>
    </xdr:from>
    <xdr:to>
      <xdr:col>3</xdr:col>
      <xdr:colOff>66675</xdr:colOff>
      <xdr:row>65</xdr:row>
      <xdr:rowOff>104775</xdr:rowOff>
    </xdr:to>
    <xdr:sp>
      <xdr:nvSpPr>
        <xdr:cNvPr id="17" name="AutoShape 17"/>
        <xdr:cNvSpPr>
          <a:spLocks/>
        </xdr:cNvSpPr>
      </xdr:nvSpPr>
      <xdr:spPr>
        <a:xfrm>
          <a:off x="1495425" y="11963400"/>
          <a:ext cx="76200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723900</xdr:colOff>
      <xdr:row>66</xdr:row>
      <xdr:rowOff>38100</xdr:rowOff>
    </xdr:from>
    <xdr:to>
      <xdr:col>3</xdr:col>
      <xdr:colOff>66675</xdr:colOff>
      <xdr:row>67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1495425" y="12268200"/>
          <a:ext cx="76200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19050</xdr:rowOff>
    </xdr:from>
    <xdr:to>
      <xdr:col>3</xdr:col>
      <xdr:colOff>38100</xdr:colOff>
      <xdr:row>72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504950" y="12553950"/>
          <a:ext cx="3810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38</xdr:row>
      <xdr:rowOff>76200</xdr:rowOff>
    </xdr:from>
    <xdr:to>
      <xdr:col>1</xdr:col>
      <xdr:colOff>476250</xdr:colOff>
      <xdr:row>40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600075" y="7124700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41</xdr:row>
      <xdr:rowOff>76200</xdr:rowOff>
    </xdr:from>
    <xdr:to>
      <xdr:col>1</xdr:col>
      <xdr:colOff>495300</xdr:colOff>
      <xdr:row>43</xdr:row>
      <xdr:rowOff>123825</xdr:rowOff>
    </xdr:to>
    <xdr:sp>
      <xdr:nvSpPr>
        <xdr:cNvPr id="21" name="AutoShape 21"/>
        <xdr:cNvSpPr>
          <a:spLocks/>
        </xdr:cNvSpPr>
      </xdr:nvSpPr>
      <xdr:spPr>
        <a:xfrm>
          <a:off x="657225" y="7696200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44</xdr:row>
      <xdr:rowOff>66675</xdr:rowOff>
    </xdr:from>
    <xdr:to>
      <xdr:col>1</xdr:col>
      <xdr:colOff>476250</xdr:colOff>
      <xdr:row>46</xdr:row>
      <xdr:rowOff>180975</xdr:rowOff>
    </xdr:to>
    <xdr:sp>
      <xdr:nvSpPr>
        <xdr:cNvPr id="22" name="AutoShape 22"/>
        <xdr:cNvSpPr>
          <a:spLocks/>
        </xdr:cNvSpPr>
      </xdr:nvSpPr>
      <xdr:spPr>
        <a:xfrm>
          <a:off x="581025" y="8258175"/>
          <a:ext cx="9525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47</xdr:row>
      <xdr:rowOff>66675</xdr:rowOff>
    </xdr:from>
    <xdr:to>
      <xdr:col>1</xdr:col>
      <xdr:colOff>495300</xdr:colOff>
      <xdr:row>48</xdr:row>
      <xdr:rowOff>152400</xdr:rowOff>
    </xdr:to>
    <xdr:sp>
      <xdr:nvSpPr>
        <xdr:cNvPr id="23" name="AutoShape 23"/>
        <xdr:cNvSpPr>
          <a:spLocks/>
        </xdr:cNvSpPr>
      </xdr:nvSpPr>
      <xdr:spPr>
        <a:xfrm>
          <a:off x="590550" y="8829675"/>
          <a:ext cx="104775" cy="276225"/>
        </a:xfrm>
        <a:prstGeom prst="leftBrace">
          <a:avLst>
            <a:gd name="adj" fmla="val -2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49</xdr:row>
      <xdr:rowOff>85725</xdr:rowOff>
    </xdr:from>
    <xdr:to>
      <xdr:col>1</xdr:col>
      <xdr:colOff>485775</xdr:colOff>
      <xdr:row>50</xdr:row>
      <xdr:rowOff>142875</xdr:rowOff>
    </xdr:to>
    <xdr:sp>
      <xdr:nvSpPr>
        <xdr:cNvPr id="24" name="AutoShape 24"/>
        <xdr:cNvSpPr>
          <a:spLocks/>
        </xdr:cNvSpPr>
      </xdr:nvSpPr>
      <xdr:spPr>
        <a:xfrm>
          <a:off x="609600" y="92297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51</xdr:row>
      <xdr:rowOff>85725</xdr:rowOff>
    </xdr:from>
    <xdr:to>
      <xdr:col>1</xdr:col>
      <xdr:colOff>476250</xdr:colOff>
      <xdr:row>52</xdr:row>
      <xdr:rowOff>142875</xdr:rowOff>
    </xdr:to>
    <xdr:sp>
      <xdr:nvSpPr>
        <xdr:cNvPr id="25" name="AutoShape 25"/>
        <xdr:cNvSpPr>
          <a:spLocks/>
        </xdr:cNvSpPr>
      </xdr:nvSpPr>
      <xdr:spPr>
        <a:xfrm>
          <a:off x="600075" y="96107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54</xdr:row>
      <xdr:rowOff>57150</xdr:rowOff>
    </xdr:from>
    <xdr:to>
      <xdr:col>1</xdr:col>
      <xdr:colOff>457200</xdr:colOff>
      <xdr:row>55</xdr:row>
      <xdr:rowOff>114300</xdr:rowOff>
    </xdr:to>
    <xdr:sp>
      <xdr:nvSpPr>
        <xdr:cNvPr id="26" name="AutoShape 26"/>
        <xdr:cNvSpPr>
          <a:spLocks/>
        </xdr:cNvSpPr>
      </xdr:nvSpPr>
      <xdr:spPr>
        <a:xfrm>
          <a:off x="590550" y="10153650"/>
          <a:ext cx="666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56</xdr:row>
      <xdr:rowOff>85725</xdr:rowOff>
    </xdr:from>
    <xdr:to>
      <xdr:col>1</xdr:col>
      <xdr:colOff>466725</xdr:colOff>
      <xdr:row>57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590550" y="105632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82.50390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499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328</v>
      </c>
      <c r="C3" s="1"/>
      <c r="E3" s="1"/>
      <c r="F3" s="1"/>
    </row>
    <row r="4" spans="2:6" ht="12" customHeight="1">
      <c r="B4" s="3" t="s">
        <v>322</v>
      </c>
      <c r="C4" s="1" t="s">
        <v>369</v>
      </c>
      <c r="E4" s="1"/>
      <c r="F4" s="1"/>
    </row>
    <row r="5" spans="2:3" ht="26.25" customHeight="1">
      <c r="B5" s="3" t="s">
        <v>323</v>
      </c>
      <c r="C5" s="5" t="s">
        <v>437</v>
      </c>
    </row>
    <row r="6" spans="2:6" ht="36" customHeight="1">
      <c r="B6" s="3" t="s">
        <v>324</v>
      </c>
      <c r="C6" s="4" t="s">
        <v>500</v>
      </c>
      <c r="E6" s="1"/>
      <c r="F6" s="1"/>
    </row>
    <row r="7" spans="2:3" ht="24.75" customHeight="1">
      <c r="B7" s="3" t="s">
        <v>325</v>
      </c>
      <c r="C7" s="5" t="s">
        <v>501</v>
      </c>
    </row>
    <row r="8" spans="2:3" ht="24.75" customHeight="1">
      <c r="B8" s="3" t="s">
        <v>326</v>
      </c>
      <c r="C8" s="5" t="s">
        <v>438</v>
      </c>
    </row>
    <row r="9" spans="2:3" ht="12" customHeight="1">
      <c r="B9" s="1"/>
      <c r="C9" s="5"/>
    </row>
    <row r="10" spans="2:6" ht="12" customHeight="1">
      <c r="B10" s="1"/>
      <c r="C10" s="1" t="s">
        <v>327</v>
      </c>
      <c r="F10" s="1"/>
    </row>
    <row r="11" spans="2:6" ht="12">
      <c r="B11" s="1"/>
      <c r="C11" s="1" t="s">
        <v>439</v>
      </c>
      <c r="E11" s="1"/>
      <c r="F11" s="1"/>
    </row>
    <row r="12" spans="1:6" ht="12">
      <c r="A12" s="1"/>
      <c r="B12" s="1"/>
      <c r="C12" s="1"/>
      <c r="D12" s="1"/>
      <c r="E12" s="1"/>
      <c r="F12" s="1"/>
    </row>
    <row r="13" spans="1:4" ht="12">
      <c r="A13" s="1"/>
      <c r="B13" s="1"/>
      <c r="C13" s="1"/>
      <c r="D13" s="1"/>
    </row>
    <row r="14" spans="2:4" ht="12">
      <c r="B14" s="1" t="s">
        <v>329</v>
      </c>
      <c r="C14" s="1" t="s">
        <v>716</v>
      </c>
      <c r="D14" s="1"/>
    </row>
    <row r="15" ht="12">
      <c r="C15" s="6"/>
    </row>
    <row r="16" ht="12">
      <c r="B16" s="2" t="s">
        <v>351</v>
      </c>
    </row>
    <row r="17" spans="2:3" ht="12" customHeight="1">
      <c r="B17" s="2">
        <v>1</v>
      </c>
      <c r="C17" s="6" t="s">
        <v>519</v>
      </c>
    </row>
    <row r="19" ht="12">
      <c r="B19" s="2" t="s">
        <v>524</v>
      </c>
    </row>
    <row r="20" spans="2:3" ht="12">
      <c r="B20" s="2">
        <v>2</v>
      </c>
      <c r="C20" s="2" t="s">
        <v>533</v>
      </c>
    </row>
    <row r="22" ht="12">
      <c r="B22" s="2" t="s">
        <v>535</v>
      </c>
    </row>
    <row r="23" ht="12">
      <c r="C23" s="2" t="s">
        <v>551</v>
      </c>
    </row>
    <row r="24" spans="2:3" ht="12">
      <c r="B24" s="2">
        <v>3</v>
      </c>
      <c r="C24" s="2" t="s">
        <v>552</v>
      </c>
    </row>
    <row r="25" spans="2:3" ht="12">
      <c r="B25" s="2">
        <v>4</v>
      </c>
      <c r="C25" s="2" t="s">
        <v>553</v>
      </c>
    </row>
    <row r="26" spans="2:3" ht="12">
      <c r="B26" s="2">
        <v>5</v>
      </c>
      <c r="C26" s="2" t="s">
        <v>451</v>
      </c>
    </row>
    <row r="27" ht="12">
      <c r="A27" s="1"/>
    </row>
    <row r="28" ht="12">
      <c r="B28" s="2" t="s">
        <v>562</v>
      </c>
    </row>
    <row r="29" spans="2:3" ht="12">
      <c r="B29" s="2">
        <v>6</v>
      </c>
      <c r="C29" s="6" t="s">
        <v>383</v>
      </c>
    </row>
    <row r="30" ht="12">
      <c r="C30" s="6"/>
    </row>
    <row r="31" ht="12">
      <c r="B31" s="2" t="s">
        <v>570</v>
      </c>
    </row>
    <row r="32" ht="12">
      <c r="C32" s="2" t="s">
        <v>424</v>
      </c>
    </row>
    <row r="33" spans="2:3" ht="12">
      <c r="B33" s="2">
        <v>7</v>
      </c>
      <c r="C33" s="2" t="s">
        <v>574</v>
      </c>
    </row>
    <row r="34" spans="2:3" ht="12">
      <c r="B34" s="2">
        <v>8</v>
      </c>
      <c r="C34" s="2" t="s">
        <v>463</v>
      </c>
    </row>
    <row r="37" ht="12">
      <c r="B37" s="2" t="s">
        <v>590</v>
      </c>
    </row>
    <row r="38" spans="2:3" ht="12">
      <c r="B38" s="2">
        <v>9</v>
      </c>
      <c r="C38" s="2" t="s">
        <v>591</v>
      </c>
    </row>
    <row r="39" spans="2:3" ht="12">
      <c r="B39" s="2">
        <v>10</v>
      </c>
      <c r="C39" s="2" t="s">
        <v>586</v>
      </c>
    </row>
    <row r="41" ht="12">
      <c r="B41" s="2" t="s">
        <v>426</v>
      </c>
    </row>
    <row r="42" spans="2:3" ht="12">
      <c r="B42" s="2">
        <v>11</v>
      </c>
      <c r="C42" s="2" t="s">
        <v>595</v>
      </c>
    </row>
    <row r="43" spans="2:3" ht="12">
      <c r="B43" s="2">
        <v>12</v>
      </c>
      <c r="C43" s="2" t="s">
        <v>419</v>
      </c>
    </row>
    <row r="44" spans="2:3" ht="12">
      <c r="B44" s="2">
        <v>13</v>
      </c>
      <c r="C44" s="2" t="s">
        <v>599</v>
      </c>
    </row>
    <row r="47" ht="12">
      <c r="B47" s="2" t="s">
        <v>420</v>
      </c>
    </row>
    <row r="48" spans="2:3" ht="12">
      <c r="B48" s="2">
        <v>14</v>
      </c>
      <c r="C48" s="2" t="s">
        <v>352</v>
      </c>
    </row>
    <row r="49" spans="2:3" ht="12">
      <c r="B49" s="2">
        <v>15</v>
      </c>
      <c r="C49" s="2" t="s">
        <v>607</v>
      </c>
    </row>
    <row r="51" ht="12">
      <c r="B51" s="2" t="s">
        <v>421</v>
      </c>
    </row>
    <row r="52" spans="2:3" ht="12">
      <c r="B52" s="2">
        <v>16</v>
      </c>
      <c r="C52" s="2" t="s">
        <v>615</v>
      </c>
    </row>
    <row r="54" ht="12">
      <c r="B54" s="2" t="s">
        <v>473</v>
      </c>
    </row>
    <row r="55" spans="2:3" ht="12">
      <c r="B55" s="2">
        <v>17</v>
      </c>
      <c r="C55" s="2" t="s">
        <v>474</v>
      </c>
    </row>
    <row r="56" spans="2:3" ht="12">
      <c r="B56" s="2">
        <v>18</v>
      </c>
      <c r="C56" s="2" t="s">
        <v>395</v>
      </c>
    </row>
    <row r="58" ht="12">
      <c r="B58" s="2" t="s">
        <v>480</v>
      </c>
    </row>
    <row r="59" spans="2:3" ht="12">
      <c r="B59" s="2">
        <v>19</v>
      </c>
      <c r="C59" s="2" t="s">
        <v>627</v>
      </c>
    </row>
    <row r="61" ht="12">
      <c r="B61" s="2" t="s">
        <v>632</v>
      </c>
    </row>
    <row r="62" ht="12">
      <c r="C62" s="9" t="s">
        <v>641</v>
      </c>
    </row>
    <row r="63" spans="2:3" ht="12">
      <c r="B63" s="2">
        <v>20</v>
      </c>
      <c r="C63" s="9" t="s">
        <v>642</v>
      </c>
    </row>
    <row r="64" spans="2:3" ht="12">
      <c r="B64" s="2">
        <v>21</v>
      </c>
      <c r="C64" s="9" t="s">
        <v>643</v>
      </c>
    </row>
    <row r="67" ht="12">
      <c r="B67" s="2" t="s">
        <v>680</v>
      </c>
    </row>
    <row r="68" spans="2:3" ht="12">
      <c r="B68" s="2">
        <v>22</v>
      </c>
      <c r="C68" s="2" t="s">
        <v>677</v>
      </c>
    </row>
    <row r="70" ht="12">
      <c r="B70" s="2" t="s">
        <v>681</v>
      </c>
    </row>
    <row r="71" spans="2:3" ht="12">
      <c r="B71" s="2">
        <v>23</v>
      </c>
      <c r="C71" s="6" t="s">
        <v>682</v>
      </c>
    </row>
    <row r="73" ht="12">
      <c r="B73" s="2" t="s">
        <v>705</v>
      </c>
    </row>
    <row r="74" spans="2:3" ht="12">
      <c r="B74" s="2">
        <v>24</v>
      </c>
      <c r="C74" s="2" t="s">
        <v>400</v>
      </c>
    </row>
    <row r="75" ht="12">
      <c r="C75" s="2" t="s">
        <v>487</v>
      </c>
    </row>
    <row r="76" spans="2:3" ht="12">
      <c r="B76" s="2">
        <v>25</v>
      </c>
      <c r="C76" s="2" t="s">
        <v>708</v>
      </c>
    </row>
    <row r="77" spans="2:3" ht="12">
      <c r="B77" s="2">
        <v>26</v>
      </c>
      <c r="C77" s="2" t="s">
        <v>405</v>
      </c>
    </row>
    <row r="79" ht="12">
      <c r="B79" s="2" t="s">
        <v>305</v>
      </c>
    </row>
    <row r="80" ht="12">
      <c r="C80" s="2" t="s">
        <v>410</v>
      </c>
    </row>
    <row r="81" spans="2:3" ht="12">
      <c r="B81" s="2">
        <v>27</v>
      </c>
      <c r="C81" s="2" t="s">
        <v>423</v>
      </c>
    </row>
    <row r="82" spans="2:3" ht="12">
      <c r="B82" s="2">
        <v>28</v>
      </c>
      <c r="C82" s="2" t="s">
        <v>339</v>
      </c>
    </row>
  </sheetData>
  <printOptions/>
  <pageMargins left="0.75" right="0.75" top="1" bottom="1" header="0.512" footer="0.512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0"/>
  <sheetViews>
    <sheetView workbookViewId="0" topLeftCell="A1">
      <selection activeCell="A1" sqref="A1"/>
    </sheetView>
  </sheetViews>
  <sheetFormatPr defaultColWidth="9.00390625" defaultRowHeight="13.5"/>
  <cols>
    <col min="1" max="1" width="3.625" style="272" customWidth="1"/>
    <col min="2" max="2" width="1.37890625" style="272" customWidth="1"/>
    <col min="3" max="3" width="13.125" style="272" customWidth="1"/>
    <col min="4" max="4" width="2.125" style="272" customWidth="1"/>
    <col min="5" max="5" width="15.625" style="274" customWidth="1"/>
    <col min="6" max="6" width="13.75390625" style="274" customWidth="1"/>
    <col min="7" max="7" width="12.75390625" style="274" customWidth="1"/>
    <col min="8" max="8" width="23.00390625" style="274" customWidth="1"/>
    <col min="9" max="16384" width="9.00390625" style="274" customWidth="1"/>
  </cols>
  <sheetData>
    <row r="1" spans="2:8" ht="14.25">
      <c r="B1" s="273" t="s">
        <v>1485</v>
      </c>
      <c r="C1" s="273"/>
      <c r="D1" s="274"/>
      <c r="H1" s="275"/>
    </row>
    <row r="2" spans="3:4" ht="18" customHeight="1">
      <c r="C2" s="274"/>
      <c r="D2" s="274"/>
    </row>
    <row r="3" spans="3:7" ht="18" customHeight="1" thickBot="1">
      <c r="C3" s="276"/>
      <c r="D3" s="276"/>
      <c r="F3" s="277"/>
      <c r="G3" s="278" t="s">
        <v>1429</v>
      </c>
    </row>
    <row r="4" spans="2:7" ht="24" customHeight="1">
      <c r="B4" s="912" t="s">
        <v>1430</v>
      </c>
      <c r="C4" s="912"/>
      <c r="D4" s="910" t="s">
        <v>1431</v>
      </c>
      <c r="E4" s="911"/>
      <c r="F4" s="280" t="s">
        <v>1432</v>
      </c>
      <c r="G4" s="279" t="s">
        <v>1433</v>
      </c>
    </row>
    <row r="5" spans="1:7" s="287" customFormat="1" ht="12">
      <c r="A5" s="281"/>
      <c r="B5" s="282"/>
      <c r="C5" s="283"/>
      <c r="D5" s="284"/>
      <c r="E5" s="285"/>
      <c r="F5" s="285"/>
      <c r="G5" s="286" t="s">
        <v>1434</v>
      </c>
    </row>
    <row r="6" spans="1:7" s="293" customFormat="1" ht="15" customHeight="1">
      <c r="A6" s="288"/>
      <c r="B6" s="913" t="s">
        <v>718</v>
      </c>
      <c r="C6" s="909"/>
      <c r="D6" s="290"/>
      <c r="E6" s="291">
        <f>SUM(E8,E19)</f>
        <v>4921</v>
      </c>
      <c r="F6" s="291">
        <v>52208</v>
      </c>
      <c r="G6" s="292">
        <v>41222959</v>
      </c>
    </row>
    <row r="7" spans="1:7" s="293" customFormat="1" ht="15" customHeight="1">
      <c r="A7" s="288"/>
      <c r="B7" s="294"/>
      <c r="C7" s="295"/>
      <c r="D7" s="296"/>
      <c r="E7" s="291"/>
      <c r="F7" s="291"/>
      <c r="G7" s="297"/>
    </row>
    <row r="8" spans="1:7" s="293" customFormat="1" ht="12" customHeight="1">
      <c r="A8" s="288"/>
      <c r="B8" s="908" t="s">
        <v>1435</v>
      </c>
      <c r="C8" s="909"/>
      <c r="D8" s="290"/>
      <c r="E8" s="299">
        <f>SUM(E9:E17)</f>
        <v>3394</v>
      </c>
      <c r="F8" s="299">
        <f>SUM(F9:F17)</f>
        <v>39313</v>
      </c>
      <c r="G8" s="300">
        <f>SUM(G9:G17)</f>
        <v>31303572</v>
      </c>
    </row>
    <row r="9" spans="2:7" ht="12" customHeight="1">
      <c r="B9" s="301"/>
      <c r="C9" s="302" t="s">
        <v>739</v>
      </c>
      <c r="D9" s="303"/>
      <c r="E9" s="304">
        <v>1186</v>
      </c>
      <c r="F9" s="304">
        <v>11300</v>
      </c>
      <c r="G9" s="305">
        <v>7760816</v>
      </c>
    </row>
    <row r="10" spans="2:7" ht="12" customHeight="1">
      <c r="B10" s="301"/>
      <c r="C10" s="302" t="s">
        <v>740</v>
      </c>
      <c r="D10" s="303"/>
      <c r="E10" s="304">
        <v>892</v>
      </c>
      <c r="F10" s="304">
        <v>11097</v>
      </c>
      <c r="G10" s="305">
        <v>6644205</v>
      </c>
    </row>
    <row r="11" spans="2:7" ht="12" customHeight="1">
      <c r="B11" s="301"/>
      <c r="C11" s="302" t="s">
        <v>741</v>
      </c>
      <c r="D11" s="303"/>
      <c r="E11" s="304">
        <v>382</v>
      </c>
      <c r="F11" s="304">
        <v>4515</v>
      </c>
      <c r="G11" s="306">
        <v>3238840</v>
      </c>
    </row>
    <row r="12" spans="2:7" ht="12" customHeight="1">
      <c r="B12" s="301"/>
      <c r="C12" s="302" t="s">
        <v>742</v>
      </c>
      <c r="D12" s="303"/>
      <c r="E12" s="304">
        <v>321</v>
      </c>
      <c r="F12" s="304">
        <v>5106</v>
      </c>
      <c r="G12" s="306">
        <v>7802356</v>
      </c>
    </row>
    <row r="13" spans="2:7" ht="12" customHeight="1">
      <c r="B13" s="301"/>
      <c r="C13" s="302" t="s">
        <v>743</v>
      </c>
      <c r="D13" s="303"/>
      <c r="E13" s="304">
        <v>116</v>
      </c>
      <c r="F13" s="304">
        <v>1220</v>
      </c>
      <c r="G13" s="305">
        <v>838019</v>
      </c>
    </row>
    <row r="14" spans="2:7" ht="12" customHeight="1">
      <c r="B14" s="301"/>
      <c r="C14" s="302" t="s">
        <v>744</v>
      </c>
      <c r="D14" s="303"/>
      <c r="E14" s="304">
        <v>162</v>
      </c>
      <c r="F14" s="304">
        <v>1686</v>
      </c>
      <c r="G14" s="305">
        <v>1842964</v>
      </c>
    </row>
    <row r="15" spans="2:7" ht="12" customHeight="1">
      <c r="B15" s="301"/>
      <c r="C15" s="307" t="s">
        <v>1436</v>
      </c>
      <c r="D15" s="308"/>
      <c r="E15" s="304">
        <v>98</v>
      </c>
      <c r="F15" s="304">
        <v>1681</v>
      </c>
      <c r="G15" s="305">
        <v>1655049</v>
      </c>
    </row>
    <row r="16" spans="2:7" ht="12" customHeight="1">
      <c r="B16" s="301"/>
      <c r="C16" s="302" t="s">
        <v>746</v>
      </c>
      <c r="D16" s="303"/>
      <c r="E16" s="304">
        <v>99</v>
      </c>
      <c r="F16" s="304">
        <v>775</v>
      </c>
      <c r="G16" s="305">
        <v>484312</v>
      </c>
    </row>
    <row r="17" spans="2:7" ht="12" customHeight="1">
      <c r="B17" s="301"/>
      <c r="C17" s="302" t="s">
        <v>747</v>
      </c>
      <c r="D17" s="303"/>
      <c r="E17" s="304">
        <v>138</v>
      </c>
      <c r="F17" s="304">
        <v>1933</v>
      </c>
      <c r="G17" s="305">
        <v>1037011</v>
      </c>
    </row>
    <row r="18" spans="1:7" s="293" customFormat="1" ht="12" customHeight="1">
      <c r="A18" s="288"/>
      <c r="B18" s="298"/>
      <c r="C18" s="289"/>
      <c r="D18" s="290"/>
      <c r="E18" s="299"/>
      <c r="F18" s="299"/>
      <c r="G18" s="300"/>
    </row>
    <row r="19" spans="1:7" s="293" customFormat="1" ht="12" customHeight="1">
      <c r="A19" s="288"/>
      <c r="B19" s="908" t="s">
        <v>1437</v>
      </c>
      <c r="C19" s="909"/>
      <c r="D19" s="290"/>
      <c r="E19" s="299">
        <f>SUM(E80,E76,E67,E61,E54,E51,E42,E37,E30,E24,E21)</f>
        <v>1527</v>
      </c>
      <c r="F19" s="299">
        <v>12895</v>
      </c>
      <c r="G19" s="300">
        <v>9979387</v>
      </c>
    </row>
    <row r="20" spans="1:7" s="293" customFormat="1" ht="12" customHeight="1">
      <c r="A20" s="288"/>
      <c r="B20" s="298"/>
      <c r="C20" s="289"/>
      <c r="D20" s="290"/>
      <c r="E20" s="299"/>
      <c r="F20" s="299"/>
      <c r="G20" s="300"/>
    </row>
    <row r="21" spans="1:7" s="293" customFormat="1" ht="12" customHeight="1">
      <c r="A21" s="288"/>
      <c r="B21" s="908" t="s">
        <v>1438</v>
      </c>
      <c r="C21" s="909"/>
      <c r="D21" s="290"/>
      <c r="E21" s="299">
        <f>SUM(E22:E22)</f>
        <v>1</v>
      </c>
      <c r="F21" s="299" t="s">
        <v>1439</v>
      </c>
      <c r="G21" s="300" t="s">
        <v>1439</v>
      </c>
    </row>
    <row r="22" spans="1:7" s="293" customFormat="1" ht="15" customHeight="1">
      <c r="A22" s="288"/>
      <c r="B22" s="294"/>
      <c r="C22" s="302" t="s">
        <v>752</v>
      </c>
      <c r="D22" s="303"/>
      <c r="E22" s="304">
        <v>1</v>
      </c>
      <c r="F22" s="304" t="s">
        <v>1440</v>
      </c>
      <c r="G22" s="305" t="s">
        <v>1440</v>
      </c>
    </row>
    <row r="23" spans="1:7" s="293" customFormat="1" ht="12" customHeight="1">
      <c r="A23" s="288"/>
      <c r="B23" s="298"/>
      <c r="C23" s="289"/>
      <c r="D23" s="290"/>
      <c r="E23" s="299"/>
      <c r="F23" s="299"/>
      <c r="G23" s="300"/>
    </row>
    <row r="24" spans="1:7" s="293" customFormat="1" ht="12" customHeight="1">
      <c r="A24" s="288"/>
      <c r="B24" s="908" t="s">
        <v>1441</v>
      </c>
      <c r="C24" s="909"/>
      <c r="D24" s="290"/>
      <c r="E24" s="299">
        <f>SUM(E25:E28)</f>
        <v>284</v>
      </c>
      <c r="F24" s="299">
        <f>SUM(F25:F28)</f>
        <v>2220</v>
      </c>
      <c r="G24" s="300">
        <f>SUM(G25:G28)</f>
        <v>1496187</v>
      </c>
    </row>
    <row r="25" spans="1:7" s="293" customFormat="1" ht="15" customHeight="1">
      <c r="A25" s="288"/>
      <c r="B25" s="294"/>
      <c r="C25" s="302" t="s">
        <v>753</v>
      </c>
      <c r="D25" s="303"/>
      <c r="E25" s="304">
        <v>129</v>
      </c>
      <c r="F25" s="304">
        <v>1011</v>
      </c>
      <c r="G25" s="305">
        <v>975053</v>
      </c>
    </row>
    <row r="26" spans="2:7" ht="12" customHeight="1">
      <c r="B26" s="301"/>
      <c r="C26" s="302" t="s">
        <v>1442</v>
      </c>
      <c r="D26" s="303"/>
      <c r="E26" s="304">
        <v>19</v>
      </c>
      <c r="F26" s="304">
        <v>108</v>
      </c>
      <c r="G26" s="305">
        <v>79985</v>
      </c>
    </row>
    <row r="27" spans="2:7" ht="12" customHeight="1">
      <c r="B27" s="301"/>
      <c r="C27" s="302" t="s">
        <v>1443</v>
      </c>
      <c r="D27" s="303"/>
      <c r="E27" s="304">
        <v>43</v>
      </c>
      <c r="F27" s="304">
        <v>216</v>
      </c>
      <c r="G27" s="305">
        <v>56364</v>
      </c>
    </row>
    <row r="28" spans="2:7" ht="12" customHeight="1">
      <c r="B28" s="301"/>
      <c r="C28" s="302" t="s">
        <v>1444</v>
      </c>
      <c r="D28" s="303"/>
      <c r="E28" s="304">
        <v>93</v>
      </c>
      <c r="F28" s="304">
        <v>885</v>
      </c>
      <c r="G28" s="305">
        <v>384785</v>
      </c>
    </row>
    <row r="29" spans="2:7" ht="12" customHeight="1">
      <c r="B29" s="301"/>
      <c r="C29" s="302"/>
      <c r="D29" s="303"/>
      <c r="E29" s="304"/>
      <c r="F29" s="304"/>
      <c r="G29" s="305"/>
    </row>
    <row r="30" spans="1:7" s="293" customFormat="1" ht="12" customHeight="1">
      <c r="A30" s="288"/>
      <c r="B30" s="908" t="s">
        <v>1445</v>
      </c>
      <c r="C30" s="909"/>
      <c r="D30" s="290"/>
      <c r="E30" s="299">
        <f>SUM(E31:E35)</f>
        <v>306</v>
      </c>
      <c r="F30" s="299">
        <f>SUM(F31:F35)</f>
        <v>1583</v>
      </c>
      <c r="G30" s="300">
        <f>SUM(G31:G35)</f>
        <v>879945</v>
      </c>
    </row>
    <row r="31" spans="2:7" ht="12" customHeight="1">
      <c r="B31" s="301"/>
      <c r="C31" s="302" t="s">
        <v>759</v>
      </c>
      <c r="D31" s="303"/>
      <c r="E31" s="304">
        <v>60</v>
      </c>
      <c r="F31" s="304">
        <v>384</v>
      </c>
      <c r="G31" s="305">
        <v>229600</v>
      </c>
    </row>
    <row r="32" spans="2:7" ht="12" customHeight="1">
      <c r="B32" s="301"/>
      <c r="C32" s="302" t="s">
        <v>760</v>
      </c>
      <c r="D32" s="303"/>
      <c r="E32" s="304">
        <v>20</v>
      </c>
      <c r="F32" s="304">
        <v>120</v>
      </c>
      <c r="G32" s="305">
        <v>75543</v>
      </c>
    </row>
    <row r="33" spans="2:7" ht="12" customHeight="1">
      <c r="B33" s="301"/>
      <c r="C33" s="302" t="s">
        <v>761</v>
      </c>
      <c r="D33" s="303"/>
      <c r="E33" s="304">
        <v>11</v>
      </c>
      <c r="F33" s="304">
        <v>44</v>
      </c>
      <c r="G33" s="305">
        <v>32608</v>
      </c>
    </row>
    <row r="34" spans="2:7" ht="12" customHeight="1">
      <c r="B34" s="301"/>
      <c r="C34" s="302" t="s">
        <v>1446</v>
      </c>
      <c r="D34" s="303"/>
      <c r="E34" s="304">
        <v>32</v>
      </c>
      <c r="F34" s="304">
        <v>212</v>
      </c>
      <c r="G34" s="305">
        <v>191375</v>
      </c>
    </row>
    <row r="35" spans="2:7" ht="12" customHeight="1">
      <c r="B35" s="301"/>
      <c r="C35" s="302" t="s">
        <v>763</v>
      </c>
      <c r="D35" s="303"/>
      <c r="E35" s="304">
        <v>183</v>
      </c>
      <c r="F35" s="304">
        <v>823</v>
      </c>
      <c r="G35" s="305">
        <v>350819</v>
      </c>
    </row>
    <row r="36" spans="2:7" ht="12" customHeight="1">
      <c r="B36" s="301"/>
      <c r="C36" s="302"/>
      <c r="D36" s="303"/>
      <c r="E36" s="304"/>
      <c r="F36" s="304"/>
      <c r="G36" s="305"/>
    </row>
    <row r="37" spans="1:7" s="310" customFormat="1" ht="12" customHeight="1">
      <c r="A37" s="309"/>
      <c r="B37" s="908" t="s">
        <v>1447</v>
      </c>
      <c r="C37" s="909"/>
      <c r="D37" s="290"/>
      <c r="E37" s="299">
        <f>SUM(E38:E40)</f>
        <v>125</v>
      </c>
      <c r="F37" s="299">
        <f>SUM(F38:F40)</f>
        <v>576</v>
      </c>
      <c r="G37" s="300">
        <f>SUM(G38:G40)</f>
        <v>409749</v>
      </c>
    </row>
    <row r="38" spans="1:7" s="310" customFormat="1" ht="12" customHeight="1">
      <c r="A38" s="309"/>
      <c r="B38" s="298"/>
      <c r="C38" s="302" t="s">
        <v>1448</v>
      </c>
      <c r="D38" s="303"/>
      <c r="E38" s="304">
        <v>72</v>
      </c>
      <c r="F38" s="274">
        <v>384</v>
      </c>
      <c r="G38" s="305">
        <v>304190</v>
      </c>
    </row>
    <row r="39" spans="2:7" ht="12" customHeight="1">
      <c r="B39" s="301"/>
      <c r="C39" s="302" t="s">
        <v>1449</v>
      </c>
      <c r="D39" s="303"/>
      <c r="E39" s="304">
        <v>17</v>
      </c>
      <c r="F39" s="274">
        <v>76</v>
      </c>
      <c r="G39" s="305">
        <v>54286</v>
      </c>
    </row>
    <row r="40" spans="2:7" ht="12" customHeight="1">
      <c r="B40" s="301"/>
      <c r="C40" s="302" t="s">
        <v>1450</v>
      </c>
      <c r="D40" s="303"/>
      <c r="E40" s="304">
        <v>36</v>
      </c>
      <c r="F40" s="274">
        <v>116</v>
      </c>
      <c r="G40" s="305">
        <v>51273</v>
      </c>
    </row>
    <row r="41" spans="2:7" ht="12" customHeight="1">
      <c r="B41" s="301"/>
      <c r="C41" s="302"/>
      <c r="D41" s="303"/>
      <c r="E41" s="304"/>
      <c r="F41" s="304"/>
      <c r="G41" s="305"/>
    </row>
    <row r="42" spans="1:7" s="310" customFormat="1" ht="12" customHeight="1">
      <c r="A42" s="309"/>
      <c r="B42" s="908" t="s">
        <v>1451</v>
      </c>
      <c r="C42" s="909"/>
      <c r="D42" s="290"/>
      <c r="E42" s="299">
        <f>SUM(E43:E49)</f>
        <v>95</v>
      </c>
      <c r="F42" s="299">
        <f>SUM(F43:F49)</f>
        <v>594</v>
      </c>
      <c r="G42" s="300">
        <f>SUM(G43:G49)</f>
        <v>442768</v>
      </c>
    </row>
    <row r="43" spans="2:7" ht="12" customHeight="1">
      <c r="B43" s="301"/>
      <c r="C43" s="302" t="s">
        <v>1452</v>
      </c>
      <c r="D43" s="303"/>
      <c r="E43" s="304">
        <v>20</v>
      </c>
      <c r="F43" s="274">
        <v>62</v>
      </c>
      <c r="G43" s="305">
        <v>16163</v>
      </c>
    </row>
    <row r="44" spans="2:7" ht="12" customHeight="1">
      <c r="B44" s="301"/>
      <c r="C44" s="302" t="s">
        <v>768</v>
      </c>
      <c r="D44" s="303"/>
      <c r="E44" s="304">
        <v>4</v>
      </c>
      <c r="F44" s="311">
        <v>29</v>
      </c>
      <c r="G44" s="305">
        <v>28238</v>
      </c>
    </row>
    <row r="45" spans="2:7" ht="12" customHeight="1">
      <c r="B45" s="301"/>
      <c r="C45" s="302" t="s">
        <v>1453</v>
      </c>
      <c r="D45" s="303"/>
      <c r="E45" s="304">
        <v>9</v>
      </c>
      <c r="F45" s="274">
        <v>41</v>
      </c>
      <c r="G45" s="305">
        <v>22325</v>
      </c>
    </row>
    <row r="46" spans="2:7" ht="12" customHeight="1">
      <c r="B46" s="301"/>
      <c r="C46" s="302" t="s">
        <v>1454</v>
      </c>
      <c r="D46" s="303"/>
      <c r="E46" s="304">
        <v>3</v>
      </c>
      <c r="F46" s="274">
        <v>36</v>
      </c>
      <c r="G46" s="305">
        <v>32361</v>
      </c>
    </row>
    <row r="47" spans="2:7" ht="12" customHeight="1">
      <c r="B47" s="301"/>
      <c r="C47" s="302" t="s">
        <v>1455</v>
      </c>
      <c r="D47" s="303"/>
      <c r="E47" s="304">
        <v>18</v>
      </c>
      <c r="F47" s="274">
        <v>254</v>
      </c>
      <c r="G47" s="305">
        <v>239778</v>
      </c>
    </row>
    <row r="48" spans="2:7" ht="12" customHeight="1">
      <c r="B48" s="301"/>
      <c r="C48" s="302" t="s">
        <v>1456</v>
      </c>
      <c r="D48" s="303"/>
      <c r="E48" s="304">
        <v>8</v>
      </c>
      <c r="F48" s="274">
        <v>73</v>
      </c>
      <c r="G48" s="305">
        <v>54560</v>
      </c>
    </row>
    <row r="49" spans="2:7" ht="12" customHeight="1">
      <c r="B49" s="301"/>
      <c r="C49" s="302" t="s">
        <v>1457</v>
      </c>
      <c r="D49" s="303"/>
      <c r="E49" s="304">
        <v>33</v>
      </c>
      <c r="F49" s="274">
        <v>99</v>
      </c>
      <c r="G49" s="305">
        <v>49343</v>
      </c>
    </row>
    <row r="50" spans="2:7" ht="12" customHeight="1">
      <c r="B50" s="301"/>
      <c r="C50" s="302"/>
      <c r="D50" s="303"/>
      <c r="E50" s="304"/>
      <c r="F50" s="304"/>
      <c r="G50" s="305"/>
    </row>
    <row r="51" spans="1:7" s="310" customFormat="1" ht="12" customHeight="1">
      <c r="A51" s="309"/>
      <c r="B51" s="908" t="s">
        <v>1458</v>
      </c>
      <c r="C51" s="909"/>
      <c r="D51" s="290"/>
      <c r="E51" s="299">
        <f>SUM(E52)</f>
        <v>18</v>
      </c>
      <c r="F51" s="299">
        <f>SUM(F52)</f>
        <v>21</v>
      </c>
      <c r="G51" s="300">
        <f>SUM(G52)</f>
        <v>3465</v>
      </c>
    </row>
    <row r="52" spans="2:7" ht="12" customHeight="1">
      <c r="B52" s="301"/>
      <c r="C52" s="302" t="s">
        <v>1459</v>
      </c>
      <c r="D52" s="303"/>
      <c r="E52" s="304">
        <v>18</v>
      </c>
      <c r="F52" s="274">
        <v>21</v>
      </c>
      <c r="G52" s="305">
        <v>3465</v>
      </c>
    </row>
    <row r="53" spans="2:7" ht="12" customHeight="1">
      <c r="B53" s="301"/>
      <c r="C53" s="302"/>
      <c r="D53" s="303"/>
      <c r="E53" s="304"/>
      <c r="F53" s="304"/>
      <c r="G53" s="305"/>
    </row>
    <row r="54" spans="1:7" s="293" customFormat="1" ht="12" customHeight="1">
      <c r="A54" s="288"/>
      <c r="B54" s="908" t="s">
        <v>1460</v>
      </c>
      <c r="C54" s="909"/>
      <c r="D54" s="290"/>
      <c r="E54" s="299">
        <f>SUM(E55:E59)</f>
        <v>229</v>
      </c>
      <c r="F54" s="299">
        <f>SUM(F55:F59)</f>
        <v>3525</v>
      </c>
      <c r="G54" s="300">
        <f>SUM(G55:G59)</f>
        <v>3005646</v>
      </c>
    </row>
    <row r="55" spans="2:7" ht="12" customHeight="1">
      <c r="B55" s="301"/>
      <c r="C55" s="302" t="s">
        <v>1461</v>
      </c>
      <c r="D55" s="303"/>
      <c r="E55" s="304">
        <v>57</v>
      </c>
      <c r="F55" s="304">
        <v>1265</v>
      </c>
      <c r="G55" s="305">
        <v>1231493</v>
      </c>
    </row>
    <row r="56" spans="2:7" ht="12" customHeight="1">
      <c r="B56" s="301"/>
      <c r="C56" s="302" t="s">
        <v>779</v>
      </c>
      <c r="D56" s="303"/>
      <c r="E56" s="304">
        <v>25</v>
      </c>
      <c r="F56" s="304">
        <v>351</v>
      </c>
      <c r="G56" s="305">
        <v>396141</v>
      </c>
    </row>
    <row r="57" spans="2:7" ht="12" customHeight="1">
      <c r="B57" s="301"/>
      <c r="C57" s="302" t="s">
        <v>1462</v>
      </c>
      <c r="D57" s="303"/>
      <c r="E57" s="304">
        <v>103</v>
      </c>
      <c r="F57" s="304">
        <v>1393</v>
      </c>
      <c r="G57" s="305">
        <v>906213</v>
      </c>
    </row>
    <row r="58" spans="2:7" ht="12" customHeight="1">
      <c r="B58" s="301"/>
      <c r="C58" s="302" t="s">
        <v>1463</v>
      </c>
      <c r="D58" s="303"/>
      <c r="E58" s="304">
        <v>6</v>
      </c>
      <c r="F58" s="304">
        <v>24</v>
      </c>
      <c r="G58" s="305">
        <v>14116</v>
      </c>
    </row>
    <row r="59" spans="2:7" ht="12" customHeight="1">
      <c r="B59" s="301"/>
      <c r="C59" s="302" t="s">
        <v>1464</v>
      </c>
      <c r="D59" s="303"/>
      <c r="E59" s="304">
        <v>38</v>
      </c>
      <c r="F59" s="304">
        <v>492</v>
      </c>
      <c r="G59" s="305">
        <v>457683</v>
      </c>
    </row>
    <row r="60" spans="2:7" ht="12" customHeight="1">
      <c r="B60" s="301"/>
      <c r="C60" s="302"/>
      <c r="D60" s="303"/>
      <c r="E60" s="304"/>
      <c r="F60" s="304"/>
      <c r="G60" s="305"/>
    </row>
    <row r="61" spans="1:7" s="293" customFormat="1" ht="12" customHeight="1">
      <c r="A61" s="288"/>
      <c r="B61" s="908" t="s">
        <v>1465</v>
      </c>
      <c r="C61" s="909"/>
      <c r="D61" s="290"/>
      <c r="E61" s="299">
        <f>SUM(E62:E65)</f>
        <v>70</v>
      </c>
      <c r="F61" s="299" t="s">
        <v>1466</v>
      </c>
      <c r="G61" s="300" t="s">
        <v>1466</v>
      </c>
    </row>
    <row r="62" spans="2:7" ht="12" customHeight="1">
      <c r="B62" s="301"/>
      <c r="C62" s="302" t="s">
        <v>783</v>
      </c>
      <c r="D62" s="303"/>
      <c r="E62" s="304">
        <v>35</v>
      </c>
      <c r="F62" s="304">
        <v>268</v>
      </c>
      <c r="G62" s="305">
        <v>146697</v>
      </c>
    </row>
    <row r="63" spans="2:7" ht="12" customHeight="1">
      <c r="B63" s="301"/>
      <c r="C63" s="302" t="s">
        <v>784</v>
      </c>
      <c r="D63" s="303"/>
      <c r="E63" s="304">
        <v>12</v>
      </c>
      <c r="F63" s="304">
        <v>44</v>
      </c>
      <c r="G63" s="305">
        <v>27656</v>
      </c>
    </row>
    <row r="64" spans="2:7" ht="12" customHeight="1">
      <c r="B64" s="301"/>
      <c r="C64" s="302" t="s">
        <v>785</v>
      </c>
      <c r="D64" s="303"/>
      <c r="E64" s="304">
        <v>2</v>
      </c>
      <c r="F64" s="304" t="s">
        <v>1440</v>
      </c>
      <c r="G64" s="305" t="s">
        <v>1440</v>
      </c>
    </row>
    <row r="65" spans="2:7" ht="12" customHeight="1">
      <c r="B65" s="301"/>
      <c r="C65" s="302" t="s">
        <v>1467</v>
      </c>
      <c r="D65" s="303"/>
      <c r="E65" s="304">
        <v>21</v>
      </c>
      <c r="F65" s="304">
        <v>1336</v>
      </c>
      <c r="G65" s="305">
        <v>1504283</v>
      </c>
    </row>
    <row r="66" spans="2:7" ht="12" customHeight="1">
      <c r="B66" s="301"/>
      <c r="C66" s="302"/>
      <c r="D66" s="303"/>
      <c r="E66" s="304"/>
      <c r="F66" s="304"/>
      <c r="G66" s="305"/>
    </row>
    <row r="67" spans="1:7" s="293" customFormat="1" ht="12" customHeight="1">
      <c r="A67" s="288"/>
      <c r="B67" s="908" t="s">
        <v>1468</v>
      </c>
      <c r="C67" s="909"/>
      <c r="D67" s="290"/>
      <c r="E67" s="299">
        <f>SUM(E68:E74)</f>
        <v>150</v>
      </c>
      <c r="F67" s="299">
        <f>SUM(F68:F74)</f>
        <v>850</v>
      </c>
      <c r="G67" s="300">
        <f>SUM(G68:G74)</f>
        <v>594582</v>
      </c>
    </row>
    <row r="68" spans="2:7" ht="12.75" customHeight="1">
      <c r="B68" s="301"/>
      <c r="C68" s="302" t="s">
        <v>1469</v>
      </c>
      <c r="D68" s="303"/>
      <c r="E68" s="304">
        <v>10</v>
      </c>
      <c r="F68" s="304">
        <v>45</v>
      </c>
      <c r="G68" s="306">
        <v>14217</v>
      </c>
    </row>
    <row r="69" spans="2:7" ht="12" customHeight="1">
      <c r="B69" s="301"/>
      <c r="C69" s="302" t="s">
        <v>1470</v>
      </c>
      <c r="D69" s="303"/>
      <c r="E69" s="304">
        <v>14</v>
      </c>
      <c r="F69" s="304">
        <v>101</v>
      </c>
      <c r="G69" s="306">
        <v>90695</v>
      </c>
    </row>
    <row r="70" spans="2:7" ht="12" customHeight="1">
      <c r="B70" s="301"/>
      <c r="C70" s="302" t="s">
        <v>1471</v>
      </c>
      <c r="D70" s="303"/>
      <c r="E70" s="304">
        <v>11</v>
      </c>
      <c r="F70" s="304">
        <v>44</v>
      </c>
      <c r="G70" s="306">
        <v>56118</v>
      </c>
    </row>
    <row r="71" spans="2:7" ht="12" customHeight="1">
      <c r="B71" s="301"/>
      <c r="C71" s="302" t="s">
        <v>1472</v>
      </c>
      <c r="D71" s="303"/>
      <c r="E71" s="304">
        <v>14</v>
      </c>
      <c r="F71" s="304">
        <v>65</v>
      </c>
      <c r="G71" s="306">
        <v>18226</v>
      </c>
    </row>
    <row r="72" spans="2:7" ht="12" customHeight="1">
      <c r="B72" s="301"/>
      <c r="C72" s="302" t="s">
        <v>1473</v>
      </c>
      <c r="D72" s="303"/>
      <c r="E72" s="304">
        <v>23</v>
      </c>
      <c r="F72" s="304">
        <v>137</v>
      </c>
      <c r="G72" s="306">
        <v>92439</v>
      </c>
    </row>
    <row r="73" spans="2:7" ht="12" customHeight="1">
      <c r="B73" s="301"/>
      <c r="C73" s="302" t="s">
        <v>1474</v>
      </c>
      <c r="D73" s="303"/>
      <c r="E73" s="304">
        <v>30</v>
      </c>
      <c r="F73" s="304">
        <v>178</v>
      </c>
      <c r="G73" s="306">
        <v>92696</v>
      </c>
    </row>
    <row r="74" spans="2:7" ht="12" customHeight="1">
      <c r="B74" s="301"/>
      <c r="C74" s="302" t="s">
        <v>1475</v>
      </c>
      <c r="D74" s="303"/>
      <c r="E74" s="304">
        <v>48</v>
      </c>
      <c r="F74" s="304">
        <v>280</v>
      </c>
      <c r="G74" s="306">
        <v>230191</v>
      </c>
    </row>
    <row r="75" spans="2:7" ht="12" customHeight="1">
      <c r="B75" s="301"/>
      <c r="C75" s="302"/>
      <c r="D75" s="303"/>
      <c r="E75" s="304"/>
      <c r="F75" s="304"/>
      <c r="G75" s="306"/>
    </row>
    <row r="76" spans="1:7" s="293" customFormat="1" ht="12" customHeight="1">
      <c r="A76" s="288"/>
      <c r="B76" s="908" t="s">
        <v>1476</v>
      </c>
      <c r="C76" s="909"/>
      <c r="D76" s="290"/>
      <c r="E76" s="299">
        <f>SUM(E77:E78)</f>
        <v>124</v>
      </c>
      <c r="F76" s="299">
        <f>SUM(F77:F78)</f>
        <v>907</v>
      </c>
      <c r="G76" s="300">
        <f>SUM(G77:G78)</f>
        <v>811653</v>
      </c>
    </row>
    <row r="77" spans="1:7" s="313" customFormat="1" ht="12" customHeight="1">
      <c r="A77" s="312"/>
      <c r="B77" s="301"/>
      <c r="C77" s="302" t="s">
        <v>794</v>
      </c>
      <c r="D77" s="303"/>
      <c r="E77" s="304">
        <v>54</v>
      </c>
      <c r="F77" s="304">
        <v>364</v>
      </c>
      <c r="G77" s="306">
        <v>203439</v>
      </c>
    </row>
    <row r="78" spans="1:7" s="313" customFormat="1" ht="12" customHeight="1">
      <c r="A78" s="312"/>
      <c r="B78" s="301"/>
      <c r="C78" s="302" t="s">
        <v>1477</v>
      </c>
      <c r="D78" s="303"/>
      <c r="E78" s="304">
        <v>70</v>
      </c>
      <c r="F78" s="304">
        <v>543</v>
      </c>
      <c r="G78" s="306">
        <v>608214</v>
      </c>
    </row>
    <row r="79" spans="2:7" ht="12" customHeight="1">
      <c r="B79" s="301"/>
      <c r="C79" s="302"/>
      <c r="D79" s="303"/>
      <c r="E79" s="304"/>
      <c r="F79" s="304"/>
      <c r="G79" s="306"/>
    </row>
    <row r="80" spans="1:7" s="293" customFormat="1" ht="12" customHeight="1">
      <c r="A80" s="288"/>
      <c r="B80" s="908" t="s">
        <v>1478</v>
      </c>
      <c r="C80" s="909"/>
      <c r="D80" s="290"/>
      <c r="E80" s="299">
        <f>SUM(E81:E84)</f>
        <v>125</v>
      </c>
      <c r="F80" s="299">
        <f>SUM(F81:F84)</f>
        <v>960</v>
      </c>
      <c r="G80" s="300">
        <f>SUM(G81:G84)</f>
        <v>593618</v>
      </c>
    </row>
    <row r="81" spans="2:7" ht="12" customHeight="1">
      <c r="B81" s="301"/>
      <c r="C81" s="307" t="s">
        <v>1479</v>
      </c>
      <c r="D81" s="308"/>
      <c r="E81" s="304">
        <v>42</v>
      </c>
      <c r="F81" s="304">
        <v>369</v>
      </c>
      <c r="G81" s="314">
        <v>209758</v>
      </c>
    </row>
    <row r="82" spans="2:7" ht="12">
      <c r="B82" s="301"/>
      <c r="C82" s="307" t="s">
        <v>1480</v>
      </c>
      <c r="D82" s="308"/>
      <c r="E82" s="304">
        <v>18</v>
      </c>
      <c r="F82" s="304">
        <v>142</v>
      </c>
      <c r="G82" s="314">
        <v>94890</v>
      </c>
    </row>
    <row r="83" spans="2:7" ht="12" customHeight="1">
      <c r="B83" s="301"/>
      <c r="C83" s="307" t="s">
        <v>1481</v>
      </c>
      <c r="D83" s="308"/>
      <c r="E83" s="304">
        <v>24</v>
      </c>
      <c r="F83" s="304">
        <v>178</v>
      </c>
      <c r="G83" s="29">
        <v>111396</v>
      </c>
    </row>
    <row r="84" spans="2:7" ht="12" customHeight="1">
      <c r="B84" s="301"/>
      <c r="C84" s="307" t="s">
        <v>1482</v>
      </c>
      <c r="D84" s="308"/>
      <c r="E84" s="304">
        <v>41</v>
      </c>
      <c r="F84" s="304">
        <v>271</v>
      </c>
      <c r="G84" s="306">
        <v>177574</v>
      </c>
    </row>
    <row r="85" spans="2:7" ht="12" customHeight="1" thickBot="1">
      <c r="B85" s="315"/>
      <c r="C85" s="316"/>
      <c r="D85" s="317"/>
      <c r="E85" s="318"/>
      <c r="F85" s="318"/>
      <c r="G85" s="319"/>
    </row>
    <row r="86" spans="2:6" ht="12">
      <c r="B86" s="320" t="s">
        <v>1483</v>
      </c>
      <c r="C86" s="320"/>
      <c r="D86" s="320"/>
      <c r="E86" s="321"/>
      <c r="F86" s="321"/>
    </row>
    <row r="87" spans="2:6" ht="12">
      <c r="B87" s="313" t="s">
        <v>1484</v>
      </c>
      <c r="C87" s="308"/>
      <c r="D87" s="308"/>
      <c r="E87" s="321"/>
      <c r="F87" s="321"/>
    </row>
    <row r="88" spans="2:6" ht="12">
      <c r="B88" s="312"/>
      <c r="C88" s="322"/>
      <c r="D88" s="322"/>
      <c r="E88" s="321"/>
      <c r="F88" s="321"/>
    </row>
    <row r="89" spans="2:6" ht="12">
      <c r="B89" s="312"/>
      <c r="C89" s="322"/>
      <c r="D89" s="322"/>
      <c r="E89" s="321"/>
      <c r="F89" s="321"/>
    </row>
    <row r="90" spans="2:6" ht="12">
      <c r="B90" s="312"/>
      <c r="C90" s="323"/>
      <c r="D90" s="323"/>
      <c r="E90" s="321"/>
      <c r="F90" s="321"/>
    </row>
    <row r="91" spans="2:6" ht="12">
      <c r="B91" s="312"/>
      <c r="C91" s="312"/>
      <c r="D91" s="312"/>
      <c r="E91" s="321"/>
      <c r="F91" s="321"/>
    </row>
    <row r="92" spans="2:6" ht="12">
      <c r="B92" s="312"/>
      <c r="C92" s="312"/>
      <c r="D92" s="312"/>
      <c r="E92" s="321"/>
      <c r="F92" s="321"/>
    </row>
    <row r="93" spans="2:6" ht="12">
      <c r="B93" s="312"/>
      <c r="C93" s="312"/>
      <c r="D93" s="312"/>
      <c r="E93" s="321"/>
      <c r="F93" s="321"/>
    </row>
    <row r="94" spans="2:6" ht="12">
      <c r="B94" s="312"/>
      <c r="C94" s="312"/>
      <c r="D94" s="312"/>
      <c r="E94" s="321"/>
      <c r="F94" s="321"/>
    </row>
    <row r="95" spans="2:6" ht="12">
      <c r="B95" s="312"/>
      <c r="C95" s="312"/>
      <c r="D95" s="312"/>
      <c r="E95" s="321"/>
      <c r="F95" s="321"/>
    </row>
    <row r="96" spans="2:6" ht="12">
      <c r="B96" s="312"/>
      <c r="C96" s="312"/>
      <c r="D96" s="312"/>
      <c r="E96" s="321"/>
      <c r="F96" s="321"/>
    </row>
    <row r="97" spans="2:6" ht="12">
      <c r="B97" s="312"/>
      <c r="C97" s="312"/>
      <c r="D97" s="312"/>
      <c r="E97" s="321"/>
      <c r="F97" s="321"/>
    </row>
    <row r="98" spans="2:6" ht="12">
      <c r="B98" s="312"/>
      <c r="C98" s="312"/>
      <c r="D98" s="312"/>
      <c r="E98" s="321"/>
      <c r="F98" s="321"/>
    </row>
    <row r="99" spans="2:6" ht="12">
      <c r="B99" s="312"/>
      <c r="C99" s="312"/>
      <c r="D99" s="312"/>
      <c r="E99" s="321"/>
      <c r="F99" s="321"/>
    </row>
    <row r="100" spans="2:6" ht="12">
      <c r="B100" s="312"/>
      <c r="C100" s="312"/>
      <c r="D100" s="312"/>
      <c r="E100" s="321"/>
      <c r="F100" s="321"/>
    </row>
    <row r="101" spans="2:6" ht="12">
      <c r="B101" s="312"/>
      <c r="C101" s="312"/>
      <c r="D101" s="312"/>
      <c r="E101" s="321"/>
      <c r="F101" s="321"/>
    </row>
    <row r="102" spans="2:6" ht="12">
      <c r="B102" s="312"/>
      <c r="C102" s="312"/>
      <c r="D102" s="312"/>
      <c r="E102" s="321"/>
      <c r="F102" s="321"/>
    </row>
    <row r="103" spans="2:6" ht="12">
      <c r="B103" s="312"/>
      <c r="C103" s="312"/>
      <c r="D103" s="312"/>
      <c r="E103" s="321"/>
      <c r="F103" s="321"/>
    </row>
    <row r="104" spans="2:6" ht="12">
      <c r="B104" s="312"/>
      <c r="C104" s="312"/>
      <c r="D104" s="312"/>
      <c r="E104" s="321"/>
      <c r="F104" s="321"/>
    </row>
    <row r="105" spans="2:6" ht="12">
      <c r="B105" s="312"/>
      <c r="C105" s="312"/>
      <c r="D105" s="312"/>
      <c r="E105" s="321"/>
      <c r="F105" s="321"/>
    </row>
    <row r="106" spans="2:6" ht="12">
      <c r="B106" s="312"/>
      <c r="C106" s="312"/>
      <c r="D106" s="312"/>
      <c r="E106" s="321"/>
      <c r="F106" s="321"/>
    </row>
    <row r="107" spans="2:6" ht="12">
      <c r="B107" s="312"/>
      <c r="C107" s="312"/>
      <c r="D107" s="312"/>
      <c r="E107" s="321"/>
      <c r="F107" s="321"/>
    </row>
    <row r="108" spans="2:6" ht="12">
      <c r="B108" s="312"/>
      <c r="C108" s="312"/>
      <c r="D108" s="312"/>
      <c r="E108" s="321"/>
      <c r="F108" s="321"/>
    </row>
    <row r="109" spans="2:6" ht="12">
      <c r="B109" s="312"/>
      <c r="C109" s="312"/>
      <c r="D109" s="312"/>
      <c r="E109" s="321"/>
      <c r="F109" s="321"/>
    </row>
    <row r="110" spans="2:6" ht="12">
      <c r="B110" s="312"/>
      <c r="C110" s="312"/>
      <c r="D110" s="312"/>
      <c r="E110" s="321"/>
      <c r="F110" s="321"/>
    </row>
    <row r="111" spans="2:6" ht="12">
      <c r="B111" s="312"/>
      <c r="C111" s="312"/>
      <c r="D111" s="312"/>
      <c r="E111" s="321"/>
      <c r="F111" s="321"/>
    </row>
    <row r="112" spans="2:6" ht="12">
      <c r="B112" s="312"/>
      <c r="C112" s="312"/>
      <c r="D112" s="312"/>
      <c r="E112" s="321"/>
      <c r="F112" s="321"/>
    </row>
    <row r="113" spans="2:6" ht="12">
      <c r="B113" s="312"/>
      <c r="C113" s="312"/>
      <c r="D113" s="312"/>
      <c r="E113" s="321"/>
      <c r="F113" s="321"/>
    </row>
    <row r="114" spans="2:6" ht="12">
      <c r="B114" s="312"/>
      <c r="C114" s="312"/>
      <c r="D114" s="312"/>
      <c r="E114" s="321"/>
      <c r="F114" s="321"/>
    </row>
    <row r="115" spans="2:6" ht="12">
      <c r="B115" s="312"/>
      <c r="C115" s="312"/>
      <c r="D115" s="312"/>
      <c r="E115" s="321"/>
      <c r="F115" s="321"/>
    </row>
    <row r="116" spans="2:6" ht="12">
      <c r="B116" s="312"/>
      <c r="C116" s="312"/>
      <c r="D116" s="312"/>
      <c r="E116" s="321"/>
      <c r="F116" s="321"/>
    </row>
    <row r="117" spans="2:6" ht="12">
      <c r="B117" s="312"/>
      <c r="C117" s="312"/>
      <c r="D117" s="312"/>
      <c r="E117" s="321"/>
      <c r="F117" s="321"/>
    </row>
    <row r="118" spans="2:6" ht="12">
      <c r="B118" s="312"/>
      <c r="C118" s="312"/>
      <c r="D118" s="312"/>
      <c r="E118" s="321"/>
      <c r="F118" s="321"/>
    </row>
    <row r="119" spans="2:6" ht="12">
      <c r="B119" s="312"/>
      <c r="C119" s="312"/>
      <c r="D119" s="312"/>
      <c r="E119" s="321"/>
      <c r="F119" s="321"/>
    </row>
    <row r="120" spans="2:6" ht="12">
      <c r="B120" s="312"/>
      <c r="C120" s="312"/>
      <c r="D120" s="312"/>
      <c r="E120" s="321"/>
      <c r="F120" s="321"/>
    </row>
    <row r="121" spans="2:6" ht="12">
      <c r="B121" s="312"/>
      <c r="C121" s="312"/>
      <c r="D121" s="312"/>
      <c r="E121" s="321"/>
      <c r="F121" s="321"/>
    </row>
    <row r="122" spans="2:6" ht="12">
      <c r="B122" s="312"/>
      <c r="C122" s="312"/>
      <c r="D122" s="312"/>
      <c r="E122" s="321"/>
      <c r="F122" s="321"/>
    </row>
    <row r="123" spans="5:6" ht="12">
      <c r="E123" s="321"/>
      <c r="F123" s="321"/>
    </row>
    <row r="124" spans="5:6" ht="12">
      <c r="E124" s="321"/>
      <c r="F124" s="321"/>
    </row>
    <row r="125" spans="5:6" ht="12">
      <c r="E125" s="321"/>
      <c r="F125" s="321"/>
    </row>
    <row r="126" spans="5:6" ht="12">
      <c r="E126" s="321"/>
      <c r="F126" s="321"/>
    </row>
    <row r="127" spans="5:6" ht="12">
      <c r="E127" s="321"/>
      <c r="F127" s="321"/>
    </row>
    <row r="128" spans="5:6" ht="12">
      <c r="E128" s="321"/>
      <c r="F128" s="321"/>
    </row>
    <row r="129" spans="5:6" ht="12">
      <c r="E129" s="321"/>
      <c r="F129" s="321"/>
    </row>
    <row r="130" spans="5:6" ht="12">
      <c r="E130" s="321"/>
      <c r="F130" s="321"/>
    </row>
    <row r="131" spans="5:6" ht="12">
      <c r="E131" s="321"/>
      <c r="F131" s="321"/>
    </row>
    <row r="132" spans="5:6" ht="12">
      <c r="E132" s="321"/>
      <c r="F132" s="321"/>
    </row>
    <row r="133" spans="5:6" ht="12">
      <c r="E133" s="321"/>
      <c r="F133" s="321"/>
    </row>
    <row r="134" spans="5:6" ht="12">
      <c r="E134" s="321"/>
      <c r="F134" s="321"/>
    </row>
    <row r="135" spans="5:6" ht="12">
      <c r="E135" s="321"/>
      <c r="F135" s="321"/>
    </row>
    <row r="136" spans="5:6" ht="12">
      <c r="E136" s="321"/>
      <c r="F136" s="321"/>
    </row>
    <row r="137" spans="5:6" ht="12">
      <c r="E137" s="321"/>
      <c r="F137" s="321"/>
    </row>
    <row r="138" spans="5:6" ht="12">
      <c r="E138" s="321"/>
      <c r="F138" s="321"/>
    </row>
    <row r="139" spans="5:6" ht="12">
      <c r="E139" s="321"/>
      <c r="F139" s="321"/>
    </row>
    <row r="140" spans="5:6" ht="12">
      <c r="E140" s="321"/>
      <c r="F140" s="321"/>
    </row>
    <row r="141" spans="5:6" ht="12">
      <c r="E141" s="321"/>
      <c r="F141" s="321"/>
    </row>
    <row r="142" spans="5:6" ht="12">
      <c r="E142" s="321"/>
      <c r="F142" s="321"/>
    </row>
    <row r="143" spans="5:6" ht="12">
      <c r="E143" s="321"/>
      <c r="F143" s="321"/>
    </row>
    <row r="144" spans="5:6" ht="12">
      <c r="E144" s="321"/>
      <c r="F144" s="321"/>
    </row>
    <row r="145" spans="5:6" ht="12">
      <c r="E145" s="321"/>
      <c r="F145" s="321"/>
    </row>
    <row r="146" spans="5:6" ht="12">
      <c r="E146" s="321"/>
      <c r="F146" s="321"/>
    </row>
    <row r="147" spans="5:6" ht="12">
      <c r="E147" s="321"/>
      <c r="F147" s="321"/>
    </row>
    <row r="148" spans="5:6" ht="12">
      <c r="E148" s="321"/>
      <c r="F148" s="321"/>
    </row>
    <row r="149" spans="5:6" ht="12">
      <c r="E149" s="321"/>
      <c r="F149" s="321"/>
    </row>
    <row r="150" spans="5:6" ht="12">
      <c r="E150" s="321"/>
      <c r="F150" s="321"/>
    </row>
  </sheetData>
  <mergeCells count="16">
    <mergeCell ref="B76:C76"/>
    <mergeCell ref="B80:C80"/>
    <mergeCell ref="B4:C4"/>
    <mergeCell ref="B37:C37"/>
    <mergeCell ref="B67:C67"/>
    <mergeCell ref="B6:C6"/>
    <mergeCell ref="B51:C51"/>
    <mergeCell ref="B30:C30"/>
    <mergeCell ref="B8:C8"/>
    <mergeCell ref="B24:C24"/>
    <mergeCell ref="B19:C19"/>
    <mergeCell ref="D4:E4"/>
    <mergeCell ref="B54:C54"/>
    <mergeCell ref="B61:C61"/>
    <mergeCell ref="B42:C42"/>
    <mergeCell ref="B21:C2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B1:AH66"/>
  <sheetViews>
    <sheetView workbookViewId="0" topLeftCell="A1">
      <selection activeCell="A1" sqref="A1"/>
    </sheetView>
  </sheetViews>
  <sheetFormatPr defaultColWidth="9.00390625" defaultRowHeight="13.5"/>
  <cols>
    <col min="1" max="1" width="3.625" style="324" customWidth="1"/>
    <col min="2" max="2" width="5.375" style="328" customWidth="1"/>
    <col min="3" max="3" width="25.125" style="324" customWidth="1"/>
    <col min="4" max="4" width="2.125" style="327" customWidth="1"/>
    <col min="5" max="5" width="7.25390625" style="324" bestFit="1" customWidth="1"/>
    <col min="6" max="6" width="8.125" style="324" bestFit="1" customWidth="1"/>
    <col min="7" max="7" width="11.625" style="324" bestFit="1" customWidth="1"/>
    <col min="8" max="8" width="2.125" style="324" customWidth="1"/>
    <col min="9" max="9" width="7.25390625" style="327" bestFit="1" customWidth="1"/>
    <col min="10" max="10" width="8.125" style="324" bestFit="1" customWidth="1"/>
    <col min="11" max="11" width="10.75390625" style="324" bestFit="1" customWidth="1"/>
    <col min="12" max="12" width="2.125" style="324" customWidth="1"/>
    <col min="13" max="13" width="5.50390625" style="324" bestFit="1" customWidth="1"/>
    <col min="14" max="14" width="8.125" style="324" bestFit="1" customWidth="1"/>
    <col min="15" max="15" width="11.625" style="324" bestFit="1" customWidth="1"/>
    <col min="16" max="16" width="2.75390625" style="324" bestFit="1" customWidth="1"/>
    <col min="17" max="17" width="5.50390625" style="324" bestFit="1" customWidth="1"/>
    <col min="18" max="18" width="8.125" style="324" bestFit="1" customWidth="1"/>
    <col min="19" max="19" width="11.625" style="324" bestFit="1" customWidth="1"/>
    <col min="20" max="20" width="2.125" style="324" customWidth="1"/>
    <col min="21" max="21" width="4.625" style="324" bestFit="1" customWidth="1"/>
    <col min="22" max="22" width="8.125" style="324" bestFit="1" customWidth="1"/>
    <col min="23" max="23" width="17.75390625" style="324" bestFit="1" customWidth="1"/>
    <col min="24" max="16384" width="9.00390625" style="324" customWidth="1"/>
  </cols>
  <sheetData>
    <row r="1" spans="2:4" ht="14.25">
      <c r="B1" s="325" t="s">
        <v>2</v>
      </c>
      <c r="C1" s="326"/>
      <c r="D1" s="324"/>
    </row>
    <row r="3" spans="9:23" ht="12" customHeight="1" thickBot="1">
      <c r="I3" s="329"/>
      <c r="W3" s="330"/>
    </row>
    <row r="4" spans="2:23" s="331" customFormat="1" ht="22.5" customHeight="1">
      <c r="B4" s="916" t="s">
        <v>1492</v>
      </c>
      <c r="C4" s="917"/>
      <c r="D4" s="920" t="s">
        <v>718</v>
      </c>
      <c r="E4" s="921"/>
      <c r="F4" s="921"/>
      <c r="G4" s="921"/>
      <c r="H4" s="922" t="s">
        <v>1493</v>
      </c>
      <c r="I4" s="922"/>
      <c r="J4" s="922"/>
      <c r="K4" s="922"/>
      <c r="L4" s="922" t="s">
        <v>1494</v>
      </c>
      <c r="M4" s="922"/>
      <c r="N4" s="922"/>
      <c r="O4" s="922"/>
      <c r="P4" s="922" t="s">
        <v>1495</v>
      </c>
      <c r="Q4" s="922"/>
      <c r="R4" s="922"/>
      <c r="S4" s="922"/>
      <c r="T4" s="922" t="s">
        <v>1496</v>
      </c>
      <c r="U4" s="922"/>
      <c r="V4" s="922"/>
      <c r="W4" s="922"/>
    </row>
    <row r="5" spans="2:23" s="331" customFormat="1" ht="24.75" customHeight="1">
      <c r="B5" s="918"/>
      <c r="C5" s="919"/>
      <c r="D5" s="914" t="s">
        <v>1431</v>
      </c>
      <c r="E5" s="915"/>
      <c r="F5" s="333" t="s">
        <v>1497</v>
      </c>
      <c r="G5" s="332" t="s">
        <v>1498</v>
      </c>
      <c r="H5" s="914" t="s">
        <v>1431</v>
      </c>
      <c r="I5" s="915"/>
      <c r="J5" s="333" t="s">
        <v>1497</v>
      </c>
      <c r="K5" s="332" t="s">
        <v>1498</v>
      </c>
      <c r="L5" s="914" t="s">
        <v>1431</v>
      </c>
      <c r="M5" s="915"/>
      <c r="N5" s="333" t="s">
        <v>1497</v>
      </c>
      <c r="O5" s="332" t="s">
        <v>1499</v>
      </c>
      <c r="P5" s="914" t="s">
        <v>1431</v>
      </c>
      <c r="Q5" s="915"/>
      <c r="R5" s="333" t="s">
        <v>1497</v>
      </c>
      <c r="S5" s="332" t="s">
        <v>1499</v>
      </c>
      <c r="T5" s="914" t="s">
        <v>1431</v>
      </c>
      <c r="U5" s="915"/>
      <c r="V5" s="333" t="s">
        <v>1497</v>
      </c>
      <c r="W5" s="333" t="s">
        <v>1498</v>
      </c>
    </row>
    <row r="6" spans="2:23" s="334" customFormat="1" ht="13.5">
      <c r="B6" s="335"/>
      <c r="C6" s="336"/>
      <c r="D6" s="337"/>
      <c r="E6" s="338"/>
      <c r="F6" s="339"/>
      <c r="G6" s="339" t="s">
        <v>1434</v>
      </c>
      <c r="H6" s="336"/>
      <c r="I6" s="338"/>
      <c r="J6" s="339"/>
      <c r="K6" s="339" t="s">
        <v>1434</v>
      </c>
      <c r="L6" s="336"/>
      <c r="M6" s="338"/>
      <c r="N6" s="339"/>
      <c r="O6" s="339" t="s">
        <v>1434</v>
      </c>
      <c r="P6" s="336"/>
      <c r="Q6" s="338"/>
      <c r="R6" s="339"/>
      <c r="S6" s="339" t="s">
        <v>1434</v>
      </c>
      <c r="T6" s="336"/>
      <c r="U6" s="338"/>
      <c r="V6" s="339"/>
      <c r="W6" s="340" t="s">
        <v>1434</v>
      </c>
    </row>
    <row r="7" spans="2:24" s="341" customFormat="1" ht="13.5">
      <c r="B7" s="342"/>
      <c r="C7" s="343" t="s">
        <v>1500</v>
      </c>
      <c r="D7" s="344"/>
      <c r="E7" s="345">
        <f>SUM(I7,M7,Q7,U7)</f>
        <v>4897</v>
      </c>
      <c r="F7" s="345">
        <f>SUM(J7,N7,R7,V7)</f>
        <v>48410</v>
      </c>
      <c r="G7" s="345">
        <f>SUM(K7,O7,S7,W7)</f>
        <v>34365882</v>
      </c>
      <c r="H7" s="346"/>
      <c r="I7" s="345">
        <v>3798</v>
      </c>
      <c r="J7" s="345">
        <v>13024</v>
      </c>
      <c r="K7" s="345">
        <v>5049786</v>
      </c>
      <c r="L7" s="345"/>
      <c r="M7" s="345">
        <v>865</v>
      </c>
      <c r="N7" s="345">
        <v>13770</v>
      </c>
      <c r="O7" s="345">
        <v>8850060</v>
      </c>
      <c r="P7" s="345"/>
      <c r="Q7" s="345">
        <v>182</v>
      </c>
      <c r="R7" s="345">
        <v>8456</v>
      </c>
      <c r="S7" s="345">
        <v>7185983</v>
      </c>
      <c r="T7" s="345"/>
      <c r="U7" s="345">
        <v>52</v>
      </c>
      <c r="V7" s="345">
        <v>13160</v>
      </c>
      <c r="W7" s="347">
        <v>13280053</v>
      </c>
      <c r="X7" s="334"/>
    </row>
    <row r="8" spans="2:23" s="341" customFormat="1" ht="12.75">
      <c r="B8" s="342"/>
      <c r="C8" s="348" t="s">
        <v>1486</v>
      </c>
      <c r="D8" s="349"/>
      <c r="E8" s="350">
        <f>SUM(E10:E29)</f>
        <v>4921</v>
      </c>
      <c r="F8" s="350">
        <f>SUM(F10:F29)</f>
        <v>52208</v>
      </c>
      <c r="G8" s="350">
        <f>SUM(G10:G29)</f>
        <v>41222959</v>
      </c>
      <c r="H8" s="351"/>
      <c r="I8" s="350">
        <f>SUM(I10:I29)</f>
        <v>3742</v>
      </c>
      <c r="J8" s="350">
        <f>SUM(J10:J29)</f>
        <v>13012</v>
      </c>
      <c r="K8" s="350">
        <f>SUM(K10:K29)</f>
        <v>5574162</v>
      </c>
      <c r="L8" s="350"/>
      <c r="M8" s="350">
        <f>SUM(M10:M29)</f>
        <v>903</v>
      </c>
      <c r="N8" s="350">
        <v>14752</v>
      </c>
      <c r="O8" s="350">
        <v>10010305</v>
      </c>
      <c r="P8" s="350"/>
      <c r="Q8" s="350">
        <f>SUM(Q10:Q29)</f>
        <v>224</v>
      </c>
      <c r="R8" s="350">
        <v>10309</v>
      </c>
      <c r="S8" s="350">
        <v>8972553</v>
      </c>
      <c r="T8" s="350"/>
      <c r="U8" s="350">
        <f>SUM(U10:U29)</f>
        <v>52</v>
      </c>
      <c r="V8" s="350">
        <v>14136</v>
      </c>
      <c r="W8" s="352">
        <v>16665939</v>
      </c>
    </row>
    <row r="9" spans="2:23" s="341" customFormat="1" ht="12.75">
      <c r="B9" s="342"/>
      <c r="C9" s="348"/>
      <c r="D9" s="349"/>
      <c r="E9" s="350"/>
      <c r="F9" s="350"/>
      <c r="G9" s="350"/>
      <c r="H9" s="351"/>
      <c r="I9" s="350"/>
      <c r="J9" s="351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2"/>
    </row>
    <row r="10" spans="2:34" s="331" customFormat="1" ht="12">
      <c r="B10" s="353">
        <v>18</v>
      </c>
      <c r="C10" s="354" t="s">
        <v>1487</v>
      </c>
      <c r="D10" s="355"/>
      <c r="E10" s="345">
        <f aca="true" t="shared" si="0" ref="E10:G13">SUM(I10,M10,Q10,U10)</f>
        <v>32</v>
      </c>
      <c r="F10" s="345">
        <f t="shared" si="0"/>
        <v>1067</v>
      </c>
      <c r="G10" s="345">
        <f t="shared" si="0"/>
        <v>1086737</v>
      </c>
      <c r="H10" s="345"/>
      <c r="I10" s="345">
        <v>19</v>
      </c>
      <c r="J10" s="345">
        <v>90</v>
      </c>
      <c r="K10" s="345">
        <v>53715</v>
      </c>
      <c r="L10" s="345"/>
      <c r="M10" s="345">
        <v>9</v>
      </c>
      <c r="N10" s="345">
        <v>150</v>
      </c>
      <c r="O10" s="345">
        <v>105487</v>
      </c>
      <c r="P10" s="356" t="s">
        <v>1488</v>
      </c>
      <c r="Q10" s="345">
        <v>3</v>
      </c>
      <c r="R10" s="345">
        <v>827</v>
      </c>
      <c r="S10" s="345">
        <v>927535</v>
      </c>
      <c r="T10" s="345"/>
      <c r="U10" s="345">
        <v>1</v>
      </c>
      <c r="V10" s="345" t="s">
        <v>1440</v>
      </c>
      <c r="W10" s="347" t="s">
        <v>1440</v>
      </c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</row>
    <row r="11" spans="2:34" s="331" customFormat="1" ht="12">
      <c r="B11" s="353">
        <v>20</v>
      </c>
      <c r="C11" s="354" t="s">
        <v>834</v>
      </c>
      <c r="D11" s="355"/>
      <c r="E11" s="345">
        <f t="shared" si="0"/>
        <v>1334</v>
      </c>
      <c r="F11" s="345">
        <f t="shared" si="0"/>
        <v>8067</v>
      </c>
      <c r="G11" s="345">
        <f t="shared" si="0"/>
        <v>10606854</v>
      </c>
      <c r="H11" s="345"/>
      <c r="I11" s="345">
        <v>1114</v>
      </c>
      <c r="J11" s="345">
        <v>3497</v>
      </c>
      <c r="K11" s="345">
        <v>2394682</v>
      </c>
      <c r="L11" s="345"/>
      <c r="M11" s="345">
        <v>191</v>
      </c>
      <c r="N11" s="345">
        <v>2962</v>
      </c>
      <c r="O11" s="345">
        <v>3971067</v>
      </c>
      <c r="P11" s="356"/>
      <c r="Q11" s="345">
        <v>26</v>
      </c>
      <c r="R11" s="345">
        <v>1142</v>
      </c>
      <c r="S11" s="345">
        <v>2935821</v>
      </c>
      <c r="T11" s="345"/>
      <c r="U11" s="345">
        <v>3</v>
      </c>
      <c r="V11" s="345">
        <v>466</v>
      </c>
      <c r="W11" s="347">
        <v>1305284</v>
      </c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</row>
    <row r="12" spans="2:34" s="331" customFormat="1" ht="12">
      <c r="B12" s="353">
        <v>22</v>
      </c>
      <c r="C12" s="354" t="s">
        <v>1501</v>
      </c>
      <c r="D12" s="355"/>
      <c r="E12" s="345">
        <f t="shared" si="0"/>
        <v>895</v>
      </c>
      <c r="F12" s="345">
        <f t="shared" si="0"/>
        <v>15050</v>
      </c>
      <c r="G12" s="345">
        <f t="shared" si="0"/>
        <v>9236194</v>
      </c>
      <c r="H12" s="345"/>
      <c r="I12" s="345">
        <v>509</v>
      </c>
      <c r="J12" s="345">
        <v>2224</v>
      </c>
      <c r="K12" s="345">
        <v>609936</v>
      </c>
      <c r="L12" s="345"/>
      <c r="M12" s="345">
        <v>287</v>
      </c>
      <c r="N12" s="345">
        <v>4891</v>
      </c>
      <c r="O12" s="345">
        <v>2537827</v>
      </c>
      <c r="P12" s="357"/>
      <c r="Q12" s="345">
        <v>82</v>
      </c>
      <c r="R12" s="345">
        <v>3773</v>
      </c>
      <c r="S12" s="345">
        <v>2514963</v>
      </c>
      <c r="T12" s="345"/>
      <c r="U12" s="345">
        <v>17</v>
      </c>
      <c r="V12" s="345">
        <v>4162</v>
      </c>
      <c r="W12" s="347">
        <v>3573468</v>
      </c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</row>
    <row r="13" spans="2:34" s="331" customFormat="1" ht="12">
      <c r="B13" s="353">
        <v>23</v>
      </c>
      <c r="C13" s="354" t="s">
        <v>1502</v>
      </c>
      <c r="D13" s="355"/>
      <c r="E13" s="345">
        <f t="shared" si="0"/>
        <v>89</v>
      </c>
      <c r="F13" s="345">
        <f t="shared" si="0"/>
        <v>396</v>
      </c>
      <c r="G13" s="345">
        <f t="shared" si="0"/>
        <v>157680</v>
      </c>
      <c r="H13" s="345"/>
      <c r="I13" s="345">
        <v>80</v>
      </c>
      <c r="J13" s="345">
        <v>250</v>
      </c>
      <c r="K13" s="345">
        <v>73017</v>
      </c>
      <c r="L13" s="356" t="s">
        <v>1503</v>
      </c>
      <c r="M13" s="345">
        <v>8</v>
      </c>
      <c r="N13" s="345">
        <v>146</v>
      </c>
      <c r="O13" s="345">
        <v>84663</v>
      </c>
      <c r="P13" s="357"/>
      <c r="Q13" s="345">
        <v>1</v>
      </c>
      <c r="R13" s="345" t="s">
        <v>1504</v>
      </c>
      <c r="S13" s="345" t="s">
        <v>1504</v>
      </c>
      <c r="T13" s="345"/>
      <c r="U13" s="345">
        <v>0</v>
      </c>
      <c r="V13" s="345">
        <v>0</v>
      </c>
      <c r="W13" s="347">
        <v>0</v>
      </c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</row>
    <row r="14" spans="2:34" s="331" customFormat="1" ht="12">
      <c r="B14" s="353">
        <v>24</v>
      </c>
      <c r="C14" s="354" t="s">
        <v>1505</v>
      </c>
      <c r="D14" s="355"/>
      <c r="E14" s="345">
        <f aca="true" t="shared" si="1" ref="E14:F18">SUM(I14,M14,Q14,U14)</f>
        <v>882</v>
      </c>
      <c r="F14" s="345">
        <f t="shared" si="1"/>
        <v>5704</v>
      </c>
      <c r="G14" s="345">
        <v>3398773</v>
      </c>
      <c r="H14" s="345"/>
      <c r="I14" s="345">
        <v>730</v>
      </c>
      <c r="J14" s="345">
        <v>2519</v>
      </c>
      <c r="K14" s="345">
        <v>1173198</v>
      </c>
      <c r="L14" s="345"/>
      <c r="M14" s="345">
        <v>129</v>
      </c>
      <c r="N14" s="345">
        <v>2084</v>
      </c>
      <c r="O14" s="345">
        <v>1361432</v>
      </c>
      <c r="P14" s="357" t="s">
        <v>1506</v>
      </c>
      <c r="Q14" s="345">
        <v>21</v>
      </c>
      <c r="R14" s="345">
        <v>1101</v>
      </c>
      <c r="S14" s="345">
        <v>854143</v>
      </c>
      <c r="T14" s="345"/>
      <c r="U14" s="345">
        <v>2</v>
      </c>
      <c r="V14" s="345" t="s">
        <v>1507</v>
      </c>
      <c r="W14" s="347" t="s">
        <v>1507</v>
      </c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</row>
    <row r="15" spans="2:34" s="331" customFormat="1" ht="12">
      <c r="B15" s="353">
        <v>25</v>
      </c>
      <c r="C15" s="354" t="s">
        <v>1508</v>
      </c>
      <c r="D15" s="355"/>
      <c r="E15" s="345">
        <f t="shared" si="1"/>
        <v>322</v>
      </c>
      <c r="F15" s="345">
        <f t="shared" si="1"/>
        <v>1945</v>
      </c>
      <c r="G15" s="345">
        <f>SUM(K15,O15,S15,W15)</f>
        <v>662050</v>
      </c>
      <c r="H15" s="345"/>
      <c r="I15" s="345">
        <v>286</v>
      </c>
      <c r="J15" s="345">
        <v>841</v>
      </c>
      <c r="K15" s="345">
        <v>229818</v>
      </c>
      <c r="L15" s="345"/>
      <c r="M15" s="345">
        <v>27</v>
      </c>
      <c r="N15" s="345">
        <v>393</v>
      </c>
      <c r="O15" s="345">
        <v>147722</v>
      </c>
      <c r="P15" s="357" t="s">
        <v>1509</v>
      </c>
      <c r="Q15" s="345">
        <v>7</v>
      </c>
      <c r="R15" s="345">
        <v>711</v>
      </c>
      <c r="S15" s="345">
        <v>284510</v>
      </c>
      <c r="T15" s="345"/>
      <c r="U15" s="345">
        <v>2</v>
      </c>
      <c r="V15" s="345" t="s">
        <v>1510</v>
      </c>
      <c r="W15" s="347" t="s">
        <v>1510</v>
      </c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</row>
    <row r="16" spans="2:34" s="331" customFormat="1" ht="12">
      <c r="B16" s="353">
        <v>26</v>
      </c>
      <c r="C16" s="354" t="s">
        <v>1511</v>
      </c>
      <c r="D16" s="355"/>
      <c r="E16" s="345">
        <f t="shared" si="1"/>
        <v>100</v>
      </c>
      <c r="F16" s="345">
        <f t="shared" si="1"/>
        <v>975</v>
      </c>
      <c r="G16" s="345">
        <f>SUM(K16,O16,S16,W16)</f>
        <v>472516</v>
      </c>
      <c r="H16" s="345"/>
      <c r="I16" s="345">
        <v>77</v>
      </c>
      <c r="J16" s="345">
        <v>277</v>
      </c>
      <c r="K16" s="345">
        <v>70104</v>
      </c>
      <c r="L16" s="345"/>
      <c r="M16" s="345">
        <v>16</v>
      </c>
      <c r="N16" s="345">
        <v>276</v>
      </c>
      <c r="O16" s="345">
        <v>99360</v>
      </c>
      <c r="P16" s="357" t="s">
        <v>1512</v>
      </c>
      <c r="Q16" s="345">
        <v>6</v>
      </c>
      <c r="R16" s="345">
        <v>422</v>
      </c>
      <c r="S16" s="345">
        <v>303052</v>
      </c>
      <c r="T16" s="345"/>
      <c r="U16" s="345">
        <v>1</v>
      </c>
      <c r="V16" s="345" t="s">
        <v>1513</v>
      </c>
      <c r="W16" s="347" t="s">
        <v>1513</v>
      </c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</row>
    <row r="17" spans="2:34" s="331" customFormat="1" ht="12">
      <c r="B17" s="353">
        <v>27</v>
      </c>
      <c r="C17" s="354" t="s">
        <v>1514</v>
      </c>
      <c r="D17" s="355"/>
      <c r="E17" s="345">
        <f t="shared" si="1"/>
        <v>150</v>
      </c>
      <c r="F17" s="345">
        <f t="shared" si="1"/>
        <v>1894</v>
      </c>
      <c r="G17" s="345">
        <f>SUM(K17,O17,S17,W17)</f>
        <v>934762</v>
      </c>
      <c r="H17" s="356"/>
      <c r="I17" s="345">
        <v>96</v>
      </c>
      <c r="J17" s="345">
        <v>420</v>
      </c>
      <c r="K17" s="345">
        <v>105614</v>
      </c>
      <c r="L17" s="358"/>
      <c r="M17" s="345">
        <v>43</v>
      </c>
      <c r="N17" s="345">
        <v>772</v>
      </c>
      <c r="O17" s="345">
        <v>247241</v>
      </c>
      <c r="P17" s="357" t="s">
        <v>1515</v>
      </c>
      <c r="Q17" s="345">
        <v>10</v>
      </c>
      <c r="R17" s="345">
        <v>702</v>
      </c>
      <c r="S17" s="345">
        <v>581907</v>
      </c>
      <c r="T17" s="345"/>
      <c r="U17" s="345">
        <v>1</v>
      </c>
      <c r="V17" s="345" t="s">
        <v>1516</v>
      </c>
      <c r="W17" s="347" t="s">
        <v>1516</v>
      </c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</row>
    <row r="18" spans="2:34" s="331" customFormat="1" ht="12">
      <c r="B18" s="353">
        <v>28</v>
      </c>
      <c r="C18" s="354" t="s">
        <v>1517</v>
      </c>
      <c r="D18" s="355"/>
      <c r="E18" s="345">
        <f t="shared" si="1"/>
        <v>38</v>
      </c>
      <c r="F18" s="345">
        <f t="shared" si="1"/>
        <v>2435</v>
      </c>
      <c r="G18" s="345">
        <v>5434893</v>
      </c>
      <c r="H18" s="356"/>
      <c r="I18" s="345">
        <v>22</v>
      </c>
      <c r="J18" s="345">
        <v>72</v>
      </c>
      <c r="K18" s="345">
        <v>36617</v>
      </c>
      <c r="L18" s="356" t="s">
        <v>1518</v>
      </c>
      <c r="M18" s="345">
        <v>11</v>
      </c>
      <c r="N18" s="345">
        <v>263</v>
      </c>
      <c r="O18" s="345">
        <v>0</v>
      </c>
      <c r="P18" s="357"/>
      <c r="Q18" s="345">
        <v>1</v>
      </c>
      <c r="R18" s="345" t="s">
        <v>1519</v>
      </c>
      <c r="S18" s="345" t="s">
        <v>1519</v>
      </c>
      <c r="T18" s="345"/>
      <c r="U18" s="345">
        <v>4</v>
      </c>
      <c r="V18" s="345">
        <v>2100</v>
      </c>
      <c r="W18" s="347">
        <v>4963780</v>
      </c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</row>
    <row r="19" spans="2:34" s="331" customFormat="1" ht="12">
      <c r="B19" s="353">
        <v>29</v>
      </c>
      <c r="C19" s="354" t="s">
        <v>1520</v>
      </c>
      <c r="D19" s="355"/>
      <c r="E19" s="345">
        <f aca="true" t="shared" si="2" ref="E19:E29">SUM(I19,M19,Q19,U19)</f>
        <v>8</v>
      </c>
      <c r="F19" s="345">
        <v>98</v>
      </c>
      <c r="G19" s="345">
        <v>300673</v>
      </c>
      <c r="H19" s="356"/>
      <c r="I19" s="345">
        <v>5</v>
      </c>
      <c r="J19" s="345">
        <v>30</v>
      </c>
      <c r="K19" s="345">
        <v>22623</v>
      </c>
      <c r="L19" s="356"/>
      <c r="M19" s="345">
        <v>2</v>
      </c>
      <c r="N19" s="345" t="s">
        <v>1510</v>
      </c>
      <c r="O19" s="345" t="s">
        <v>1510</v>
      </c>
      <c r="P19" s="357"/>
      <c r="Q19" s="345">
        <v>1</v>
      </c>
      <c r="R19" s="345" t="s">
        <v>1510</v>
      </c>
      <c r="S19" s="345" t="s">
        <v>1510</v>
      </c>
      <c r="T19" s="345"/>
      <c r="U19" s="345">
        <v>0</v>
      </c>
      <c r="V19" s="345">
        <v>0</v>
      </c>
      <c r="W19" s="347">
        <v>0</v>
      </c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</row>
    <row r="20" spans="2:34" ht="12">
      <c r="B20" s="353">
        <v>30</v>
      </c>
      <c r="C20" s="354" t="s">
        <v>1521</v>
      </c>
      <c r="D20" s="353"/>
      <c r="E20" s="345">
        <f t="shared" si="2"/>
        <v>3</v>
      </c>
      <c r="F20" s="345">
        <v>52</v>
      </c>
      <c r="G20" s="345">
        <v>23074</v>
      </c>
      <c r="H20" s="345"/>
      <c r="I20" s="345">
        <v>1</v>
      </c>
      <c r="J20" s="345" t="s">
        <v>1522</v>
      </c>
      <c r="K20" s="345" t="s">
        <v>1522</v>
      </c>
      <c r="L20" s="345"/>
      <c r="M20" s="345">
        <v>1</v>
      </c>
      <c r="N20" s="345" t="s">
        <v>1522</v>
      </c>
      <c r="O20" s="345" t="s">
        <v>1522</v>
      </c>
      <c r="P20" s="357"/>
      <c r="Q20" s="345">
        <v>1</v>
      </c>
      <c r="R20" s="345" t="s">
        <v>1522</v>
      </c>
      <c r="S20" s="345" t="s">
        <v>1522</v>
      </c>
      <c r="T20" s="345"/>
      <c r="U20" s="345">
        <v>0</v>
      </c>
      <c r="V20" s="345">
        <v>0</v>
      </c>
      <c r="W20" s="347">
        <v>0</v>
      </c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</row>
    <row r="21" spans="2:34" s="331" customFormat="1" ht="12">
      <c r="B21" s="353">
        <v>31</v>
      </c>
      <c r="C21" s="354" t="s">
        <v>1523</v>
      </c>
      <c r="D21" s="359"/>
      <c r="E21" s="345">
        <f t="shared" si="2"/>
        <v>11</v>
      </c>
      <c r="F21" s="360">
        <v>152</v>
      </c>
      <c r="G21" s="345">
        <v>170972</v>
      </c>
      <c r="H21" s="356" t="s">
        <v>1524</v>
      </c>
      <c r="I21" s="360">
        <v>8</v>
      </c>
      <c r="J21" s="345">
        <v>31</v>
      </c>
      <c r="K21" s="345">
        <v>12587</v>
      </c>
      <c r="L21" s="345"/>
      <c r="M21" s="345">
        <v>1</v>
      </c>
      <c r="N21" s="345" t="s">
        <v>1525</v>
      </c>
      <c r="O21" s="345" t="s">
        <v>1525</v>
      </c>
      <c r="P21" s="357"/>
      <c r="Q21" s="345">
        <v>2</v>
      </c>
      <c r="R21" s="345" t="s">
        <v>1525</v>
      </c>
      <c r="S21" s="345" t="s">
        <v>1525</v>
      </c>
      <c r="T21" s="345"/>
      <c r="U21" s="345">
        <v>0</v>
      </c>
      <c r="V21" s="345">
        <v>921</v>
      </c>
      <c r="W21" s="347">
        <v>0</v>
      </c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</row>
    <row r="22" spans="2:34" s="331" customFormat="1" ht="12">
      <c r="B22" s="353">
        <v>32</v>
      </c>
      <c r="C22" s="354" t="s">
        <v>1526</v>
      </c>
      <c r="D22" s="359"/>
      <c r="E22" s="345">
        <f t="shared" si="2"/>
        <v>202</v>
      </c>
      <c r="F22" s="345">
        <f aca="true" t="shared" si="3" ref="F22:G27">SUM(J22,N22,R22,V22)</f>
        <v>2588</v>
      </c>
      <c r="G22" s="345">
        <f t="shared" si="3"/>
        <v>1321488</v>
      </c>
      <c r="H22" s="345"/>
      <c r="I22" s="345">
        <v>151</v>
      </c>
      <c r="J22" s="345">
        <v>596</v>
      </c>
      <c r="K22" s="345">
        <v>149248</v>
      </c>
      <c r="L22" s="345"/>
      <c r="M22" s="345">
        <v>34</v>
      </c>
      <c r="N22" s="345">
        <v>563</v>
      </c>
      <c r="O22" s="345">
        <v>153410</v>
      </c>
      <c r="P22" s="357"/>
      <c r="Q22" s="345">
        <v>13</v>
      </c>
      <c r="R22" s="345">
        <v>508</v>
      </c>
      <c r="S22" s="345">
        <v>168382</v>
      </c>
      <c r="T22" s="345"/>
      <c r="U22" s="345">
        <v>4</v>
      </c>
      <c r="V22" s="345">
        <v>921</v>
      </c>
      <c r="W22" s="347">
        <v>850448</v>
      </c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</row>
    <row r="23" spans="2:34" s="331" customFormat="1" ht="12">
      <c r="B23" s="353">
        <v>33</v>
      </c>
      <c r="C23" s="354" t="s">
        <v>1527</v>
      </c>
      <c r="D23" s="355"/>
      <c r="E23" s="345">
        <f t="shared" si="2"/>
        <v>67</v>
      </c>
      <c r="F23" s="345">
        <f t="shared" si="3"/>
        <v>2409</v>
      </c>
      <c r="G23" s="345">
        <f t="shared" si="3"/>
        <v>2424088</v>
      </c>
      <c r="H23" s="345"/>
      <c r="I23" s="345">
        <v>35</v>
      </c>
      <c r="J23" s="345">
        <v>114</v>
      </c>
      <c r="K23" s="345">
        <v>40985</v>
      </c>
      <c r="L23" s="345"/>
      <c r="M23" s="345">
        <v>21</v>
      </c>
      <c r="N23" s="345">
        <v>369</v>
      </c>
      <c r="O23" s="345">
        <v>206525</v>
      </c>
      <c r="P23" s="357"/>
      <c r="Q23" s="345">
        <v>8</v>
      </c>
      <c r="R23" s="345">
        <v>374</v>
      </c>
      <c r="S23" s="345">
        <v>350697</v>
      </c>
      <c r="T23" s="345"/>
      <c r="U23" s="345">
        <v>3</v>
      </c>
      <c r="V23" s="345">
        <v>1552</v>
      </c>
      <c r="W23" s="347">
        <v>1825881</v>
      </c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</row>
    <row r="24" spans="2:34" s="331" customFormat="1" ht="12">
      <c r="B24" s="353">
        <v>34</v>
      </c>
      <c r="C24" s="354" t="s">
        <v>1528</v>
      </c>
      <c r="D24" s="355"/>
      <c r="E24" s="345">
        <f t="shared" si="2"/>
        <v>256</v>
      </c>
      <c r="F24" s="345">
        <f t="shared" si="3"/>
        <v>1725</v>
      </c>
      <c r="G24" s="345">
        <f t="shared" si="3"/>
        <v>627862</v>
      </c>
      <c r="H24" s="345"/>
      <c r="I24" s="345">
        <v>215</v>
      </c>
      <c r="J24" s="345">
        <v>728</v>
      </c>
      <c r="K24" s="345">
        <v>209023</v>
      </c>
      <c r="L24" s="345"/>
      <c r="M24" s="345">
        <v>34</v>
      </c>
      <c r="N24" s="345">
        <v>554</v>
      </c>
      <c r="O24" s="345">
        <v>243290</v>
      </c>
      <c r="P24" s="357" t="s">
        <v>1529</v>
      </c>
      <c r="Q24" s="345">
        <v>6</v>
      </c>
      <c r="R24" s="345">
        <v>443</v>
      </c>
      <c r="S24" s="345">
        <v>175549</v>
      </c>
      <c r="T24" s="345"/>
      <c r="U24" s="345">
        <v>1</v>
      </c>
      <c r="V24" s="345" t="s">
        <v>1530</v>
      </c>
      <c r="W24" s="347" t="s">
        <v>1530</v>
      </c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</row>
    <row r="25" spans="2:34" s="331" customFormat="1" ht="12">
      <c r="B25" s="353">
        <v>35</v>
      </c>
      <c r="C25" s="354" t="s">
        <v>1531</v>
      </c>
      <c r="D25" s="355"/>
      <c r="E25" s="345">
        <f t="shared" si="2"/>
        <v>149</v>
      </c>
      <c r="F25" s="345">
        <f t="shared" si="3"/>
        <v>3870</v>
      </c>
      <c r="G25" s="345">
        <f t="shared" si="3"/>
        <v>2420721</v>
      </c>
      <c r="H25" s="345"/>
      <c r="I25" s="345">
        <v>81</v>
      </c>
      <c r="J25" s="345">
        <v>368</v>
      </c>
      <c r="K25" s="345">
        <v>138687</v>
      </c>
      <c r="L25" s="345"/>
      <c r="M25" s="345">
        <v>42</v>
      </c>
      <c r="N25" s="345">
        <v>626</v>
      </c>
      <c r="O25" s="345">
        <v>256104</v>
      </c>
      <c r="P25" s="357"/>
      <c r="Q25" s="345">
        <v>19</v>
      </c>
      <c r="R25" s="345">
        <v>922</v>
      </c>
      <c r="S25" s="345">
        <v>531506</v>
      </c>
      <c r="T25" s="345"/>
      <c r="U25" s="345">
        <v>7</v>
      </c>
      <c r="V25" s="345">
        <v>1954</v>
      </c>
      <c r="W25" s="347">
        <v>1494424</v>
      </c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</row>
    <row r="26" spans="2:34" s="361" customFormat="1" ht="12">
      <c r="B26" s="353">
        <v>36</v>
      </c>
      <c r="C26" s="354" t="s">
        <v>1489</v>
      </c>
      <c r="D26" s="362"/>
      <c r="E26" s="345">
        <f t="shared" si="2"/>
        <v>16</v>
      </c>
      <c r="F26" s="345">
        <f t="shared" si="3"/>
        <v>1229</v>
      </c>
      <c r="G26" s="345">
        <f t="shared" si="3"/>
        <v>815715</v>
      </c>
      <c r="H26" s="345"/>
      <c r="I26" s="363">
        <v>4</v>
      </c>
      <c r="J26" s="345">
        <v>14</v>
      </c>
      <c r="K26" s="345">
        <v>3273</v>
      </c>
      <c r="L26" s="345"/>
      <c r="M26" s="345">
        <v>5</v>
      </c>
      <c r="N26" s="345">
        <v>69</v>
      </c>
      <c r="O26" s="345">
        <v>17352</v>
      </c>
      <c r="P26" s="357"/>
      <c r="Q26" s="345">
        <v>3</v>
      </c>
      <c r="R26" s="345">
        <v>121</v>
      </c>
      <c r="S26" s="345">
        <v>116285</v>
      </c>
      <c r="T26" s="345"/>
      <c r="U26" s="345">
        <v>4</v>
      </c>
      <c r="V26" s="345">
        <v>1025</v>
      </c>
      <c r="W26" s="347">
        <v>678805</v>
      </c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</row>
    <row r="27" spans="2:34" s="331" customFormat="1" ht="12">
      <c r="B27" s="353">
        <v>37</v>
      </c>
      <c r="C27" s="364" t="s">
        <v>1532</v>
      </c>
      <c r="D27" s="355"/>
      <c r="E27" s="365">
        <f t="shared" si="2"/>
        <v>44</v>
      </c>
      <c r="F27" s="365">
        <f t="shared" si="3"/>
        <v>580</v>
      </c>
      <c r="G27" s="365">
        <f t="shared" si="3"/>
        <v>382239</v>
      </c>
      <c r="H27" s="365"/>
      <c r="I27" s="365">
        <v>31</v>
      </c>
      <c r="J27" s="365">
        <v>85</v>
      </c>
      <c r="K27" s="365">
        <v>28004</v>
      </c>
      <c r="L27" s="366"/>
      <c r="M27" s="365">
        <v>6</v>
      </c>
      <c r="N27" s="365">
        <v>98</v>
      </c>
      <c r="O27" s="365">
        <v>30355</v>
      </c>
      <c r="P27" s="367" t="s">
        <v>1524</v>
      </c>
      <c r="Q27" s="365">
        <v>6</v>
      </c>
      <c r="R27" s="365">
        <v>397</v>
      </c>
      <c r="S27" s="365">
        <v>323880</v>
      </c>
      <c r="T27" s="365"/>
      <c r="U27" s="365">
        <v>1</v>
      </c>
      <c r="V27" s="365" t="s">
        <v>1525</v>
      </c>
      <c r="W27" s="368" t="s">
        <v>1525</v>
      </c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</row>
    <row r="28" spans="2:34" s="331" customFormat="1" ht="24">
      <c r="B28" s="369">
        <v>38</v>
      </c>
      <c r="C28" s="370" t="s">
        <v>1533</v>
      </c>
      <c r="D28" s="355"/>
      <c r="E28" s="365">
        <f t="shared" si="2"/>
        <v>8</v>
      </c>
      <c r="F28" s="365">
        <v>95</v>
      </c>
      <c r="G28" s="365">
        <v>36636</v>
      </c>
      <c r="H28" s="365"/>
      <c r="I28" s="365">
        <v>5</v>
      </c>
      <c r="J28" s="365">
        <v>32</v>
      </c>
      <c r="K28" s="365">
        <v>8557</v>
      </c>
      <c r="L28" s="366"/>
      <c r="M28" s="365">
        <v>2</v>
      </c>
      <c r="N28" s="365" t="s">
        <v>1507</v>
      </c>
      <c r="O28" s="365" t="s">
        <v>1507</v>
      </c>
      <c r="P28" s="367"/>
      <c r="Q28" s="365">
        <v>1</v>
      </c>
      <c r="R28" s="365" t="s">
        <v>1507</v>
      </c>
      <c r="S28" s="365" t="s">
        <v>1507</v>
      </c>
      <c r="T28" s="365"/>
      <c r="U28" s="365">
        <v>0</v>
      </c>
      <c r="V28" s="365">
        <v>0</v>
      </c>
      <c r="W28" s="368">
        <v>0</v>
      </c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</row>
    <row r="29" spans="2:34" s="331" customFormat="1" ht="12">
      <c r="B29" s="353">
        <v>39</v>
      </c>
      <c r="C29" s="354" t="s">
        <v>1490</v>
      </c>
      <c r="D29" s="355"/>
      <c r="E29" s="345">
        <f t="shared" si="2"/>
        <v>315</v>
      </c>
      <c r="F29" s="365">
        <f>SUM(J29,N29,R29,V29)</f>
        <v>1877</v>
      </c>
      <c r="G29" s="345">
        <f>SUM(K29,O29,S29,W29)</f>
        <v>709032</v>
      </c>
      <c r="H29" s="356"/>
      <c r="I29" s="345">
        <v>273</v>
      </c>
      <c r="J29" s="365">
        <v>824</v>
      </c>
      <c r="K29" s="345">
        <v>214474</v>
      </c>
      <c r="L29" s="345"/>
      <c r="M29" s="345">
        <v>34</v>
      </c>
      <c r="N29" s="345">
        <v>519</v>
      </c>
      <c r="O29" s="345">
        <v>164879</v>
      </c>
      <c r="P29" s="357" t="s">
        <v>1506</v>
      </c>
      <c r="Q29" s="345">
        <v>7</v>
      </c>
      <c r="R29" s="345">
        <v>534</v>
      </c>
      <c r="S29" s="345">
        <v>329679</v>
      </c>
      <c r="T29" s="345"/>
      <c r="U29" s="345">
        <v>1</v>
      </c>
      <c r="V29" s="345" t="s">
        <v>1507</v>
      </c>
      <c r="W29" s="347" t="s">
        <v>1491</v>
      </c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</row>
    <row r="30" spans="2:34" s="331" customFormat="1" ht="16.5" customHeight="1" thickBot="1">
      <c r="B30" s="371"/>
      <c r="C30" s="372"/>
      <c r="D30" s="373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</row>
    <row r="31" spans="2:34" ht="12">
      <c r="B31" s="51" t="s">
        <v>0</v>
      </c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</row>
    <row r="32" spans="2:34" ht="12">
      <c r="B32" s="51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</row>
    <row r="33" spans="2:34" ht="12.75" customHeight="1">
      <c r="B33" s="328" t="s">
        <v>1</v>
      </c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</row>
    <row r="34" spans="7:34" ht="12.75" customHeight="1"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</row>
    <row r="35" spans="7:34" ht="12.75" customHeight="1"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</row>
    <row r="36" spans="7:34" ht="12.75" customHeight="1"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</row>
    <row r="37" spans="7:34" ht="12.75" customHeight="1"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</row>
    <row r="38" spans="7:34" ht="12.75" customHeight="1"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</row>
    <row r="39" spans="7:34" ht="12.75" customHeight="1"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</row>
    <row r="40" spans="7:34" ht="12.75" customHeight="1"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</row>
    <row r="41" spans="7:34" ht="12"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</row>
    <row r="42" spans="7:34" ht="12"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</row>
    <row r="43" spans="7:34" ht="12"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</row>
    <row r="44" spans="7:34" ht="12"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</row>
    <row r="45" spans="7:34" ht="12"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</row>
    <row r="46" spans="7:34" ht="12"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5"/>
    </row>
    <row r="47" spans="7:34" ht="12"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</row>
    <row r="48" spans="7:34" ht="12"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</row>
    <row r="49" spans="7:34" ht="12"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</row>
    <row r="50" spans="7:34" ht="12"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</row>
    <row r="51" spans="7:34" ht="12"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</row>
    <row r="52" spans="7:34" ht="12"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</row>
    <row r="53" spans="7:34" ht="12"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</row>
    <row r="54" spans="7:34" ht="12"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</row>
    <row r="55" spans="7:34" ht="12"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</row>
    <row r="56" spans="7:34" ht="12"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</row>
    <row r="57" spans="7:34" ht="12"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</row>
    <row r="58" spans="7:34" ht="12"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</row>
    <row r="59" spans="7:34" ht="12"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</row>
    <row r="60" spans="7:34" ht="12"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</row>
    <row r="61" spans="7:34" ht="12"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</row>
    <row r="62" spans="7:34" ht="12"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</row>
    <row r="63" spans="7:34" ht="12"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</row>
    <row r="64" spans="7:34" ht="12"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</row>
    <row r="65" spans="7:34" ht="12"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</row>
    <row r="66" spans="7:34" ht="12"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</row>
  </sheetData>
  <mergeCells count="11">
    <mergeCell ref="H5:I5"/>
    <mergeCell ref="L5:M5"/>
    <mergeCell ref="P5:Q5"/>
    <mergeCell ref="B4:C5"/>
    <mergeCell ref="T5:U5"/>
    <mergeCell ref="D4:G4"/>
    <mergeCell ref="H4:K4"/>
    <mergeCell ref="L4:O4"/>
    <mergeCell ref="P4:S4"/>
    <mergeCell ref="T4:W4"/>
    <mergeCell ref="D5:E5"/>
  </mergeCells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O31"/>
  <sheetViews>
    <sheetView workbookViewId="0" topLeftCell="A1">
      <selection activeCell="A1" sqref="A1"/>
    </sheetView>
  </sheetViews>
  <sheetFormatPr defaultColWidth="9.00390625" defaultRowHeight="13.5"/>
  <cols>
    <col min="1" max="1" width="4.125" style="328" customWidth="1"/>
    <col min="2" max="3" width="14.625" style="382" customWidth="1"/>
    <col min="4" max="6" width="14.625" style="328" customWidth="1"/>
    <col min="7" max="7" width="9.625" style="328" customWidth="1"/>
    <col min="8" max="8" width="12.50390625" style="328" customWidth="1"/>
    <col min="9" max="10" width="10.875" style="328" customWidth="1"/>
    <col min="11" max="11" width="9.75390625" style="328" customWidth="1"/>
    <col min="12" max="12" width="15.25390625" style="328" customWidth="1"/>
    <col min="13" max="13" width="13.625" style="328" customWidth="1"/>
    <col min="14" max="14" width="12.875" style="328" customWidth="1"/>
    <col min="15" max="15" width="14.00390625" style="328" customWidth="1"/>
    <col min="16" max="16384" width="9.00390625" style="328" customWidth="1"/>
  </cols>
  <sheetData>
    <row r="2" spans="2:3" ht="14.25">
      <c r="B2" s="376" t="s">
        <v>14</v>
      </c>
      <c r="C2" s="376"/>
    </row>
    <row r="3" spans="2:15" ht="12.75" thickBot="1">
      <c r="B3" s="377"/>
      <c r="C3" s="377"/>
      <c r="D3" s="378"/>
      <c r="E3" s="378"/>
      <c r="F3" s="379" t="s">
        <v>3</v>
      </c>
      <c r="O3" s="380" t="s">
        <v>4</v>
      </c>
    </row>
    <row r="4" spans="2:15" ht="26.25" customHeight="1" thickTop="1">
      <c r="B4" s="381" t="s">
        <v>5</v>
      </c>
      <c r="C4" s="381" t="s">
        <v>6</v>
      </c>
      <c r="D4" s="381" t="s">
        <v>7</v>
      </c>
      <c r="E4" s="381" t="s">
        <v>8</v>
      </c>
      <c r="F4" s="381" t="s">
        <v>9</v>
      </c>
      <c r="G4" s="382"/>
      <c r="H4" s="382"/>
      <c r="I4" s="382"/>
      <c r="J4" s="382"/>
      <c r="K4" s="382"/>
      <c r="L4" s="382"/>
      <c r="M4" s="382"/>
      <c r="N4" s="382"/>
      <c r="O4" s="382"/>
    </row>
    <row r="5" spans="2:15" ht="6.75" customHeight="1">
      <c r="B5" s="383"/>
      <c r="C5" s="384"/>
      <c r="D5" s="385"/>
      <c r="E5" s="385"/>
      <c r="F5" s="386"/>
      <c r="G5" s="382"/>
      <c r="H5" s="382"/>
      <c r="I5" s="382"/>
      <c r="J5" s="382"/>
      <c r="K5" s="382"/>
      <c r="L5" s="382"/>
      <c r="M5" s="382"/>
      <c r="N5" s="382"/>
      <c r="O5" s="382"/>
    </row>
    <row r="6" spans="2:15" s="387" customFormat="1" ht="15" customHeight="1">
      <c r="B6" s="388" t="s">
        <v>10</v>
      </c>
      <c r="C6" s="389">
        <f>SUM(C8:C19)</f>
        <v>714977</v>
      </c>
      <c r="D6" s="390">
        <f>SUM(D8:D19)</f>
        <v>556394</v>
      </c>
      <c r="E6" s="390">
        <f>SUM(E8:E19)</f>
        <v>101804</v>
      </c>
      <c r="F6" s="391">
        <f>SUM(F8:F19)</f>
        <v>56779</v>
      </c>
      <c r="G6" s="392"/>
      <c r="H6" s="392"/>
      <c r="I6" s="392"/>
      <c r="J6" s="392"/>
      <c r="K6" s="392"/>
      <c r="L6" s="392"/>
      <c r="M6" s="392"/>
      <c r="N6" s="392"/>
      <c r="O6" s="392"/>
    </row>
    <row r="7" spans="2:15" ht="15" customHeight="1">
      <c r="B7" s="33"/>
      <c r="C7" s="393"/>
      <c r="D7" s="394"/>
      <c r="E7" s="394"/>
      <c r="F7" s="395"/>
      <c r="G7" s="382"/>
      <c r="H7" s="382"/>
      <c r="I7" s="382"/>
      <c r="J7" s="382"/>
      <c r="K7" s="382"/>
      <c r="L7" s="382"/>
      <c r="M7" s="382"/>
      <c r="N7" s="382"/>
      <c r="O7" s="382"/>
    </row>
    <row r="8" spans="2:15" ht="15" customHeight="1">
      <c r="B8" s="33" t="s">
        <v>11</v>
      </c>
      <c r="C8" s="393">
        <v>65720</v>
      </c>
      <c r="D8" s="394">
        <v>63228</v>
      </c>
      <c r="E8" s="394">
        <v>10925</v>
      </c>
      <c r="F8" s="395">
        <v>-8433</v>
      </c>
      <c r="G8" s="382"/>
      <c r="H8" s="382"/>
      <c r="I8" s="382"/>
      <c r="J8" s="382"/>
      <c r="K8" s="382"/>
      <c r="L8" s="382"/>
      <c r="M8" s="382"/>
      <c r="N8" s="382"/>
      <c r="O8" s="382"/>
    </row>
    <row r="9" spans="2:15" ht="15" customHeight="1">
      <c r="B9" s="396" t="s">
        <v>1388</v>
      </c>
      <c r="C9" s="393">
        <v>72772</v>
      </c>
      <c r="D9" s="394">
        <v>69290</v>
      </c>
      <c r="E9" s="394">
        <v>13377</v>
      </c>
      <c r="F9" s="395">
        <v>-9895</v>
      </c>
      <c r="G9" s="382"/>
      <c r="H9" s="382"/>
      <c r="I9" s="382"/>
      <c r="J9" s="382"/>
      <c r="K9" s="382"/>
      <c r="L9" s="382"/>
      <c r="M9" s="382"/>
      <c r="N9" s="382"/>
      <c r="O9" s="382"/>
    </row>
    <row r="10" spans="2:15" ht="15" customHeight="1">
      <c r="B10" s="396" t="s">
        <v>1389</v>
      </c>
      <c r="C10" s="393">
        <v>70663</v>
      </c>
      <c r="D10" s="394">
        <v>64880</v>
      </c>
      <c r="E10" s="394">
        <v>13320</v>
      </c>
      <c r="F10" s="395">
        <v>-7537</v>
      </c>
      <c r="G10" s="382"/>
      <c r="H10" s="382"/>
      <c r="I10" s="382"/>
      <c r="J10" s="382"/>
      <c r="K10" s="382"/>
      <c r="L10" s="382"/>
      <c r="M10" s="382"/>
      <c r="N10" s="382"/>
      <c r="O10" s="382"/>
    </row>
    <row r="11" spans="2:15" ht="15" customHeight="1">
      <c r="B11" s="396" t="s">
        <v>1390</v>
      </c>
      <c r="C11" s="393">
        <v>70931</v>
      </c>
      <c r="D11" s="394">
        <v>62402</v>
      </c>
      <c r="E11" s="394">
        <v>9440</v>
      </c>
      <c r="F11" s="395">
        <v>-911</v>
      </c>
      <c r="G11" s="382"/>
      <c r="H11" s="382"/>
      <c r="I11" s="382"/>
      <c r="J11" s="382"/>
      <c r="K11" s="382"/>
      <c r="L11" s="382"/>
      <c r="M11" s="382"/>
      <c r="N11" s="382"/>
      <c r="O11" s="382"/>
    </row>
    <row r="12" spans="2:15" ht="15" customHeight="1">
      <c r="B12" s="396" t="s">
        <v>1391</v>
      </c>
      <c r="C12" s="393">
        <v>61443</v>
      </c>
      <c r="D12" s="394">
        <v>48198</v>
      </c>
      <c r="E12" s="394">
        <v>10544</v>
      </c>
      <c r="F12" s="395">
        <v>2701</v>
      </c>
      <c r="G12" s="382"/>
      <c r="H12" s="382"/>
      <c r="I12" s="382"/>
      <c r="J12" s="382"/>
      <c r="K12" s="382"/>
      <c r="L12" s="382"/>
      <c r="M12" s="382"/>
      <c r="N12" s="382"/>
      <c r="O12" s="382"/>
    </row>
    <row r="13" spans="2:15" ht="15" customHeight="1">
      <c r="B13" s="396" t="s">
        <v>1392</v>
      </c>
      <c r="C13" s="393">
        <v>51664</v>
      </c>
      <c r="D13" s="394">
        <v>32091</v>
      </c>
      <c r="E13" s="394">
        <v>4132</v>
      </c>
      <c r="F13" s="395">
        <v>15441</v>
      </c>
      <c r="G13" s="382"/>
      <c r="H13" s="382"/>
      <c r="I13" s="382"/>
      <c r="J13" s="382"/>
      <c r="K13" s="382"/>
      <c r="L13" s="382"/>
      <c r="M13" s="382"/>
      <c r="N13" s="382"/>
      <c r="O13" s="382"/>
    </row>
    <row r="14" spans="2:15" ht="15" customHeight="1">
      <c r="B14" s="396" t="s">
        <v>1393</v>
      </c>
      <c r="C14" s="393">
        <v>61010</v>
      </c>
      <c r="D14" s="394">
        <v>40410</v>
      </c>
      <c r="E14" s="394">
        <v>5374</v>
      </c>
      <c r="F14" s="395">
        <v>15226</v>
      </c>
      <c r="G14" s="382"/>
      <c r="H14" s="382"/>
      <c r="I14" s="382"/>
      <c r="J14" s="382"/>
      <c r="K14" s="382"/>
      <c r="L14" s="382"/>
      <c r="M14" s="382"/>
      <c r="N14" s="382"/>
      <c r="O14" s="382"/>
    </row>
    <row r="15" spans="2:15" ht="15" customHeight="1">
      <c r="B15" s="396" t="s">
        <v>1394</v>
      </c>
      <c r="C15" s="393">
        <v>68533</v>
      </c>
      <c r="D15" s="394">
        <v>54623</v>
      </c>
      <c r="E15" s="394">
        <v>9208</v>
      </c>
      <c r="F15" s="395">
        <v>4702</v>
      </c>
      <c r="G15" s="382"/>
      <c r="H15" s="382"/>
      <c r="I15" s="382"/>
      <c r="J15" s="382"/>
      <c r="K15" s="382"/>
      <c r="L15" s="382"/>
      <c r="M15" s="382"/>
      <c r="N15" s="382"/>
      <c r="O15" s="382"/>
    </row>
    <row r="16" spans="2:15" ht="15" customHeight="1">
      <c r="B16" s="396" t="s">
        <v>1395</v>
      </c>
      <c r="C16" s="393">
        <v>57915</v>
      </c>
      <c r="D16" s="394">
        <v>43910</v>
      </c>
      <c r="E16" s="394">
        <v>10432</v>
      </c>
      <c r="F16" s="395">
        <v>3573</v>
      </c>
      <c r="G16" s="382"/>
      <c r="H16" s="382"/>
      <c r="I16" s="382"/>
      <c r="J16" s="382"/>
      <c r="K16" s="382"/>
      <c r="L16" s="382"/>
      <c r="M16" s="382"/>
      <c r="N16" s="382"/>
      <c r="O16" s="382"/>
    </row>
    <row r="17" spans="2:15" ht="15" customHeight="1">
      <c r="B17" s="33" t="s">
        <v>12</v>
      </c>
      <c r="C17" s="393">
        <v>48757</v>
      </c>
      <c r="D17" s="394">
        <v>29824</v>
      </c>
      <c r="E17" s="394">
        <v>5657</v>
      </c>
      <c r="F17" s="395">
        <v>13276</v>
      </c>
      <c r="G17" s="382"/>
      <c r="H17" s="382"/>
      <c r="I17" s="382"/>
      <c r="J17" s="382"/>
      <c r="K17" s="382"/>
      <c r="L17" s="382"/>
      <c r="M17" s="382"/>
      <c r="N17" s="382"/>
      <c r="O17" s="382"/>
    </row>
    <row r="18" spans="2:15" ht="15" customHeight="1">
      <c r="B18" s="396" t="s">
        <v>1385</v>
      </c>
      <c r="C18" s="393">
        <v>43549</v>
      </c>
      <c r="D18" s="394">
        <v>23625</v>
      </c>
      <c r="E18" s="394">
        <v>6276</v>
      </c>
      <c r="F18" s="395">
        <v>13648</v>
      </c>
      <c r="G18" s="382"/>
      <c r="H18" s="382"/>
      <c r="I18" s="382"/>
      <c r="J18" s="382"/>
      <c r="K18" s="382"/>
      <c r="L18" s="382"/>
      <c r="M18" s="382"/>
      <c r="N18" s="382"/>
      <c r="O18" s="382"/>
    </row>
    <row r="19" spans="2:15" ht="15" customHeight="1">
      <c r="B19" s="396" t="s">
        <v>1386</v>
      </c>
      <c r="C19" s="393">
        <v>42020</v>
      </c>
      <c r="D19" s="394">
        <v>23913</v>
      </c>
      <c r="E19" s="394">
        <v>3119</v>
      </c>
      <c r="F19" s="395">
        <v>14988</v>
      </c>
      <c r="G19" s="382"/>
      <c r="H19" s="382"/>
      <c r="I19" s="382"/>
      <c r="J19" s="382"/>
      <c r="K19" s="382"/>
      <c r="L19" s="382"/>
      <c r="M19" s="382"/>
      <c r="N19" s="382"/>
      <c r="O19" s="382"/>
    </row>
    <row r="20" spans="2:15" ht="9" customHeight="1">
      <c r="B20" s="397"/>
      <c r="C20" s="398"/>
      <c r="D20" s="399"/>
      <c r="E20" s="399"/>
      <c r="F20" s="400"/>
      <c r="G20" s="382"/>
      <c r="H20" s="382"/>
      <c r="I20" s="382"/>
      <c r="J20" s="382"/>
      <c r="K20" s="382"/>
      <c r="L20" s="382"/>
      <c r="M20" s="382"/>
      <c r="N20" s="382"/>
      <c r="O20" s="382"/>
    </row>
    <row r="21" ht="15" customHeight="1">
      <c r="B21" s="382" t="s">
        <v>13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>
      <c r="B31" s="328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64"/>
  <sheetViews>
    <sheetView workbookViewId="0" topLeftCell="A1">
      <selection activeCell="A1" sqref="A1"/>
    </sheetView>
  </sheetViews>
  <sheetFormatPr defaultColWidth="9.00390625" defaultRowHeight="13.5"/>
  <cols>
    <col min="1" max="1" width="3.625" style="401" customWidth="1"/>
    <col min="2" max="2" width="8.50390625" style="401" customWidth="1"/>
    <col min="3" max="3" width="11.50390625" style="401" customWidth="1"/>
    <col min="4" max="6" width="10.125" style="401" customWidth="1"/>
    <col min="7" max="7" width="10.125" style="435" customWidth="1"/>
    <col min="8" max="8" width="10.875" style="401" customWidth="1"/>
    <col min="9" max="9" width="4.125" style="401" customWidth="1"/>
    <col min="10" max="10" width="6.125" style="401" customWidth="1"/>
    <col min="11" max="11" width="4.125" style="401" customWidth="1"/>
    <col min="12" max="12" width="6.125" style="401" customWidth="1"/>
    <col min="13" max="16384" width="9.00390625" style="401" customWidth="1"/>
  </cols>
  <sheetData>
    <row r="2" spans="2:7" ht="14.25">
      <c r="B2" s="402" t="s">
        <v>62</v>
      </c>
      <c r="E2" s="51"/>
      <c r="F2" s="51"/>
      <c r="G2" s="403"/>
    </row>
    <row r="3" spans="2:12" ht="12.75" thickBot="1">
      <c r="B3" s="404"/>
      <c r="C3" s="404"/>
      <c r="D3" s="404"/>
      <c r="E3" s="404"/>
      <c r="F3" s="404"/>
      <c r="G3" s="405"/>
      <c r="H3" s="404"/>
      <c r="I3" s="404"/>
      <c r="J3" s="404"/>
      <c r="K3" s="404"/>
      <c r="L3" s="406" t="s">
        <v>16</v>
      </c>
    </row>
    <row r="4" spans="2:12" ht="24.75" thickTop="1">
      <c r="B4" s="407" t="s">
        <v>17</v>
      </c>
      <c r="C4" s="408" t="s">
        <v>18</v>
      </c>
      <c r="D4" s="408" t="s">
        <v>19</v>
      </c>
      <c r="E4" s="409" t="s">
        <v>20</v>
      </c>
      <c r="F4" s="409" t="s">
        <v>21</v>
      </c>
      <c r="G4" s="410" t="s">
        <v>22</v>
      </c>
      <c r="H4" s="409" t="s">
        <v>23</v>
      </c>
      <c r="I4" s="923" t="s">
        <v>24</v>
      </c>
      <c r="J4" s="923"/>
      <c r="K4" s="923" t="s">
        <v>25</v>
      </c>
      <c r="L4" s="924"/>
    </row>
    <row r="5" spans="2:12" ht="14.25" customHeight="1">
      <c r="B5" s="411"/>
      <c r="C5" s="411"/>
      <c r="D5" s="411"/>
      <c r="E5" s="412" t="s">
        <v>26</v>
      </c>
      <c r="F5" s="413" t="s">
        <v>26</v>
      </c>
      <c r="G5" s="414" t="s">
        <v>27</v>
      </c>
      <c r="H5" s="415" t="s">
        <v>28</v>
      </c>
      <c r="I5" s="413"/>
      <c r="J5" s="413" t="s">
        <v>29</v>
      </c>
      <c r="K5" s="413"/>
      <c r="L5" s="416" t="s">
        <v>29</v>
      </c>
    </row>
    <row r="6" spans="2:12" ht="15" customHeight="1">
      <c r="B6" s="417" t="s">
        <v>30</v>
      </c>
      <c r="C6" s="417" t="s">
        <v>31</v>
      </c>
      <c r="D6" s="418" t="s">
        <v>32</v>
      </c>
      <c r="E6" s="419">
        <v>30000</v>
      </c>
      <c r="F6" s="420">
        <v>1200</v>
      </c>
      <c r="G6" s="420">
        <v>233</v>
      </c>
      <c r="H6" s="420">
        <v>280</v>
      </c>
      <c r="I6" s="421" t="s">
        <v>33</v>
      </c>
      <c r="J6" s="422">
        <v>26</v>
      </c>
      <c r="K6" s="421"/>
      <c r="L6" s="423" t="s">
        <v>34</v>
      </c>
    </row>
    <row r="7" spans="2:12" ht="15" customHeight="1">
      <c r="B7" s="925" t="s">
        <v>742</v>
      </c>
      <c r="C7" s="925" t="s">
        <v>31</v>
      </c>
      <c r="D7" s="418" t="s">
        <v>32</v>
      </c>
      <c r="E7" s="926">
        <v>56000</v>
      </c>
      <c r="F7" s="927">
        <v>39533</v>
      </c>
      <c r="G7" s="927">
        <v>360</v>
      </c>
      <c r="H7" s="927">
        <v>14200</v>
      </c>
      <c r="I7" s="421" t="s">
        <v>35</v>
      </c>
      <c r="J7" s="424">
        <v>4.5</v>
      </c>
      <c r="K7" s="929" t="s">
        <v>15</v>
      </c>
      <c r="L7" s="928">
        <v>5.11</v>
      </c>
    </row>
    <row r="8" spans="2:12" ht="15" customHeight="1">
      <c r="B8" s="925"/>
      <c r="C8" s="925"/>
      <c r="D8" s="418" t="s">
        <v>36</v>
      </c>
      <c r="E8" s="926"/>
      <c r="F8" s="927"/>
      <c r="G8" s="927"/>
      <c r="H8" s="927"/>
      <c r="I8" s="421" t="s">
        <v>37</v>
      </c>
      <c r="J8" s="422">
        <v>25</v>
      </c>
      <c r="K8" s="929"/>
      <c r="L8" s="928"/>
    </row>
    <row r="9" spans="2:12" ht="15" customHeight="1">
      <c r="B9" s="417" t="s">
        <v>741</v>
      </c>
      <c r="C9" s="417" t="s">
        <v>31</v>
      </c>
      <c r="D9" s="418" t="s">
        <v>32</v>
      </c>
      <c r="E9" s="419">
        <v>45000</v>
      </c>
      <c r="F9" s="420">
        <v>42500</v>
      </c>
      <c r="G9" s="420">
        <v>250</v>
      </c>
      <c r="H9" s="420">
        <v>10600</v>
      </c>
      <c r="I9" s="421" t="s">
        <v>35</v>
      </c>
      <c r="J9" s="424">
        <v>7.5</v>
      </c>
      <c r="K9" s="421" t="s">
        <v>35</v>
      </c>
      <c r="L9" s="425">
        <v>10.3</v>
      </c>
    </row>
    <row r="10" spans="2:12" ht="15" customHeight="1">
      <c r="B10" s="417" t="s">
        <v>35</v>
      </c>
      <c r="C10" s="417" t="s">
        <v>38</v>
      </c>
      <c r="D10" s="418" t="s">
        <v>39</v>
      </c>
      <c r="E10" s="419">
        <v>7000</v>
      </c>
      <c r="F10" s="420">
        <v>2125</v>
      </c>
      <c r="G10" s="420">
        <v>280</v>
      </c>
      <c r="H10" s="420">
        <v>600</v>
      </c>
      <c r="I10" s="421" t="s">
        <v>40</v>
      </c>
      <c r="J10" s="424">
        <v>25.1</v>
      </c>
      <c r="K10" s="421" t="s">
        <v>40</v>
      </c>
      <c r="L10" s="425">
        <v>27.3</v>
      </c>
    </row>
    <row r="11" spans="2:12" ht="15" customHeight="1">
      <c r="B11" s="417" t="s">
        <v>795</v>
      </c>
      <c r="C11" s="417" t="s">
        <v>41</v>
      </c>
      <c r="D11" s="418" t="s">
        <v>39</v>
      </c>
      <c r="E11" s="419">
        <v>13000</v>
      </c>
      <c r="F11" s="420">
        <v>5137</v>
      </c>
      <c r="G11" s="420">
        <v>470</v>
      </c>
      <c r="H11" s="420">
        <v>2400</v>
      </c>
      <c r="I11" s="421" t="s">
        <v>40</v>
      </c>
      <c r="J11" s="424">
        <v>27.8</v>
      </c>
      <c r="K11" s="421"/>
      <c r="L11" s="423" t="s">
        <v>34</v>
      </c>
    </row>
    <row r="12" spans="2:12" ht="15" customHeight="1">
      <c r="B12" s="418" t="s">
        <v>42</v>
      </c>
      <c r="C12" s="417" t="s">
        <v>43</v>
      </c>
      <c r="D12" s="418" t="s">
        <v>44</v>
      </c>
      <c r="E12" s="419">
        <v>7000</v>
      </c>
      <c r="F12" s="420">
        <v>2186</v>
      </c>
      <c r="G12" s="420">
        <v>640</v>
      </c>
      <c r="H12" s="420">
        <v>1400</v>
      </c>
      <c r="I12" s="421" t="s">
        <v>45</v>
      </c>
      <c r="J12" s="424">
        <v>25.9</v>
      </c>
      <c r="K12" s="421" t="s">
        <v>45</v>
      </c>
      <c r="L12" s="425">
        <v>26.8</v>
      </c>
    </row>
    <row r="13" spans="2:12" ht="24">
      <c r="B13" s="418" t="s">
        <v>46</v>
      </c>
      <c r="C13" s="417" t="s">
        <v>47</v>
      </c>
      <c r="D13" s="418" t="s">
        <v>39</v>
      </c>
      <c r="E13" s="419">
        <v>14600</v>
      </c>
      <c r="F13" s="420">
        <v>0</v>
      </c>
      <c r="G13" s="420">
        <v>0</v>
      </c>
      <c r="H13" s="420">
        <v>0</v>
      </c>
      <c r="I13" s="421" t="s">
        <v>40</v>
      </c>
      <c r="J13" s="424">
        <v>30.5</v>
      </c>
      <c r="K13" s="421"/>
      <c r="L13" s="423" t="s">
        <v>34</v>
      </c>
    </row>
    <row r="14" spans="2:12" ht="15" customHeight="1">
      <c r="B14" s="417" t="s">
        <v>739</v>
      </c>
      <c r="C14" s="417" t="s">
        <v>31</v>
      </c>
      <c r="D14" s="418" t="s">
        <v>36</v>
      </c>
      <c r="E14" s="926">
        <v>101000</v>
      </c>
      <c r="F14" s="927">
        <v>84300</v>
      </c>
      <c r="G14" s="927">
        <v>250</v>
      </c>
      <c r="H14" s="927">
        <v>21000</v>
      </c>
      <c r="I14" s="421" t="s">
        <v>48</v>
      </c>
      <c r="J14" s="424">
        <v>7.4</v>
      </c>
      <c r="K14" s="929" t="s">
        <v>48</v>
      </c>
      <c r="L14" s="928">
        <v>12.3</v>
      </c>
    </row>
    <row r="15" spans="2:12" ht="15" customHeight="1">
      <c r="B15" s="417"/>
      <c r="C15" s="417"/>
      <c r="D15" s="418" t="s">
        <v>32</v>
      </c>
      <c r="E15" s="926"/>
      <c r="F15" s="927"/>
      <c r="G15" s="927"/>
      <c r="H15" s="927"/>
      <c r="I15" s="929" t="s">
        <v>33</v>
      </c>
      <c r="J15" s="931">
        <v>27</v>
      </c>
      <c r="K15" s="930"/>
      <c r="L15" s="928"/>
    </row>
    <row r="16" spans="2:12" ht="15" customHeight="1">
      <c r="B16" s="417"/>
      <c r="C16" s="417"/>
      <c r="D16" s="418" t="s">
        <v>39</v>
      </c>
      <c r="E16" s="926"/>
      <c r="F16" s="927"/>
      <c r="G16" s="927"/>
      <c r="H16" s="927"/>
      <c r="I16" s="929"/>
      <c r="J16" s="931"/>
      <c r="K16" s="930"/>
      <c r="L16" s="928"/>
    </row>
    <row r="17" spans="2:12" ht="15" customHeight="1">
      <c r="B17" s="417" t="s">
        <v>746</v>
      </c>
      <c r="C17" s="417" t="s">
        <v>41</v>
      </c>
      <c r="D17" s="418" t="s">
        <v>36</v>
      </c>
      <c r="E17" s="419">
        <v>13500</v>
      </c>
      <c r="F17" s="420">
        <v>9112</v>
      </c>
      <c r="G17" s="420">
        <v>250</v>
      </c>
      <c r="H17" s="420">
        <v>2300</v>
      </c>
      <c r="I17" s="421" t="s">
        <v>37</v>
      </c>
      <c r="J17" s="424">
        <v>7.7</v>
      </c>
      <c r="K17" s="421" t="s">
        <v>37</v>
      </c>
      <c r="L17" s="425">
        <v>8.11</v>
      </c>
    </row>
    <row r="18" spans="2:12" ht="24" customHeight="1">
      <c r="B18" s="417" t="s">
        <v>49</v>
      </c>
      <c r="C18" s="417" t="s">
        <v>41</v>
      </c>
      <c r="D18" s="418" t="s">
        <v>39</v>
      </c>
      <c r="E18" s="419">
        <v>28000</v>
      </c>
      <c r="F18" s="420">
        <v>5819</v>
      </c>
      <c r="G18" s="420">
        <v>286</v>
      </c>
      <c r="H18" s="420">
        <v>1670</v>
      </c>
      <c r="I18" s="426" t="s">
        <v>50</v>
      </c>
      <c r="J18" s="427" t="s">
        <v>51</v>
      </c>
      <c r="K18" s="421" t="s">
        <v>40</v>
      </c>
      <c r="L18" s="425">
        <v>8.4</v>
      </c>
    </row>
    <row r="19" spans="2:12" ht="24">
      <c r="B19" s="417" t="s">
        <v>744</v>
      </c>
      <c r="C19" s="417" t="s">
        <v>52</v>
      </c>
      <c r="D19" s="418" t="s">
        <v>32</v>
      </c>
      <c r="E19" s="419">
        <v>23000</v>
      </c>
      <c r="F19" s="420">
        <v>6300</v>
      </c>
      <c r="G19" s="420">
        <v>183</v>
      </c>
      <c r="H19" s="420">
        <v>1150</v>
      </c>
      <c r="I19" s="421" t="s">
        <v>35</v>
      </c>
      <c r="J19" s="422">
        <v>27</v>
      </c>
      <c r="K19" s="421"/>
      <c r="L19" s="423" t="s">
        <v>53</v>
      </c>
    </row>
    <row r="20" spans="2:12" ht="15" customHeight="1">
      <c r="B20" s="417" t="s">
        <v>54</v>
      </c>
      <c r="C20" s="417" t="s">
        <v>41</v>
      </c>
      <c r="D20" s="418" t="s">
        <v>32</v>
      </c>
      <c r="E20" s="419">
        <v>15000</v>
      </c>
      <c r="F20" s="420">
        <v>10865</v>
      </c>
      <c r="G20" s="420">
        <v>269</v>
      </c>
      <c r="H20" s="420">
        <v>2920</v>
      </c>
      <c r="I20" s="421" t="s">
        <v>55</v>
      </c>
      <c r="J20" s="424">
        <v>45.4</v>
      </c>
      <c r="K20" s="421" t="s">
        <v>48</v>
      </c>
      <c r="L20" s="425">
        <v>3.3</v>
      </c>
    </row>
    <row r="21" spans="2:12" ht="15" customHeight="1">
      <c r="B21" s="417" t="s">
        <v>753</v>
      </c>
      <c r="C21" s="417" t="s">
        <v>41</v>
      </c>
      <c r="D21" s="418" t="s">
        <v>32</v>
      </c>
      <c r="E21" s="419">
        <v>13000</v>
      </c>
      <c r="F21" s="420">
        <v>6425</v>
      </c>
      <c r="G21" s="420">
        <v>386</v>
      </c>
      <c r="H21" s="420">
        <v>2480</v>
      </c>
      <c r="I21" s="421" t="s">
        <v>48</v>
      </c>
      <c r="J21" s="424">
        <v>12.2</v>
      </c>
      <c r="K21" s="421" t="s">
        <v>56</v>
      </c>
      <c r="L21" s="425">
        <v>15.4</v>
      </c>
    </row>
    <row r="22" spans="2:12" ht="24">
      <c r="B22" s="417" t="s">
        <v>764</v>
      </c>
      <c r="C22" s="417" t="s">
        <v>57</v>
      </c>
      <c r="D22" s="418" t="s">
        <v>32</v>
      </c>
      <c r="E22" s="419">
        <v>10000</v>
      </c>
      <c r="F22" s="420">
        <v>4050</v>
      </c>
      <c r="G22" s="420">
        <v>150</v>
      </c>
      <c r="H22" s="420">
        <v>610</v>
      </c>
      <c r="I22" s="421" t="s">
        <v>33</v>
      </c>
      <c r="J22" s="422">
        <v>25</v>
      </c>
      <c r="K22" s="421" t="s">
        <v>15</v>
      </c>
      <c r="L22" s="428">
        <v>29</v>
      </c>
    </row>
    <row r="23" spans="2:12" ht="15" customHeight="1">
      <c r="B23" s="417" t="s">
        <v>1443</v>
      </c>
      <c r="C23" s="417" t="s">
        <v>41</v>
      </c>
      <c r="D23" s="418" t="s">
        <v>32</v>
      </c>
      <c r="E23" s="419">
        <v>8000</v>
      </c>
      <c r="F23" s="420">
        <v>1100</v>
      </c>
      <c r="G23" s="420">
        <v>180</v>
      </c>
      <c r="H23" s="420">
        <v>200</v>
      </c>
      <c r="I23" s="421" t="s">
        <v>35</v>
      </c>
      <c r="J23" s="422">
        <v>31</v>
      </c>
      <c r="K23" s="421"/>
      <c r="L23" s="423" t="s">
        <v>53</v>
      </c>
    </row>
    <row r="24" spans="2:12" ht="15" customHeight="1">
      <c r="B24" s="925" t="s">
        <v>740</v>
      </c>
      <c r="C24" s="925" t="s">
        <v>31</v>
      </c>
      <c r="D24" s="418" t="s">
        <v>36</v>
      </c>
      <c r="E24" s="926">
        <v>45000</v>
      </c>
      <c r="F24" s="927">
        <v>10983</v>
      </c>
      <c r="G24" s="927">
        <v>200</v>
      </c>
      <c r="H24" s="927">
        <v>2200</v>
      </c>
      <c r="I24" s="929" t="s">
        <v>37</v>
      </c>
      <c r="J24" s="931">
        <v>27</v>
      </c>
      <c r="K24" s="929"/>
      <c r="L24" s="932" t="s">
        <v>58</v>
      </c>
    </row>
    <row r="25" spans="2:12" ht="15" customHeight="1">
      <c r="B25" s="925"/>
      <c r="C25" s="925"/>
      <c r="D25" s="418" t="s">
        <v>39</v>
      </c>
      <c r="E25" s="926"/>
      <c r="F25" s="927"/>
      <c r="G25" s="927"/>
      <c r="H25" s="927"/>
      <c r="I25" s="929"/>
      <c r="J25" s="931"/>
      <c r="K25" s="929"/>
      <c r="L25" s="932"/>
    </row>
    <row r="26" spans="2:12" ht="24">
      <c r="B26" s="418" t="s">
        <v>778</v>
      </c>
      <c r="C26" s="417" t="s">
        <v>59</v>
      </c>
      <c r="D26" s="418" t="s">
        <v>32</v>
      </c>
      <c r="E26" s="419">
        <v>27000</v>
      </c>
      <c r="F26" s="420">
        <v>8622</v>
      </c>
      <c r="G26" s="420">
        <v>167</v>
      </c>
      <c r="H26" s="420">
        <v>1450</v>
      </c>
      <c r="I26" s="421" t="s">
        <v>35</v>
      </c>
      <c r="J26" s="422">
        <v>28</v>
      </c>
      <c r="K26" s="421"/>
      <c r="L26" s="423" t="s">
        <v>53</v>
      </c>
    </row>
    <row r="27" spans="2:12" ht="15" customHeight="1">
      <c r="B27" s="429" t="s">
        <v>779</v>
      </c>
      <c r="C27" s="409" t="s">
        <v>60</v>
      </c>
      <c r="D27" s="429" t="s">
        <v>32</v>
      </c>
      <c r="E27" s="430">
        <v>11000</v>
      </c>
      <c r="F27" s="431">
        <v>6710</v>
      </c>
      <c r="G27" s="431">
        <v>330</v>
      </c>
      <c r="H27" s="431">
        <v>2700</v>
      </c>
      <c r="I27" s="432" t="s">
        <v>35</v>
      </c>
      <c r="J27" s="433">
        <v>8.11</v>
      </c>
      <c r="K27" s="432" t="s">
        <v>33</v>
      </c>
      <c r="L27" s="434">
        <v>9.11</v>
      </c>
    </row>
    <row r="28" spans="2:12" ht="15" customHeight="1">
      <c r="B28" s="401" t="s">
        <v>61</v>
      </c>
      <c r="L28" s="436"/>
    </row>
    <row r="29" ht="12">
      <c r="L29" s="436"/>
    </row>
    <row r="30" ht="12">
      <c r="L30" s="436"/>
    </row>
    <row r="31" ht="12">
      <c r="L31" s="436"/>
    </row>
    <row r="32" ht="12">
      <c r="L32" s="436"/>
    </row>
    <row r="33" ht="12">
      <c r="L33" s="436"/>
    </row>
    <row r="34" ht="12">
      <c r="L34" s="436"/>
    </row>
    <row r="35" ht="12">
      <c r="L35" s="436"/>
    </row>
    <row r="36" ht="12">
      <c r="L36" s="436"/>
    </row>
    <row r="37" ht="12">
      <c r="L37" s="436"/>
    </row>
    <row r="38" ht="12">
      <c r="L38" s="436"/>
    </row>
    <row r="39" ht="12">
      <c r="L39" s="436"/>
    </row>
    <row r="40" ht="12">
      <c r="L40" s="436"/>
    </row>
    <row r="41" ht="12">
      <c r="L41" s="436"/>
    </row>
    <row r="42" ht="12">
      <c r="L42" s="436"/>
    </row>
    <row r="43" ht="12">
      <c r="L43" s="436"/>
    </row>
    <row r="44" ht="12">
      <c r="L44" s="436"/>
    </row>
    <row r="45" ht="12">
      <c r="L45" s="436"/>
    </row>
    <row r="46" ht="12">
      <c r="L46" s="436"/>
    </row>
    <row r="47" ht="12">
      <c r="L47" s="436"/>
    </row>
    <row r="48" ht="12">
      <c r="L48" s="436"/>
    </row>
    <row r="49" ht="12">
      <c r="L49" s="436"/>
    </row>
    <row r="50" ht="12">
      <c r="L50" s="436"/>
    </row>
    <row r="51" ht="12">
      <c r="L51" s="436"/>
    </row>
    <row r="52" ht="12">
      <c r="L52" s="436"/>
    </row>
    <row r="53" ht="12">
      <c r="L53" s="436"/>
    </row>
    <row r="54" ht="12">
      <c r="L54" s="436"/>
    </row>
    <row r="55" ht="12">
      <c r="L55" s="436"/>
    </row>
    <row r="56" ht="12">
      <c r="L56" s="436"/>
    </row>
    <row r="57" ht="12">
      <c r="L57" s="436"/>
    </row>
    <row r="58" ht="12">
      <c r="L58" s="436"/>
    </row>
    <row r="59" ht="12">
      <c r="L59" s="436"/>
    </row>
    <row r="60" ht="12">
      <c r="L60" s="436"/>
    </row>
    <row r="61" ht="12">
      <c r="L61" s="436"/>
    </row>
    <row r="62" ht="12">
      <c r="L62" s="436"/>
    </row>
    <row r="63" ht="12">
      <c r="L63" s="436"/>
    </row>
    <row r="64" ht="12">
      <c r="L64" s="436"/>
    </row>
  </sheetData>
  <mergeCells count="28">
    <mergeCell ref="I24:I25"/>
    <mergeCell ref="J24:J25"/>
    <mergeCell ref="K24:K25"/>
    <mergeCell ref="L24:L25"/>
    <mergeCell ref="E24:E25"/>
    <mergeCell ref="F24:F25"/>
    <mergeCell ref="G24:G25"/>
    <mergeCell ref="H24:H25"/>
    <mergeCell ref="K7:K8"/>
    <mergeCell ref="L7:L8"/>
    <mergeCell ref="E7:E8"/>
    <mergeCell ref="F7:F8"/>
    <mergeCell ref="G7:G8"/>
    <mergeCell ref="H7:H8"/>
    <mergeCell ref="L14:L16"/>
    <mergeCell ref="K14:K16"/>
    <mergeCell ref="I15:I16"/>
    <mergeCell ref="J15:J16"/>
    <mergeCell ref="I4:J4"/>
    <mergeCell ref="K4:L4"/>
    <mergeCell ref="B24:B25"/>
    <mergeCell ref="C24:C25"/>
    <mergeCell ref="B7:B8"/>
    <mergeCell ref="C7:C8"/>
    <mergeCell ref="E14:E16"/>
    <mergeCell ref="F14:F16"/>
    <mergeCell ref="G14:G16"/>
    <mergeCell ref="H14:H16"/>
  </mergeCells>
  <printOptions/>
  <pageMargins left="0.75" right="0.75" top="1" bottom="1" header="0.512" footer="0.51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39"/>
  <sheetViews>
    <sheetView workbookViewId="0" topLeftCell="A1">
      <selection activeCell="A1" sqref="A1"/>
    </sheetView>
  </sheetViews>
  <sheetFormatPr defaultColWidth="9.00390625" defaultRowHeight="13.5"/>
  <cols>
    <col min="1" max="1" width="3.625" style="437" customWidth="1"/>
    <col min="2" max="5" width="12.75390625" style="437" customWidth="1"/>
    <col min="6" max="6" width="14.00390625" style="437" customWidth="1"/>
    <col min="7" max="7" width="12.75390625" style="462" customWidth="1"/>
    <col min="8" max="8" width="12.75390625" style="437" customWidth="1"/>
    <col min="9" max="16384" width="9.00390625" style="437" customWidth="1"/>
  </cols>
  <sheetData>
    <row r="2" spans="2:7" ht="14.25">
      <c r="B2" s="402" t="s">
        <v>74</v>
      </c>
      <c r="E2" s="51"/>
      <c r="F2" s="51"/>
      <c r="G2" s="403"/>
    </row>
    <row r="3" spans="2:8" ht="12.75" thickBot="1">
      <c r="B3" s="438"/>
      <c r="C3" s="438"/>
      <c r="D3" s="438"/>
      <c r="E3" s="438"/>
      <c r="F3" s="438"/>
      <c r="G3" s="439"/>
      <c r="H3" s="440" t="s">
        <v>16</v>
      </c>
    </row>
    <row r="4" spans="2:8" ht="26.25" customHeight="1" thickTop="1">
      <c r="B4" s="441" t="s">
        <v>63</v>
      </c>
      <c r="C4" s="441" t="s">
        <v>64</v>
      </c>
      <c r="D4" s="441" t="s">
        <v>65</v>
      </c>
      <c r="E4" s="441" t="s">
        <v>66</v>
      </c>
      <c r="F4" s="441" t="s">
        <v>67</v>
      </c>
      <c r="G4" s="442" t="s">
        <v>66</v>
      </c>
      <c r="H4" s="441" t="s">
        <v>68</v>
      </c>
    </row>
    <row r="5" spans="2:8" ht="15" customHeight="1">
      <c r="B5" s="443"/>
      <c r="C5" s="444" t="s">
        <v>1364</v>
      </c>
      <c r="D5" s="445"/>
      <c r="E5" s="446" t="s">
        <v>1364</v>
      </c>
      <c r="F5" s="445"/>
      <c r="G5" s="447" t="s">
        <v>1364</v>
      </c>
      <c r="H5" s="448" t="s">
        <v>69</v>
      </c>
    </row>
    <row r="6" spans="2:8" s="449" customFormat="1" ht="15" customHeight="1">
      <c r="B6" s="450" t="s">
        <v>70</v>
      </c>
      <c r="C6" s="451">
        <v>1353648</v>
      </c>
      <c r="D6" s="452">
        <f>SUM(D7:D10)</f>
        <v>18</v>
      </c>
      <c r="E6" s="452">
        <v>241967</v>
      </c>
      <c r="F6" s="452">
        <f>SUM(F7:F10)</f>
        <v>116</v>
      </c>
      <c r="G6" s="452">
        <f>SUM(G7:G10)</f>
        <v>108072</v>
      </c>
      <c r="H6" s="453">
        <v>25.8</v>
      </c>
    </row>
    <row r="7" spans="2:8" ht="15" customHeight="1">
      <c r="B7" s="454" t="s">
        <v>1346</v>
      </c>
      <c r="C7" s="455">
        <v>128597</v>
      </c>
      <c r="D7" s="456">
        <v>1</v>
      </c>
      <c r="E7" s="456">
        <v>1200</v>
      </c>
      <c r="F7" s="456">
        <v>3</v>
      </c>
      <c r="G7" s="456">
        <v>781</v>
      </c>
      <c r="H7" s="457">
        <v>1.5</v>
      </c>
    </row>
    <row r="8" spans="2:8" ht="15" customHeight="1">
      <c r="B8" s="454" t="s">
        <v>71</v>
      </c>
      <c r="C8" s="455">
        <v>376261</v>
      </c>
      <c r="D8" s="456">
        <v>6</v>
      </c>
      <c r="E8" s="456">
        <v>91481</v>
      </c>
      <c r="F8" s="456">
        <v>63</v>
      </c>
      <c r="G8" s="456">
        <v>49257</v>
      </c>
      <c r="H8" s="457">
        <v>37.4</v>
      </c>
    </row>
    <row r="9" spans="2:8" ht="15" customHeight="1">
      <c r="B9" s="454" t="s">
        <v>72</v>
      </c>
      <c r="C9" s="455">
        <v>545651</v>
      </c>
      <c r="D9" s="456">
        <v>8</v>
      </c>
      <c r="E9" s="456">
        <v>127971</v>
      </c>
      <c r="F9" s="456">
        <v>39</v>
      </c>
      <c r="G9" s="456">
        <v>45037</v>
      </c>
      <c r="H9" s="457">
        <v>30.8</v>
      </c>
    </row>
    <row r="10" spans="2:8" ht="15" customHeight="1">
      <c r="B10" s="458" t="s">
        <v>73</v>
      </c>
      <c r="C10" s="459">
        <v>303129</v>
      </c>
      <c r="D10" s="460">
        <v>3</v>
      </c>
      <c r="E10" s="460">
        <v>26315</v>
      </c>
      <c r="F10" s="460">
        <v>11</v>
      </c>
      <c r="G10" s="460">
        <v>12997</v>
      </c>
      <c r="H10" s="461">
        <v>13</v>
      </c>
    </row>
    <row r="11" spans="2:8" ht="15" customHeight="1">
      <c r="B11" s="437" t="s">
        <v>61</v>
      </c>
      <c r="H11" s="463"/>
    </row>
    <row r="12" ht="15" customHeight="1">
      <c r="H12" s="463"/>
    </row>
    <row r="13" ht="15" customHeight="1">
      <c r="H13" s="463"/>
    </row>
    <row r="14" ht="15" customHeight="1">
      <c r="H14" s="463"/>
    </row>
    <row r="15" ht="15" customHeight="1">
      <c r="H15" s="463"/>
    </row>
    <row r="16" ht="15" customHeight="1">
      <c r="H16" s="463"/>
    </row>
    <row r="17" ht="15" customHeight="1">
      <c r="H17" s="463"/>
    </row>
    <row r="18" ht="15" customHeight="1">
      <c r="H18" s="463"/>
    </row>
    <row r="19" ht="15" customHeight="1">
      <c r="H19" s="463"/>
    </row>
    <row r="20" ht="15" customHeight="1">
      <c r="H20" s="463"/>
    </row>
    <row r="21" ht="15" customHeight="1">
      <c r="H21" s="463"/>
    </row>
    <row r="22" ht="15" customHeight="1">
      <c r="H22" s="463"/>
    </row>
    <row r="23" ht="15" customHeight="1">
      <c r="H23" s="463"/>
    </row>
    <row r="24" ht="15" customHeight="1">
      <c r="H24" s="463"/>
    </row>
    <row r="25" ht="15" customHeight="1">
      <c r="H25" s="463"/>
    </row>
    <row r="26" ht="15" customHeight="1">
      <c r="H26" s="463"/>
    </row>
    <row r="27" ht="15" customHeight="1">
      <c r="H27" s="463"/>
    </row>
    <row r="28" ht="15" customHeight="1">
      <c r="H28" s="463"/>
    </row>
    <row r="29" ht="15" customHeight="1">
      <c r="H29" s="463"/>
    </row>
    <row r="30" ht="15" customHeight="1">
      <c r="H30" s="463"/>
    </row>
    <row r="31" ht="15" customHeight="1">
      <c r="H31" s="463"/>
    </row>
    <row r="32" ht="15" customHeight="1">
      <c r="H32" s="463"/>
    </row>
    <row r="33" ht="15" customHeight="1">
      <c r="H33" s="463"/>
    </row>
    <row r="34" ht="15" customHeight="1">
      <c r="H34" s="463"/>
    </row>
    <row r="35" ht="15" customHeight="1">
      <c r="H35" s="463"/>
    </row>
    <row r="36" ht="15" customHeight="1">
      <c r="H36" s="463"/>
    </row>
    <row r="37" ht="15" customHeight="1">
      <c r="H37" s="463"/>
    </row>
    <row r="38" ht="12">
      <c r="H38" s="463"/>
    </row>
    <row r="39" ht="12">
      <c r="H39" s="463"/>
    </row>
  </sheetData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U18"/>
  <sheetViews>
    <sheetView workbookViewId="0" topLeftCell="A1">
      <selection activeCell="A1" sqref="A1"/>
    </sheetView>
  </sheetViews>
  <sheetFormatPr defaultColWidth="9.00390625" defaultRowHeight="13.5"/>
  <cols>
    <col min="1" max="1" width="2.625" style="466" customWidth="1"/>
    <col min="2" max="2" width="14.375" style="483" customWidth="1"/>
    <col min="3" max="3" width="13.875" style="466" bestFit="1" customWidth="1"/>
    <col min="4" max="5" width="12.75390625" style="466" bestFit="1" customWidth="1"/>
    <col min="6" max="6" width="13.875" style="466" bestFit="1" customWidth="1"/>
    <col min="7" max="7" width="8.50390625" style="466" bestFit="1" customWidth="1"/>
    <col min="8" max="8" width="9.50390625" style="466" bestFit="1" customWidth="1"/>
    <col min="9" max="9" width="7.625" style="466" bestFit="1" customWidth="1"/>
    <col min="10" max="10" width="9.50390625" style="466" bestFit="1" customWidth="1"/>
    <col min="11" max="11" width="8.125" style="466" customWidth="1"/>
    <col min="12" max="12" width="8.25390625" style="466" customWidth="1"/>
    <col min="13" max="13" width="7.625" style="466" bestFit="1" customWidth="1"/>
    <col min="14" max="14" width="9.50390625" style="466" bestFit="1" customWidth="1"/>
    <col min="15" max="15" width="10.75390625" style="466" customWidth="1"/>
    <col min="16" max="16" width="10.25390625" style="466" customWidth="1"/>
    <col min="17" max="17" width="9.875" style="466" customWidth="1"/>
    <col min="18" max="18" width="11.75390625" style="466" customWidth="1"/>
    <col min="19" max="19" width="12.25390625" style="466" customWidth="1"/>
    <col min="20" max="21" width="11.875" style="466" customWidth="1"/>
    <col min="22" max="16384" width="9.00390625" style="466" customWidth="1"/>
  </cols>
  <sheetData>
    <row r="2" s="464" customFormat="1" ht="14.25">
      <c r="B2" s="465" t="s">
        <v>106</v>
      </c>
    </row>
    <row r="3" spans="2:21" ht="20.25" customHeight="1" thickBot="1">
      <c r="B3" s="467"/>
      <c r="C3" s="468"/>
      <c r="D3" s="468"/>
      <c r="E3" s="468"/>
      <c r="F3" s="468"/>
      <c r="G3" s="468"/>
      <c r="H3" s="468"/>
      <c r="I3" s="468"/>
      <c r="J3" s="468"/>
      <c r="K3" s="469"/>
      <c r="L3" s="469"/>
      <c r="M3" s="468"/>
      <c r="N3" s="468"/>
      <c r="U3" s="470" t="s">
        <v>75</v>
      </c>
    </row>
    <row r="4" spans="2:21" ht="22.5" customHeight="1">
      <c r="B4" s="955" t="s">
        <v>76</v>
      </c>
      <c r="C4" s="958" t="s">
        <v>77</v>
      </c>
      <c r="D4" s="961" t="s">
        <v>78</v>
      </c>
      <c r="E4" s="967"/>
      <c r="F4" s="961" t="s">
        <v>79</v>
      </c>
      <c r="G4" s="962"/>
      <c r="H4" s="962"/>
      <c r="I4" s="962"/>
      <c r="J4" s="962"/>
      <c r="K4" s="962"/>
      <c r="L4" s="962"/>
      <c r="M4" s="962"/>
      <c r="N4" s="963"/>
      <c r="O4" s="950" t="s">
        <v>80</v>
      </c>
      <c r="P4" s="951"/>
      <c r="Q4" s="951"/>
      <c r="R4" s="951"/>
      <c r="S4" s="951"/>
      <c r="T4" s="952"/>
      <c r="U4" s="954" t="s">
        <v>81</v>
      </c>
    </row>
    <row r="5" spans="2:21" ht="22.5" customHeight="1">
      <c r="B5" s="956"/>
      <c r="C5" s="959"/>
      <c r="D5" s="933" t="s">
        <v>82</v>
      </c>
      <c r="E5" s="936" t="s">
        <v>83</v>
      </c>
      <c r="F5" s="964" t="s">
        <v>352</v>
      </c>
      <c r="G5" s="947" t="s">
        <v>84</v>
      </c>
      <c r="H5" s="948"/>
      <c r="I5" s="949" t="s">
        <v>85</v>
      </c>
      <c r="J5" s="948"/>
      <c r="K5" s="953" t="s">
        <v>86</v>
      </c>
      <c r="L5" s="941"/>
      <c r="M5" s="949" t="s">
        <v>87</v>
      </c>
      <c r="N5" s="948"/>
      <c r="O5" s="939" t="s">
        <v>88</v>
      </c>
      <c r="P5" s="939"/>
      <c r="Q5" s="939"/>
      <c r="R5" s="939" t="s">
        <v>89</v>
      </c>
      <c r="S5" s="939"/>
      <c r="T5" s="939"/>
      <c r="U5" s="937"/>
    </row>
    <row r="6" spans="2:21" ht="22.5" customHeight="1">
      <c r="B6" s="956"/>
      <c r="C6" s="959"/>
      <c r="D6" s="934"/>
      <c r="E6" s="937"/>
      <c r="F6" s="965"/>
      <c r="G6" s="942" t="s">
        <v>90</v>
      </c>
      <c r="H6" s="940" t="s">
        <v>91</v>
      </c>
      <c r="I6" s="942" t="s">
        <v>90</v>
      </c>
      <c r="J6" s="940" t="s">
        <v>91</v>
      </c>
      <c r="K6" s="942" t="s">
        <v>90</v>
      </c>
      <c r="L6" s="940" t="s">
        <v>91</v>
      </c>
      <c r="M6" s="942" t="s">
        <v>90</v>
      </c>
      <c r="N6" s="940" t="s">
        <v>91</v>
      </c>
      <c r="O6" s="944" t="s">
        <v>92</v>
      </c>
      <c r="P6" s="945" t="s">
        <v>93</v>
      </c>
      <c r="Q6" s="945" t="s">
        <v>94</v>
      </c>
      <c r="R6" s="945" t="s">
        <v>94</v>
      </c>
      <c r="S6" s="945" t="s">
        <v>95</v>
      </c>
      <c r="T6" s="945" t="s">
        <v>96</v>
      </c>
      <c r="U6" s="937"/>
    </row>
    <row r="7" spans="2:21" ht="23.25" customHeight="1">
      <c r="B7" s="957"/>
      <c r="C7" s="960"/>
      <c r="D7" s="935"/>
      <c r="E7" s="938"/>
      <c r="F7" s="966"/>
      <c r="G7" s="943"/>
      <c r="H7" s="941"/>
      <c r="I7" s="943"/>
      <c r="J7" s="941"/>
      <c r="K7" s="943"/>
      <c r="L7" s="941"/>
      <c r="M7" s="943"/>
      <c r="N7" s="941"/>
      <c r="O7" s="944"/>
      <c r="P7" s="946"/>
      <c r="Q7" s="946"/>
      <c r="R7" s="946"/>
      <c r="S7" s="946"/>
      <c r="T7" s="946"/>
      <c r="U7" s="938"/>
    </row>
    <row r="8" spans="2:21" ht="9.75" customHeight="1">
      <c r="B8" s="471"/>
      <c r="C8" s="472" t="s">
        <v>97</v>
      </c>
      <c r="D8" s="472" t="s">
        <v>97</v>
      </c>
      <c r="E8" s="472" t="s">
        <v>97</v>
      </c>
      <c r="F8" s="472" t="s">
        <v>97</v>
      </c>
      <c r="G8" s="472" t="s">
        <v>97</v>
      </c>
      <c r="H8" s="472" t="s">
        <v>97</v>
      </c>
      <c r="I8" s="472" t="s">
        <v>97</v>
      </c>
      <c r="J8" s="472" t="s">
        <v>97</v>
      </c>
      <c r="K8" s="472" t="s">
        <v>97</v>
      </c>
      <c r="L8" s="472" t="s">
        <v>97</v>
      </c>
      <c r="M8" s="472" t="s">
        <v>97</v>
      </c>
      <c r="N8" s="472" t="s">
        <v>97</v>
      </c>
      <c r="O8" s="472"/>
      <c r="P8" s="472"/>
      <c r="Q8" s="472"/>
      <c r="R8" s="472"/>
      <c r="S8" s="472"/>
      <c r="T8" s="472"/>
      <c r="U8" s="473"/>
    </row>
    <row r="9" spans="2:21" s="474" customFormat="1" ht="19.5" customHeight="1">
      <c r="B9" s="475" t="s">
        <v>98</v>
      </c>
      <c r="C9" s="476">
        <f aca="true" t="shared" si="0" ref="C9:C14">SUM(D9:E9)</f>
        <v>261524</v>
      </c>
      <c r="D9" s="477">
        <v>95656</v>
      </c>
      <c r="E9" s="477">
        <v>165868</v>
      </c>
      <c r="F9" s="477">
        <v>255760</v>
      </c>
      <c r="G9" s="477">
        <v>146</v>
      </c>
      <c r="H9" s="477">
        <v>4041</v>
      </c>
      <c r="I9" s="477">
        <v>58</v>
      </c>
      <c r="J9" s="477">
        <v>641</v>
      </c>
      <c r="K9" s="477">
        <v>7</v>
      </c>
      <c r="L9" s="477">
        <v>1082</v>
      </c>
      <c r="M9" s="477">
        <v>0</v>
      </c>
      <c r="N9" s="477">
        <v>0</v>
      </c>
      <c r="O9" s="477">
        <v>50746</v>
      </c>
      <c r="P9" s="477">
        <v>44910</v>
      </c>
      <c r="Q9" s="477">
        <v>0</v>
      </c>
      <c r="R9" s="477">
        <v>154338</v>
      </c>
      <c r="S9" s="477">
        <v>4130</v>
      </c>
      <c r="T9" s="477">
        <v>7400</v>
      </c>
      <c r="U9" s="478">
        <v>0</v>
      </c>
    </row>
    <row r="10" spans="2:21" s="474" customFormat="1" ht="19.5" customHeight="1">
      <c r="B10" s="475" t="s">
        <v>99</v>
      </c>
      <c r="C10" s="476">
        <f t="shared" si="0"/>
        <v>306741</v>
      </c>
      <c r="D10" s="477">
        <v>47145</v>
      </c>
      <c r="E10" s="477">
        <v>259596</v>
      </c>
      <c r="F10" s="477">
        <v>302496</v>
      </c>
      <c r="G10" s="477">
        <v>189</v>
      </c>
      <c r="H10" s="477">
        <v>3078</v>
      </c>
      <c r="I10" s="477">
        <v>65</v>
      </c>
      <c r="J10" s="477">
        <v>922</v>
      </c>
      <c r="K10" s="477">
        <v>3</v>
      </c>
      <c r="L10" s="477">
        <v>245</v>
      </c>
      <c r="M10" s="477">
        <v>0</v>
      </c>
      <c r="N10" s="477">
        <v>0</v>
      </c>
      <c r="O10" s="477">
        <v>8427</v>
      </c>
      <c r="P10" s="477">
        <v>38718</v>
      </c>
      <c r="Q10" s="477">
        <v>0</v>
      </c>
      <c r="R10" s="477">
        <v>132979</v>
      </c>
      <c r="S10" s="477">
        <v>65049</v>
      </c>
      <c r="T10" s="477">
        <v>61568</v>
      </c>
      <c r="U10" s="478">
        <v>0</v>
      </c>
    </row>
    <row r="11" spans="2:21" s="474" customFormat="1" ht="19.5" customHeight="1">
      <c r="B11" s="475" t="s">
        <v>100</v>
      </c>
      <c r="C11" s="476">
        <f t="shared" si="0"/>
        <v>587475</v>
      </c>
      <c r="D11" s="477">
        <v>149283</v>
      </c>
      <c r="E11" s="477">
        <v>438192</v>
      </c>
      <c r="F11" s="477">
        <v>578124</v>
      </c>
      <c r="G11" s="477">
        <v>316</v>
      </c>
      <c r="H11" s="477">
        <v>6105</v>
      </c>
      <c r="I11" s="477">
        <v>114</v>
      </c>
      <c r="J11" s="477">
        <v>2733</v>
      </c>
      <c r="K11" s="477">
        <v>5</v>
      </c>
      <c r="L11" s="477">
        <v>513</v>
      </c>
      <c r="M11" s="477">
        <v>2</v>
      </c>
      <c r="N11" s="477">
        <v>560</v>
      </c>
      <c r="O11" s="477">
        <v>22949</v>
      </c>
      <c r="P11" s="477">
        <v>63321</v>
      </c>
      <c r="Q11" s="477">
        <v>63013</v>
      </c>
      <c r="R11" s="477">
        <v>117601</v>
      </c>
      <c r="S11" s="477">
        <v>205577</v>
      </c>
      <c r="T11" s="477">
        <v>115014</v>
      </c>
      <c r="U11" s="478">
        <v>21510</v>
      </c>
    </row>
    <row r="12" spans="2:21" s="474" customFormat="1" ht="19.5" customHeight="1">
      <c r="B12" s="475" t="s">
        <v>101</v>
      </c>
      <c r="C12" s="476">
        <f t="shared" si="0"/>
        <v>1698647</v>
      </c>
      <c r="D12" s="477">
        <v>154033</v>
      </c>
      <c r="E12" s="477">
        <v>1544614</v>
      </c>
      <c r="F12" s="477">
        <v>1675979</v>
      </c>
      <c r="G12" s="477">
        <v>707</v>
      </c>
      <c r="H12" s="477">
        <v>8567</v>
      </c>
      <c r="I12" s="477">
        <v>591</v>
      </c>
      <c r="J12" s="477">
        <v>11971</v>
      </c>
      <c r="K12" s="477">
        <v>9</v>
      </c>
      <c r="L12" s="477">
        <v>2130</v>
      </c>
      <c r="M12" s="477">
        <v>6</v>
      </c>
      <c r="N12" s="477">
        <v>1790</v>
      </c>
      <c r="O12" s="477">
        <v>19623</v>
      </c>
      <c r="P12" s="477">
        <v>55041</v>
      </c>
      <c r="Q12" s="477">
        <v>79369</v>
      </c>
      <c r="R12" s="477">
        <v>170004</v>
      </c>
      <c r="S12" s="477">
        <v>495278</v>
      </c>
      <c r="T12" s="477">
        <v>879332</v>
      </c>
      <c r="U12" s="478">
        <v>103736</v>
      </c>
    </row>
    <row r="13" spans="2:21" s="474" customFormat="1" ht="19.5" customHeight="1">
      <c r="B13" s="475" t="s">
        <v>102</v>
      </c>
      <c r="C13" s="476">
        <f t="shared" si="0"/>
        <v>2494798</v>
      </c>
      <c r="D13" s="477">
        <v>276559</v>
      </c>
      <c r="E13" s="477">
        <v>2218239</v>
      </c>
      <c r="F13" s="477">
        <v>2484203</v>
      </c>
      <c r="G13" s="477">
        <v>910</v>
      </c>
      <c r="H13" s="477">
        <v>3410</v>
      </c>
      <c r="I13" s="477">
        <v>692</v>
      </c>
      <c r="J13" s="477">
        <v>7182</v>
      </c>
      <c r="K13" s="477">
        <v>1</v>
      </c>
      <c r="L13" s="477">
        <v>2</v>
      </c>
      <c r="M13" s="477">
        <v>4</v>
      </c>
      <c r="N13" s="477">
        <v>883</v>
      </c>
      <c r="O13" s="477">
        <v>57358</v>
      </c>
      <c r="P13" s="477">
        <v>93135</v>
      </c>
      <c r="Q13" s="477">
        <v>126067</v>
      </c>
      <c r="R13" s="477">
        <v>183975</v>
      </c>
      <c r="S13" s="477">
        <v>513772</v>
      </c>
      <c r="T13" s="477">
        <v>1520493</v>
      </c>
      <c r="U13" s="478">
        <v>851666</v>
      </c>
    </row>
    <row r="14" spans="2:21" s="474" customFormat="1" ht="19.5" customHeight="1">
      <c r="B14" s="475" t="s">
        <v>103</v>
      </c>
      <c r="C14" s="476">
        <f t="shared" si="0"/>
        <v>4789360</v>
      </c>
      <c r="D14" s="477">
        <v>198454</v>
      </c>
      <c r="E14" s="477">
        <v>4590906</v>
      </c>
      <c r="F14" s="477">
        <v>4761132</v>
      </c>
      <c r="G14" s="477">
        <v>1311</v>
      </c>
      <c r="H14" s="477">
        <v>5325</v>
      </c>
      <c r="I14" s="477">
        <v>1865</v>
      </c>
      <c r="J14" s="477">
        <v>22208</v>
      </c>
      <c r="K14" s="477">
        <v>10</v>
      </c>
      <c r="L14" s="477">
        <v>696</v>
      </c>
      <c r="M14" s="477">
        <v>36</v>
      </c>
      <c r="N14" s="477">
        <v>4532</v>
      </c>
      <c r="O14" s="477">
        <v>11112</v>
      </c>
      <c r="P14" s="477">
        <v>48935</v>
      </c>
      <c r="Q14" s="477">
        <v>138356</v>
      </c>
      <c r="R14" s="477">
        <v>735677</v>
      </c>
      <c r="S14" s="477">
        <v>2295277</v>
      </c>
      <c r="T14" s="477">
        <v>1559951</v>
      </c>
      <c r="U14" s="478">
        <v>1693792</v>
      </c>
    </row>
    <row r="15" spans="2:21" s="479" customFormat="1" ht="19.5" customHeight="1" thickBot="1">
      <c r="B15" s="480" t="s">
        <v>104</v>
      </c>
      <c r="C15" s="481">
        <f aca="true" t="shared" si="1" ref="C15:O15">SUM(C9:C14)</f>
        <v>10138545</v>
      </c>
      <c r="D15" s="481">
        <f t="shared" si="1"/>
        <v>921130</v>
      </c>
      <c r="E15" s="481">
        <f t="shared" si="1"/>
        <v>9217415</v>
      </c>
      <c r="F15" s="481">
        <f t="shared" si="1"/>
        <v>10057694</v>
      </c>
      <c r="G15" s="481">
        <f t="shared" si="1"/>
        <v>3579</v>
      </c>
      <c r="H15" s="481">
        <f t="shared" si="1"/>
        <v>30526</v>
      </c>
      <c r="I15" s="481">
        <f t="shared" si="1"/>
        <v>3385</v>
      </c>
      <c r="J15" s="481">
        <f t="shared" si="1"/>
        <v>45657</v>
      </c>
      <c r="K15" s="481">
        <f t="shared" si="1"/>
        <v>35</v>
      </c>
      <c r="L15" s="481">
        <f t="shared" si="1"/>
        <v>4668</v>
      </c>
      <c r="M15" s="481">
        <f t="shared" si="1"/>
        <v>48</v>
      </c>
      <c r="N15" s="481">
        <f t="shared" si="1"/>
        <v>7765</v>
      </c>
      <c r="O15" s="481">
        <f t="shared" si="1"/>
        <v>170215</v>
      </c>
      <c r="P15" s="481">
        <v>344110</v>
      </c>
      <c r="Q15" s="481">
        <f>SUM(Q9:Q14)</f>
        <v>406805</v>
      </c>
      <c r="R15" s="481">
        <f>SUM(R9:R14)</f>
        <v>1494574</v>
      </c>
      <c r="S15" s="481">
        <f>SUM(S9:S14)</f>
        <v>3579083</v>
      </c>
      <c r="T15" s="481">
        <f>SUM(T9:T14)</f>
        <v>4143758</v>
      </c>
      <c r="U15" s="482">
        <f>SUM(U9:U14)</f>
        <v>2670704</v>
      </c>
    </row>
    <row r="16" ht="12">
      <c r="B16" s="483" t="s">
        <v>105</v>
      </c>
    </row>
    <row r="17" ht="12">
      <c r="B17" s="466"/>
    </row>
    <row r="18" ht="12">
      <c r="K18" s="484"/>
    </row>
  </sheetData>
  <mergeCells count="29">
    <mergeCell ref="U4:U7"/>
    <mergeCell ref="B4:B7"/>
    <mergeCell ref="C4:C7"/>
    <mergeCell ref="M5:N5"/>
    <mergeCell ref="M6:M7"/>
    <mergeCell ref="N6:N7"/>
    <mergeCell ref="F4:N4"/>
    <mergeCell ref="F5:F7"/>
    <mergeCell ref="G6:G7"/>
    <mergeCell ref="D4:E4"/>
    <mergeCell ref="G5:H5"/>
    <mergeCell ref="I5:J5"/>
    <mergeCell ref="O4:T4"/>
    <mergeCell ref="S6:S7"/>
    <mergeCell ref="K5:L5"/>
    <mergeCell ref="T6:T7"/>
    <mergeCell ref="R5:T5"/>
    <mergeCell ref="Q6:Q7"/>
    <mergeCell ref="R6:R7"/>
    <mergeCell ref="D5:D7"/>
    <mergeCell ref="E5:E7"/>
    <mergeCell ref="O5:Q5"/>
    <mergeCell ref="H6:H7"/>
    <mergeCell ref="I6:I7"/>
    <mergeCell ref="J6:J7"/>
    <mergeCell ref="K6:K7"/>
    <mergeCell ref="L6:L7"/>
    <mergeCell ref="O6:O7"/>
    <mergeCell ref="P6:P7"/>
  </mergeCells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S13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485" customWidth="1"/>
    <col min="2" max="2" width="8.375" style="514" customWidth="1"/>
    <col min="3" max="3" width="7.375" style="487" customWidth="1"/>
    <col min="4" max="5" width="7.375" style="485" customWidth="1"/>
    <col min="6" max="6" width="4.50390625" style="485" customWidth="1"/>
    <col min="7" max="14" width="7.375" style="485" customWidth="1"/>
    <col min="15" max="15" width="9.75390625" style="485" customWidth="1"/>
    <col min="16" max="19" width="7.375" style="485" customWidth="1"/>
    <col min="20" max="16384" width="9.00390625" style="485" customWidth="1"/>
  </cols>
  <sheetData>
    <row r="2" ht="14.25">
      <c r="B2" s="486" t="s">
        <v>123</v>
      </c>
    </row>
    <row r="3" spans="2:19" ht="12.75" thickBot="1">
      <c r="B3" s="488"/>
      <c r="C3" s="489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</row>
    <row r="4" spans="2:19" ht="13.5">
      <c r="B4" s="968" t="s">
        <v>76</v>
      </c>
      <c r="C4" s="972" t="s">
        <v>107</v>
      </c>
      <c r="D4" s="973"/>
      <c r="E4" s="973"/>
      <c r="F4" s="976" t="s">
        <v>108</v>
      </c>
      <c r="G4" s="977"/>
      <c r="H4" s="968" t="s">
        <v>109</v>
      </c>
      <c r="I4" s="968"/>
      <c r="J4" s="968"/>
      <c r="K4" s="968"/>
      <c r="L4" s="968"/>
      <c r="M4" s="968" t="s">
        <v>110</v>
      </c>
      <c r="N4" s="968"/>
      <c r="O4" s="968" t="s">
        <v>111</v>
      </c>
      <c r="P4" s="982" t="s">
        <v>986</v>
      </c>
      <c r="Q4" s="983"/>
      <c r="R4" s="984"/>
      <c r="S4" s="968" t="s">
        <v>112</v>
      </c>
    </row>
    <row r="5" spans="2:19" ht="13.5">
      <c r="B5" s="969"/>
      <c r="C5" s="974" t="s">
        <v>113</v>
      </c>
      <c r="D5" s="969" t="s">
        <v>1373</v>
      </c>
      <c r="E5" s="969"/>
      <c r="F5" s="978" t="s">
        <v>113</v>
      </c>
      <c r="G5" s="979"/>
      <c r="H5" s="969" t="s">
        <v>113</v>
      </c>
      <c r="I5" s="969" t="s">
        <v>1373</v>
      </c>
      <c r="J5" s="969"/>
      <c r="K5" s="975"/>
      <c r="L5" s="970" t="s">
        <v>114</v>
      </c>
      <c r="M5" s="969" t="s">
        <v>113</v>
      </c>
      <c r="N5" s="969" t="s">
        <v>1373</v>
      </c>
      <c r="O5" s="969"/>
      <c r="P5" s="969" t="s">
        <v>113</v>
      </c>
      <c r="Q5" s="969" t="s">
        <v>1373</v>
      </c>
      <c r="R5" s="969" t="s">
        <v>114</v>
      </c>
      <c r="S5" s="969"/>
    </row>
    <row r="6" spans="2:19" ht="12">
      <c r="B6" s="969"/>
      <c r="C6" s="974"/>
      <c r="D6" s="491" t="s">
        <v>115</v>
      </c>
      <c r="E6" s="491" t="s">
        <v>116</v>
      </c>
      <c r="F6" s="980"/>
      <c r="G6" s="981"/>
      <c r="H6" s="969"/>
      <c r="I6" s="491" t="s">
        <v>115</v>
      </c>
      <c r="J6" s="491" t="s">
        <v>116</v>
      </c>
      <c r="K6" s="491" t="s">
        <v>117</v>
      </c>
      <c r="L6" s="971"/>
      <c r="M6" s="969"/>
      <c r="N6" s="969"/>
      <c r="O6" s="969"/>
      <c r="P6" s="969"/>
      <c r="Q6" s="969"/>
      <c r="R6" s="969"/>
      <c r="S6" s="969"/>
    </row>
    <row r="7" spans="2:19" ht="12">
      <c r="B7" s="492"/>
      <c r="C7" s="493"/>
      <c r="D7" s="494"/>
      <c r="E7" s="494"/>
      <c r="F7" s="495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6"/>
    </row>
    <row r="8" spans="2:19" s="497" customFormat="1" ht="11.25">
      <c r="B8" s="498" t="s">
        <v>718</v>
      </c>
      <c r="C8" s="499">
        <f>SUM(C10:C12)</f>
        <v>1765</v>
      </c>
      <c r="D8" s="500">
        <f>SUM(D10:D12)</f>
        <v>1417</v>
      </c>
      <c r="E8" s="500">
        <f>SUM(E10:E12)</f>
        <v>4845</v>
      </c>
      <c r="F8" s="501"/>
      <c r="G8" s="500">
        <f>SUM(G9:G12)</f>
        <v>540</v>
      </c>
      <c r="H8" s="500">
        <f aca="true" t="shared" si="0" ref="H8:S8">SUM(H10:H12)</f>
        <v>288</v>
      </c>
      <c r="I8" s="500">
        <f t="shared" si="0"/>
        <v>547</v>
      </c>
      <c r="J8" s="500">
        <f t="shared" si="0"/>
        <v>7</v>
      </c>
      <c r="K8" s="500">
        <f t="shared" si="0"/>
        <v>571</v>
      </c>
      <c r="L8" s="500">
        <f t="shared" si="0"/>
        <v>3422</v>
      </c>
      <c r="M8" s="500">
        <f t="shared" si="0"/>
        <v>377</v>
      </c>
      <c r="N8" s="500">
        <f t="shared" si="0"/>
        <v>78</v>
      </c>
      <c r="O8" s="500">
        <f t="shared" si="0"/>
        <v>77</v>
      </c>
      <c r="P8" s="500">
        <f t="shared" si="0"/>
        <v>2970</v>
      </c>
      <c r="Q8" s="500">
        <f t="shared" si="0"/>
        <v>7465</v>
      </c>
      <c r="R8" s="500">
        <f t="shared" si="0"/>
        <v>3422</v>
      </c>
      <c r="S8" s="502">
        <f t="shared" si="0"/>
        <v>13934</v>
      </c>
    </row>
    <row r="9" spans="2:19" ht="12">
      <c r="B9" s="503"/>
      <c r="C9" s="504"/>
      <c r="D9" s="505"/>
      <c r="E9" s="505"/>
      <c r="F9" s="506" t="s">
        <v>118</v>
      </c>
      <c r="G9" s="505">
        <v>530</v>
      </c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7"/>
    </row>
    <row r="10" spans="2:19" ht="12">
      <c r="B10" s="503" t="s">
        <v>119</v>
      </c>
      <c r="C10" s="504">
        <v>536</v>
      </c>
      <c r="D10" s="505">
        <v>35</v>
      </c>
      <c r="E10" s="505">
        <v>209</v>
      </c>
      <c r="F10" s="508"/>
      <c r="G10" s="505">
        <v>4</v>
      </c>
      <c r="H10" s="505">
        <v>89</v>
      </c>
      <c r="I10" s="505">
        <v>344</v>
      </c>
      <c r="J10" s="505">
        <v>0</v>
      </c>
      <c r="K10" s="505">
        <v>0</v>
      </c>
      <c r="L10" s="505">
        <v>0</v>
      </c>
      <c r="M10" s="505">
        <v>4</v>
      </c>
      <c r="N10" s="505">
        <v>1</v>
      </c>
      <c r="O10" s="505">
        <v>25</v>
      </c>
      <c r="P10" s="505">
        <v>1163</v>
      </c>
      <c r="Q10" s="505">
        <v>589</v>
      </c>
      <c r="R10" s="505">
        <v>0</v>
      </c>
      <c r="S10" s="507">
        <f>SUM(O10:R10)</f>
        <v>1777</v>
      </c>
    </row>
    <row r="11" spans="2:19" ht="12">
      <c r="B11" s="503" t="s">
        <v>120</v>
      </c>
      <c r="C11" s="504">
        <v>250</v>
      </c>
      <c r="D11" s="505">
        <v>132</v>
      </c>
      <c r="E11" s="505">
        <v>107</v>
      </c>
      <c r="F11" s="508"/>
      <c r="G11" s="505">
        <v>6</v>
      </c>
      <c r="H11" s="505">
        <v>100</v>
      </c>
      <c r="I11" s="505">
        <v>25</v>
      </c>
      <c r="J11" s="505">
        <v>3</v>
      </c>
      <c r="K11" s="505">
        <v>41</v>
      </c>
      <c r="L11" s="505">
        <v>105</v>
      </c>
      <c r="M11" s="505">
        <v>345</v>
      </c>
      <c r="N11" s="505">
        <v>48</v>
      </c>
      <c r="O11" s="505">
        <v>12</v>
      </c>
      <c r="P11" s="505">
        <v>701</v>
      </c>
      <c r="Q11" s="505">
        <v>356</v>
      </c>
      <c r="R11" s="505">
        <v>105</v>
      </c>
      <c r="S11" s="507">
        <f>SUM(O11:R11)</f>
        <v>1174</v>
      </c>
    </row>
    <row r="12" spans="2:19" ht="12.75" thickBot="1">
      <c r="B12" s="509" t="s">
        <v>121</v>
      </c>
      <c r="C12" s="510">
        <v>979</v>
      </c>
      <c r="D12" s="511">
        <v>1250</v>
      </c>
      <c r="E12" s="511">
        <v>4529</v>
      </c>
      <c r="F12" s="512"/>
      <c r="G12" s="511">
        <v>0</v>
      </c>
      <c r="H12" s="511">
        <v>99</v>
      </c>
      <c r="I12" s="511">
        <v>178</v>
      </c>
      <c r="J12" s="511">
        <v>4</v>
      </c>
      <c r="K12" s="511">
        <v>530</v>
      </c>
      <c r="L12" s="511">
        <v>3317</v>
      </c>
      <c r="M12" s="511">
        <v>28</v>
      </c>
      <c r="N12" s="511">
        <v>29</v>
      </c>
      <c r="O12" s="511">
        <v>40</v>
      </c>
      <c r="P12" s="511">
        <v>1106</v>
      </c>
      <c r="Q12" s="511">
        <v>6520</v>
      </c>
      <c r="R12" s="511">
        <v>3317</v>
      </c>
      <c r="S12" s="513">
        <f>SUM(O12:R12)</f>
        <v>10983</v>
      </c>
    </row>
    <row r="13" ht="12">
      <c r="B13" s="514" t="s">
        <v>122</v>
      </c>
    </row>
  </sheetData>
  <mergeCells count="19">
    <mergeCell ref="S4:S6"/>
    <mergeCell ref="P4:R4"/>
    <mergeCell ref="M4:N4"/>
    <mergeCell ref="M5:M6"/>
    <mergeCell ref="N5:N6"/>
    <mergeCell ref="O4:O6"/>
    <mergeCell ref="P5:P6"/>
    <mergeCell ref="Q5:Q6"/>
    <mergeCell ref="R5:R6"/>
    <mergeCell ref="B4:B6"/>
    <mergeCell ref="L5:L6"/>
    <mergeCell ref="C4:E4"/>
    <mergeCell ref="C5:C6"/>
    <mergeCell ref="D5:E5"/>
    <mergeCell ref="H4:L4"/>
    <mergeCell ref="I5:K5"/>
    <mergeCell ref="F4:G4"/>
    <mergeCell ref="H5:H6"/>
    <mergeCell ref="F5:G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92"/>
  <sheetViews>
    <sheetView workbookViewId="0" topLeftCell="A1">
      <selection activeCell="A1" sqref="A1"/>
    </sheetView>
  </sheetViews>
  <sheetFormatPr defaultColWidth="9.00390625" defaultRowHeight="13.5"/>
  <cols>
    <col min="1" max="1" width="2.625" style="515" customWidth="1"/>
    <col min="2" max="2" width="4.625" style="520" customWidth="1"/>
    <col min="3" max="3" width="23.125" style="517" customWidth="1"/>
    <col min="4" max="4" width="6.375" style="518" bestFit="1" customWidth="1"/>
    <col min="5" max="5" width="11.25390625" style="515" bestFit="1" customWidth="1"/>
    <col min="6" max="6" width="11.50390625" style="515" bestFit="1" customWidth="1"/>
    <col min="7" max="7" width="11.25390625" style="515" bestFit="1" customWidth="1"/>
    <col min="8" max="8" width="11.50390625" style="515" bestFit="1" customWidth="1"/>
    <col min="9" max="9" width="11.25390625" style="519" bestFit="1" customWidth="1"/>
    <col min="10" max="10" width="11.50390625" style="519" bestFit="1" customWidth="1"/>
    <col min="11" max="16384" width="9.00390625" style="515" customWidth="1"/>
  </cols>
  <sheetData>
    <row r="2" ht="14.25">
      <c r="B2" s="516" t="s">
        <v>226</v>
      </c>
    </row>
    <row r="3" spans="4:10" ht="12.75" thickBot="1">
      <c r="D3" s="521"/>
      <c r="E3" s="522"/>
      <c r="F3" s="522"/>
      <c r="G3" s="522"/>
      <c r="H3" s="522"/>
      <c r="I3" s="522"/>
      <c r="J3" s="522"/>
    </row>
    <row r="4" spans="2:10" ht="14.25" customHeight="1">
      <c r="B4" s="992" t="s">
        <v>124</v>
      </c>
      <c r="C4" s="993"/>
      <c r="D4" s="998" t="s">
        <v>125</v>
      </c>
      <c r="E4" s="991" t="s">
        <v>126</v>
      </c>
      <c r="F4" s="989"/>
      <c r="G4" s="991" t="s">
        <v>127</v>
      </c>
      <c r="H4" s="990"/>
      <c r="I4" s="989" t="s">
        <v>128</v>
      </c>
      <c r="J4" s="990"/>
    </row>
    <row r="5" spans="2:10" ht="12" customHeight="1">
      <c r="B5" s="994"/>
      <c r="C5" s="995"/>
      <c r="D5" s="999"/>
      <c r="E5" s="523" t="s">
        <v>129</v>
      </c>
      <c r="F5" s="524" t="s">
        <v>130</v>
      </c>
      <c r="G5" s="523" t="s">
        <v>129</v>
      </c>
      <c r="H5" s="524" t="s">
        <v>130</v>
      </c>
      <c r="I5" s="523" t="s">
        <v>129</v>
      </c>
      <c r="J5" s="524" t="s">
        <v>130</v>
      </c>
    </row>
    <row r="6" spans="2:10" s="519" customFormat="1" ht="12">
      <c r="B6" s="525"/>
      <c r="C6" s="526"/>
      <c r="D6" s="527"/>
      <c r="E6" s="528"/>
      <c r="F6" s="528" t="s">
        <v>131</v>
      </c>
      <c r="G6" s="528"/>
      <c r="H6" s="528" t="s">
        <v>131</v>
      </c>
      <c r="I6" s="528"/>
      <c r="J6" s="529" t="s">
        <v>131</v>
      </c>
    </row>
    <row r="7" spans="2:10" s="530" customFormat="1" ht="13.5" customHeight="1">
      <c r="B7" s="996" t="s">
        <v>132</v>
      </c>
      <c r="C7" s="997"/>
      <c r="D7" s="531"/>
      <c r="E7" s="532">
        <v>0</v>
      </c>
      <c r="F7" s="532">
        <f>SUM(F15,F32,F37,F49,F65,F76)</f>
        <v>5946232</v>
      </c>
      <c r="G7" s="532">
        <v>0</v>
      </c>
      <c r="H7" s="532">
        <v>4408072</v>
      </c>
      <c r="I7" s="532">
        <v>0</v>
      </c>
      <c r="J7" s="533">
        <v>3541702</v>
      </c>
    </row>
    <row r="8" spans="2:10" s="519" customFormat="1" ht="12">
      <c r="B8" s="525"/>
      <c r="C8" s="534"/>
      <c r="D8" s="535"/>
      <c r="E8" s="536"/>
      <c r="F8" s="536"/>
      <c r="G8" s="536"/>
      <c r="H8" s="536"/>
      <c r="I8" s="536"/>
      <c r="J8" s="537"/>
    </row>
    <row r="9" spans="2:10" ht="12" customHeight="1">
      <c r="B9" s="985" t="s">
        <v>133</v>
      </c>
      <c r="C9" s="534" t="s">
        <v>134</v>
      </c>
      <c r="D9" s="538" t="s">
        <v>135</v>
      </c>
      <c r="E9" s="536">
        <v>6935</v>
      </c>
      <c r="F9" s="536">
        <v>1386679</v>
      </c>
      <c r="G9" s="536">
        <v>7616</v>
      </c>
      <c r="H9" s="536">
        <v>1594271</v>
      </c>
      <c r="I9" s="536">
        <v>6281</v>
      </c>
      <c r="J9" s="537">
        <v>1401643</v>
      </c>
    </row>
    <row r="10" spans="2:10" ht="12" customHeight="1">
      <c r="B10" s="985"/>
      <c r="C10" s="534" t="s">
        <v>136</v>
      </c>
      <c r="D10" s="538" t="s">
        <v>137</v>
      </c>
      <c r="E10" s="536">
        <v>6468571</v>
      </c>
      <c r="F10" s="536">
        <v>1588821</v>
      </c>
      <c r="G10" s="536">
        <v>5021686</v>
      </c>
      <c r="H10" s="536">
        <v>1058452</v>
      </c>
      <c r="I10" s="536">
        <v>4542706</v>
      </c>
      <c r="J10" s="537">
        <v>848405</v>
      </c>
    </row>
    <row r="11" spans="2:10" ht="12" customHeight="1">
      <c r="B11" s="985"/>
      <c r="C11" s="534" t="s">
        <v>138</v>
      </c>
      <c r="D11" s="538" t="s">
        <v>135</v>
      </c>
      <c r="E11" s="536">
        <v>1269172</v>
      </c>
      <c r="F11" s="536">
        <v>133895</v>
      </c>
      <c r="G11" s="536">
        <v>1395023</v>
      </c>
      <c r="H11" s="536">
        <v>160706</v>
      </c>
      <c r="I11" s="536">
        <v>1042971</v>
      </c>
      <c r="J11" s="537">
        <v>110271</v>
      </c>
    </row>
    <row r="12" spans="2:10" ht="12" customHeight="1">
      <c r="B12" s="985"/>
      <c r="C12" s="534" t="s">
        <v>139</v>
      </c>
      <c r="D12" s="538" t="s">
        <v>140</v>
      </c>
      <c r="E12" s="536">
        <v>74875</v>
      </c>
      <c r="F12" s="536">
        <v>82744</v>
      </c>
      <c r="G12" s="536">
        <v>36400</v>
      </c>
      <c r="H12" s="536">
        <v>39753</v>
      </c>
      <c r="I12" s="536">
        <v>26699</v>
      </c>
      <c r="J12" s="537">
        <v>254409</v>
      </c>
    </row>
    <row r="13" spans="2:10" ht="12" customHeight="1">
      <c r="B13" s="985"/>
      <c r="C13" s="534" t="s">
        <v>141</v>
      </c>
      <c r="D13" s="538" t="s">
        <v>142</v>
      </c>
      <c r="E13" s="536">
        <v>14596</v>
      </c>
      <c r="F13" s="536">
        <v>26092</v>
      </c>
      <c r="G13" s="536">
        <v>400</v>
      </c>
      <c r="H13" s="536">
        <v>720</v>
      </c>
      <c r="I13" s="536">
        <v>0</v>
      </c>
      <c r="J13" s="537">
        <v>0</v>
      </c>
    </row>
    <row r="14" spans="2:10" ht="12" customHeight="1">
      <c r="B14" s="985"/>
      <c r="C14" s="534" t="s">
        <v>143</v>
      </c>
      <c r="D14" s="538"/>
      <c r="E14" s="536">
        <v>0</v>
      </c>
      <c r="F14" s="536">
        <v>0</v>
      </c>
      <c r="G14" s="536">
        <v>0</v>
      </c>
      <c r="H14" s="536">
        <v>6518</v>
      </c>
      <c r="I14" s="536">
        <v>0</v>
      </c>
      <c r="J14" s="537">
        <v>20990</v>
      </c>
    </row>
    <row r="15" spans="2:10" ht="12" customHeight="1">
      <c r="B15" s="985"/>
      <c r="C15" s="539" t="s">
        <v>986</v>
      </c>
      <c r="D15" s="538"/>
      <c r="E15" s="536">
        <v>0</v>
      </c>
      <c r="F15" s="536">
        <f>SUM(F9:F14)</f>
        <v>3218231</v>
      </c>
      <c r="G15" s="536">
        <v>0</v>
      </c>
      <c r="H15" s="536">
        <f>SUM(H9:H14)</f>
        <v>2860420</v>
      </c>
      <c r="I15" s="536">
        <v>0</v>
      </c>
      <c r="J15" s="537">
        <v>2406718</v>
      </c>
    </row>
    <row r="16" spans="2:10" ht="12" customHeight="1">
      <c r="B16" s="525"/>
      <c r="C16" s="534"/>
      <c r="D16" s="538"/>
      <c r="E16" s="536"/>
      <c r="F16" s="536"/>
      <c r="G16" s="536"/>
      <c r="H16" s="536"/>
      <c r="I16" s="536"/>
      <c r="J16" s="537"/>
    </row>
    <row r="17" spans="2:10" ht="12" customHeight="1">
      <c r="B17" s="986" t="s">
        <v>144</v>
      </c>
      <c r="C17" s="534" t="s">
        <v>145</v>
      </c>
      <c r="D17" s="538" t="s">
        <v>146</v>
      </c>
      <c r="E17" s="536">
        <v>66439</v>
      </c>
      <c r="F17" s="536">
        <v>393030</v>
      </c>
      <c r="G17" s="536">
        <v>53502</v>
      </c>
      <c r="H17" s="536">
        <v>332858</v>
      </c>
      <c r="I17" s="536">
        <v>57606</v>
      </c>
      <c r="J17" s="537">
        <v>343898</v>
      </c>
    </row>
    <row r="18" spans="2:10" ht="12" customHeight="1">
      <c r="B18" s="986"/>
      <c r="C18" s="534" t="s">
        <v>147</v>
      </c>
      <c r="D18" s="538" t="s">
        <v>148</v>
      </c>
      <c r="E18" s="536">
        <v>51685</v>
      </c>
      <c r="F18" s="536">
        <v>8333</v>
      </c>
      <c r="G18" s="536">
        <v>148193</v>
      </c>
      <c r="H18" s="536">
        <v>25373</v>
      </c>
      <c r="I18" s="536">
        <v>83424</v>
      </c>
      <c r="J18" s="537">
        <v>11665</v>
      </c>
    </row>
    <row r="19" spans="2:10" ht="12" customHeight="1">
      <c r="B19" s="986"/>
      <c r="C19" s="534" t="s">
        <v>149</v>
      </c>
      <c r="D19" s="538"/>
      <c r="E19" s="541" t="s">
        <v>150</v>
      </c>
      <c r="F19" s="536">
        <v>2637</v>
      </c>
      <c r="G19" s="536">
        <v>0</v>
      </c>
      <c r="H19" s="536">
        <v>0</v>
      </c>
      <c r="I19" s="536">
        <v>0</v>
      </c>
      <c r="J19" s="537">
        <v>0</v>
      </c>
    </row>
    <row r="20" spans="2:10" ht="12" customHeight="1">
      <c r="B20" s="986"/>
      <c r="C20" s="534" t="s">
        <v>151</v>
      </c>
      <c r="D20" s="538" t="s">
        <v>148</v>
      </c>
      <c r="E20" s="536">
        <v>120</v>
      </c>
      <c r="F20" s="536">
        <v>34</v>
      </c>
      <c r="G20" s="536">
        <v>0</v>
      </c>
      <c r="H20" s="536">
        <v>0</v>
      </c>
      <c r="I20" s="536">
        <v>0</v>
      </c>
      <c r="J20" s="537">
        <v>0</v>
      </c>
    </row>
    <row r="21" spans="2:10" ht="12" customHeight="1">
      <c r="B21" s="986"/>
      <c r="C21" s="534" t="s">
        <v>152</v>
      </c>
      <c r="D21" s="538"/>
      <c r="E21" s="541" t="s">
        <v>153</v>
      </c>
      <c r="F21" s="536">
        <v>8969</v>
      </c>
      <c r="G21" s="536">
        <v>0</v>
      </c>
      <c r="H21" s="536">
        <v>0</v>
      </c>
      <c r="I21" s="536">
        <v>0</v>
      </c>
      <c r="J21" s="537">
        <v>0</v>
      </c>
    </row>
    <row r="22" spans="2:10" ht="12" customHeight="1">
      <c r="B22" s="986"/>
      <c r="C22" s="534" t="s">
        <v>154</v>
      </c>
      <c r="D22" s="538" t="s">
        <v>155</v>
      </c>
      <c r="E22" s="536">
        <v>330</v>
      </c>
      <c r="F22" s="536">
        <v>196</v>
      </c>
      <c r="G22" s="536">
        <v>0</v>
      </c>
      <c r="H22" s="536">
        <v>0</v>
      </c>
      <c r="I22" s="536">
        <v>0</v>
      </c>
      <c r="J22" s="537">
        <v>0</v>
      </c>
    </row>
    <row r="23" spans="2:10" ht="12" customHeight="1">
      <c r="B23" s="986"/>
      <c r="C23" s="534" t="s">
        <v>156</v>
      </c>
      <c r="D23" s="538" t="s">
        <v>157</v>
      </c>
      <c r="E23" s="536">
        <v>580</v>
      </c>
      <c r="F23" s="536">
        <v>45356</v>
      </c>
      <c r="G23" s="536">
        <v>768</v>
      </c>
      <c r="H23" s="536">
        <v>63943</v>
      </c>
      <c r="I23" s="536">
        <v>0</v>
      </c>
      <c r="J23" s="537">
        <v>0</v>
      </c>
    </row>
    <row r="24" spans="2:10" ht="12" customHeight="1">
      <c r="B24" s="986"/>
      <c r="C24" s="534" t="s">
        <v>158</v>
      </c>
      <c r="D24" s="538" t="s">
        <v>159</v>
      </c>
      <c r="E24" s="536">
        <v>683</v>
      </c>
      <c r="F24" s="536">
        <v>152700</v>
      </c>
      <c r="G24" s="536">
        <v>290</v>
      </c>
      <c r="H24" s="536">
        <v>66712</v>
      </c>
      <c r="I24" s="536">
        <v>0</v>
      </c>
      <c r="J24" s="537">
        <v>0</v>
      </c>
    </row>
    <row r="25" spans="2:10" ht="12" customHeight="1">
      <c r="B25" s="986"/>
      <c r="C25" s="534" t="s">
        <v>160</v>
      </c>
      <c r="D25" s="538" t="s">
        <v>161</v>
      </c>
      <c r="E25" s="536">
        <v>320</v>
      </c>
      <c r="F25" s="536">
        <v>17620</v>
      </c>
      <c r="G25" s="536">
        <v>1706</v>
      </c>
      <c r="H25" s="536">
        <v>80467</v>
      </c>
      <c r="I25" s="536">
        <v>0</v>
      </c>
      <c r="J25" s="537">
        <v>0</v>
      </c>
    </row>
    <row r="26" spans="2:10" ht="12" customHeight="1">
      <c r="B26" s="986"/>
      <c r="C26" s="534" t="s">
        <v>162</v>
      </c>
      <c r="D26" s="538" t="s">
        <v>163</v>
      </c>
      <c r="E26" s="536">
        <v>13780</v>
      </c>
      <c r="F26" s="536">
        <v>1363736</v>
      </c>
      <c r="G26" s="536">
        <v>5178</v>
      </c>
      <c r="H26" s="536">
        <v>513214</v>
      </c>
      <c r="I26" s="536">
        <v>0</v>
      </c>
      <c r="J26" s="537">
        <v>548951</v>
      </c>
    </row>
    <row r="27" spans="2:10" ht="12" customHeight="1">
      <c r="B27" s="986"/>
      <c r="C27" s="534" t="s">
        <v>164</v>
      </c>
      <c r="D27" s="538" t="s">
        <v>161</v>
      </c>
      <c r="E27" s="536">
        <v>6498</v>
      </c>
      <c r="F27" s="536">
        <v>420407</v>
      </c>
      <c r="G27" s="536">
        <v>4111</v>
      </c>
      <c r="H27" s="536">
        <v>219520</v>
      </c>
      <c r="I27" s="536">
        <v>0</v>
      </c>
      <c r="J27" s="537">
        <v>0</v>
      </c>
    </row>
    <row r="28" spans="2:10" ht="12" customHeight="1">
      <c r="B28" s="986"/>
      <c r="C28" s="534" t="s">
        <v>165</v>
      </c>
      <c r="D28" s="538" t="s">
        <v>166</v>
      </c>
      <c r="E28" s="536">
        <v>279</v>
      </c>
      <c r="F28" s="536">
        <v>46786</v>
      </c>
      <c r="G28" s="536">
        <v>110</v>
      </c>
      <c r="H28" s="536">
        <v>17407</v>
      </c>
      <c r="I28" s="536">
        <v>0</v>
      </c>
      <c r="J28" s="537">
        <v>0</v>
      </c>
    </row>
    <row r="29" spans="2:10" ht="12" customHeight="1">
      <c r="B29" s="986"/>
      <c r="C29" s="534" t="s">
        <v>167</v>
      </c>
      <c r="D29" s="538" t="s">
        <v>163</v>
      </c>
      <c r="E29" s="536">
        <v>95</v>
      </c>
      <c r="F29" s="536">
        <v>6669</v>
      </c>
      <c r="G29" s="536">
        <v>100</v>
      </c>
      <c r="H29" s="536">
        <v>8100</v>
      </c>
      <c r="I29" s="536">
        <v>0</v>
      </c>
      <c r="J29" s="537">
        <v>0</v>
      </c>
    </row>
    <row r="30" spans="2:10" ht="12" customHeight="1">
      <c r="B30" s="986"/>
      <c r="C30" s="534" t="s">
        <v>168</v>
      </c>
      <c r="D30" s="538" t="s">
        <v>161</v>
      </c>
      <c r="E30" s="536">
        <v>68</v>
      </c>
      <c r="F30" s="536">
        <v>9221</v>
      </c>
      <c r="G30" s="536">
        <v>0</v>
      </c>
      <c r="H30" s="536">
        <v>0</v>
      </c>
      <c r="I30" s="536">
        <v>0</v>
      </c>
      <c r="J30" s="537">
        <v>0</v>
      </c>
    </row>
    <row r="31" spans="2:10" ht="12" customHeight="1">
      <c r="B31" s="986"/>
      <c r="C31" s="534" t="s">
        <v>143</v>
      </c>
      <c r="D31" s="538"/>
      <c r="E31" s="536">
        <v>0</v>
      </c>
      <c r="F31" s="536">
        <v>0</v>
      </c>
      <c r="G31" s="536">
        <v>78</v>
      </c>
      <c r="H31" s="536">
        <v>3564</v>
      </c>
      <c r="I31" s="536">
        <v>0</v>
      </c>
      <c r="J31" s="537">
        <v>0</v>
      </c>
    </row>
    <row r="32" spans="2:10" ht="12" customHeight="1">
      <c r="B32" s="986"/>
      <c r="C32" s="539" t="s">
        <v>986</v>
      </c>
      <c r="D32" s="538"/>
      <c r="E32" s="536">
        <v>0</v>
      </c>
      <c r="F32" s="536">
        <f>SUM(F17:F31)</f>
        <v>2475694</v>
      </c>
      <c r="G32" s="536">
        <v>0</v>
      </c>
      <c r="H32" s="536">
        <v>0</v>
      </c>
      <c r="I32" s="536">
        <v>0</v>
      </c>
      <c r="J32" s="537">
        <f>SUM(J17:J31)</f>
        <v>904514</v>
      </c>
    </row>
    <row r="33" spans="2:10" ht="12" customHeight="1">
      <c r="B33" s="525"/>
      <c r="C33" s="534"/>
      <c r="D33" s="538"/>
      <c r="E33" s="536"/>
      <c r="F33" s="536"/>
      <c r="G33" s="536"/>
      <c r="H33" s="536"/>
      <c r="I33" s="536"/>
      <c r="J33" s="537"/>
    </row>
    <row r="34" spans="2:10" ht="12" customHeight="1">
      <c r="B34" s="985" t="s">
        <v>169</v>
      </c>
      <c r="C34" s="534" t="s">
        <v>170</v>
      </c>
      <c r="D34" s="538" t="s">
        <v>171</v>
      </c>
      <c r="E34" s="536">
        <v>328700</v>
      </c>
      <c r="F34" s="536">
        <v>4059</v>
      </c>
      <c r="G34" s="536">
        <v>66400</v>
      </c>
      <c r="H34" s="536">
        <v>1264</v>
      </c>
      <c r="I34" s="536">
        <v>0</v>
      </c>
      <c r="J34" s="537">
        <v>0</v>
      </c>
    </row>
    <row r="35" spans="2:10" ht="12" customHeight="1">
      <c r="B35" s="985"/>
      <c r="C35" s="534" t="s">
        <v>172</v>
      </c>
      <c r="D35" s="538" t="s">
        <v>157</v>
      </c>
      <c r="E35" s="536">
        <v>2500</v>
      </c>
      <c r="F35" s="536">
        <v>30655</v>
      </c>
      <c r="G35" s="536">
        <v>1150</v>
      </c>
      <c r="H35" s="536">
        <v>12953</v>
      </c>
      <c r="I35" s="536">
        <v>1100</v>
      </c>
      <c r="J35" s="537">
        <v>12626</v>
      </c>
    </row>
    <row r="36" spans="2:10" ht="12" customHeight="1">
      <c r="B36" s="985"/>
      <c r="C36" s="534" t="s">
        <v>143</v>
      </c>
      <c r="D36" s="538" t="s">
        <v>173</v>
      </c>
      <c r="E36" s="536">
        <v>0</v>
      </c>
      <c r="F36" s="536">
        <v>0</v>
      </c>
      <c r="G36" s="536">
        <v>0</v>
      </c>
      <c r="H36" s="536">
        <v>13198</v>
      </c>
      <c r="I36" s="536">
        <v>0</v>
      </c>
      <c r="J36" s="537">
        <v>22414</v>
      </c>
    </row>
    <row r="37" spans="2:10" ht="12" customHeight="1">
      <c r="B37" s="985"/>
      <c r="C37" s="539" t="s">
        <v>986</v>
      </c>
      <c r="D37" s="538"/>
      <c r="E37" s="536">
        <v>0</v>
      </c>
      <c r="F37" s="536">
        <f>SUM(F34:F36)</f>
        <v>34714</v>
      </c>
      <c r="G37" s="536">
        <v>0</v>
      </c>
      <c r="H37" s="536">
        <f>SUM(H34:H36)</f>
        <v>27415</v>
      </c>
      <c r="I37" s="536">
        <v>0</v>
      </c>
      <c r="J37" s="537">
        <f>SUM(J34:J36)</f>
        <v>35040</v>
      </c>
    </row>
    <row r="38" spans="2:10" ht="12" customHeight="1">
      <c r="B38" s="525"/>
      <c r="C38" s="534"/>
      <c r="D38" s="538"/>
      <c r="E38" s="536"/>
      <c r="F38" s="536"/>
      <c r="G38" s="536"/>
      <c r="H38" s="536"/>
      <c r="I38" s="536"/>
      <c r="J38" s="537"/>
    </row>
    <row r="39" spans="2:10" ht="12" customHeight="1">
      <c r="B39" s="985" t="s">
        <v>174</v>
      </c>
      <c r="C39" s="534" t="s">
        <v>175</v>
      </c>
      <c r="D39" s="538" t="s">
        <v>989</v>
      </c>
      <c r="E39" s="536">
        <v>4998</v>
      </c>
      <c r="F39" s="536">
        <v>28577</v>
      </c>
      <c r="G39" s="536">
        <v>4439</v>
      </c>
      <c r="H39" s="536">
        <v>30015</v>
      </c>
      <c r="I39" s="536">
        <v>3221</v>
      </c>
      <c r="J39" s="537">
        <v>21622</v>
      </c>
    </row>
    <row r="40" spans="2:10" ht="12" customHeight="1">
      <c r="B40" s="985"/>
      <c r="C40" s="534" t="s">
        <v>176</v>
      </c>
      <c r="D40" s="538" t="s">
        <v>140</v>
      </c>
      <c r="E40" s="536">
        <v>302919</v>
      </c>
      <c r="F40" s="536">
        <v>4678</v>
      </c>
      <c r="G40" s="536">
        <v>427782</v>
      </c>
      <c r="H40" s="536">
        <v>5246</v>
      </c>
      <c r="I40" s="536">
        <v>110187</v>
      </c>
      <c r="J40" s="537">
        <v>1671</v>
      </c>
    </row>
    <row r="41" spans="2:10" ht="12" customHeight="1">
      <c r="B41" s="985"/>
      <c r="C41" s="534" t="s">
        <v>177</v>
      </c>
      <c r="D41" s="538" t="s">
        <v>989</v>
      </c>
      <c r="E41" s="536">
        <v>100</v>
      </c>
      <c r="F41" s="536">
        <v>479</v>
      </c>
      <c r="G41" s="536">
        <v>0</v>
      </c>
      <c r="H41" s="536">
        <v>0</v>
      </c>
      <c r="I41" s="536">
        <v>0</v>
      </c>
      <c r="J41" s="537">
        <v>0</v>
      </c>
    </row>
    <row r="42" spans="2:10" ht="12" customHeight="1">
      <c r="B42" s="985"/>
      <c r="C42" s="534" t="s">
        <v>178</v>
      </c>
      <c r="D42" s="538" t="s">
        <v>56</v>
      </c>
      <c r="E42" s="536">
        <v>18</v>
      </c>
      <c r="F42" s="536">
        <v>124</v>
      </c>
      <c r="G42" s="536">
        <v>0</v>
      </c>
      <c r="H42" s="536">
        <v>0</v>
      </c>
      <c r="I42" s="536">
        <v>0</v>
      </c>
      <c r="J42" s="537">
        <v>0</v>
      </c>
    </row>
    <row r="43" spans="2:10" ht="12" customHeight="1">
      <c r="B43" s="985"/>
      <c r="C43" s="534" t="s">
        <v>179</v>
      </c>
      <c r="D43" s="538" t="s">
        <v>180</v>
      </c>
      <c r="E43" s="536">
        <v>1120</v>
      </c>
      <c r="F43" s="536">
        <v>728</v>
      </c>
      <c r="G43" s="536">
        <v>14326</v>
      </c>
      <c r="H43" s="536">
        <v>6977</v>
      </c>
      <c r="I43" s="536">
        <v>0</v>
      </c>
      <c r="J43" s="537">
        <v>0</v>
      </c>
    </row>
    <row r="44" spans="2:10" ht="12" customHeight="1">
      <c r="B44" s="985"/>
      <c r="C44" s="534" t="s">
        <v>181</v>
      </c>
      <c r="D44" s="538" t="s">
        <v>182</v>
      </c>
      <c r="E44" s="536">
        <v>162880</v>
      </c>
      <c r="F44" s="536">
        <v>22629</v>
      </c>
      <c r="G44" s="536">
        <v>0</v>
      </c>
      <c r="H44" s="536">
        <v>0</v>
      </c>
      <c r="I44" s="536">
        <v>0</v>
      </c>
      <c r="J44" s="537">
        <v>0</v>
      </c>
    </row>
    <row r="45" spans="2:10" ht="12" customHeight="1">
      <c r="B45" s="985"/>
      <c r="C45" s="534" t="s">
        <v>183</v>
      </c>
      <c r="D45" s="538" t="s">
        <v>180</v>
      </c>
      <c r="E45" s="536">
        <v>2475</v>
      </c>
      <c r="F45" s="536">
        <v>809</v>
      </c>
      <c r="G45" s="536">
        <v>0</v>
      </c>
      <c r="H45" s="536">
        <v>0</v>
      </c>
      <c r="I45" s="536">
        <v>0</v>
      </c>
      <c r="J45" s="537">
        <v>0</v>
      </c>
    </row>
    <row r="46" spans="2:10" ht="12" customHeight="1">
      <c r="B46" s="985"/>
      <c r="C46" s="534" t="s">
        <v>184</v>
      </c>
      <c r="D46" s="538" t="s">
        <v>185</v>
      </c>
      <c r="E46" s="536">
        <v>2157</v>
      </c>
      <c r="F46" s="536">
        <v>1007</v>
      </c>
      <c r="G46" s="536">
        <v>0</v>
      </c>
      <c r="H46" s="536">
        <v>0</v>
      </c>
      <c r="I46" s="536">
        <v>0</v>
      </c>
      <c r="J46" s="537">
        <v>0</v>
      </c>
    </row>
    <row r="47" spans="2:10" ht="12" customHeight="1">
      <c r="B47" s="985"/>
      <c r="C47" s="534" t="s">
        <v>186</v>
      </c>
      <c r="D47" s="538" t="s">
        <v>187</v>
      </c>
      <c r="E47" s="536">
        <v>20616</v>
      </c>
      <c r="F47" s="536">
        <v>1314</v>
      </c>
      <c r="G47" s="536">
        <v>0</v>
      </c>
      <c r="H47" s="536">
        <v>0</v>
      </c>
      <c r="I47" s="536">
        <v>0</v>
      </c>
      <c r="J47" s="537">
        <v>0</v>
      </c>
    </row>
    <row r="48" spans="2:10" ht="12" customHeight="1">
      <c r="B48" s="985"/>
      <c r="C48" s="534" t="s">
        <v>143</v>
      </c>
      <c r="D48" s="538"/>
      <c r="E48" s="536">
        <v>0</v>
      </c>
      <c r="F48" s="536">
        <v>0</v>
      </c>
      <c r="G48" s="536">
        <v>0</v>
      </c>
      <c r="H48" s="536">
        <v>6925</v>
      </c>
      <c r="I48" s="536">
        <v>0</v>
      </c>
      <c r="J48" s="537">
        <v>0</v>
      </c>
    </row>
    <row r="49" spans="2:10" ht="12" customHeight="1">
      <c r="B49" s="985"/>
      <c r="C49" s="539" t="s">
        <v>986</v>
      </c>
      <c r="D49" s="538"/>
      <c r="E49" s="536">
        <v>0</v>
      </c>
      <c r="F49" s="536">
        <f>SUM(F39:F48)</f>
        <v>60345</v>
      </c>
      <c r="G49" s="536">
        <v>0</v>
      </c>
      <c r="H49" s="536">
        <f>SUM(H39:H48)</f>
        <v>49163</v>
      </c>
      <c r="I49" s="536">
        <v>0</v>
      </c>
      <c r="J49" s="537">
        <f>SUM(J39:J48)</f>
        <v>23293</v>
      </c>
    </row>
    <row r="50" spans="2:10" ht="12">
      <c r="B50" s="525"/>
      <c r="C50" s="534"/>
      <c r="D50" s="538"/>
      <c r="E50" s="536"/>
      <c r="F50" s="536"/>
      <c r="G50" s="536"/>
      <c r="H50" s="536"/>
      <c r="I50" s="536"/>
      <c r="J50" s="537"/>
    </row>
    <row r="51" spans="2:10" ht="12" customHeight="1">
      <c r="B51" s="986" t="s">
        <v>188</v>
      </c>
      <c r="C51" s="534" t="s">
        <v>189</v>
      </c>
      <c r="D51" s="538" t="s">
        <v>190</v>
      </c>
      <c r="E51" s="536">
        <v>100</v>
      </c>
      <c r="F51" s="536">
        <v>430</v>
      </c>
      <c r="G51" s="536">
        <v>215</v>
      </c>
      <c r="H51" s="536">
        <v>940</v>
      </c>
      <c r="I51" s="536">
        <v>0</v>
      </c>
      <c r="J51" s="537">
        <v>0</v>
      </c>
    </row>
    <row r="52" spans="2:10" ht="12">
      <c r="B52" s="986"/>
      <c r="C52" s="534" t="s">
        <v>191</v>
      </c>
      <c r="D52" s="538" t="s">
        <v>1365</v>
      </c>
      <c r="E52" s="536">
        <v>35419</v>
      </c>
      <c r="F52" s="536">
        <v>24085</v>
      </c>
      <c r="G52" s="536">
        <v>26788</v>
      </c>
      <c r="H52" s="536">
        <v>18631</v>
      </c>
      <c r="I52" s="536">
        <v>18655</v>
      </c>
      <c r="J52" s="537">
        <v>14010</v>
      </c>
    </row>
    <row r="53" spans="2:10" ht="12" customHeight="1">
      <c r="B53" s="986"/>
      <c r="C53" s="534" t="s">
        <v>192</v>
      </c>
      <c r="D53" s="538" t="s">
        <v>193</v>
      </c>
      <c r="E53" s="536">
        <v>8828</v>
      </c>
      <c r="F53" s="536">
        <v>14020</v>
      </c>
      <c r="G53" s="536">
        <v>0</v>
      </c>
      <c r="H53" s="536">
        <v>0</v>
      </c>
      <c r="I53" s="536">
        <v>0</v>
      </c>
      <c r="J53" s="537">
        <v>0</v>
      </c>
    </row>
    <row r="54" spans="2:10" ht="12" customHeight="1">
      <c r="B54" s="986"/>
      <c r="C54" s="534" t="s">
        <v>194</v>
      </c>
      <c r="D54" s="538" t="s">
        <v>195</v>
      </c>
      <c r="E54" s="536">
        <v>90</v>
      </c>
      <c r="F54" s="536">
        <v>324</v>
      </c>
      <c r="G54" s="536">
        <v>0</v>
      </c>
      <c r="H54" s="536">
        <v>0</v>
      </c>
      <c r="I54" s="536">
        <v>0</v>
      </c>
      <c r="J54" s="537">
        <v>0</v>
      </c>
    </row>
    <row r="55" spans="2:10" ht="12" customHeight="1">
      <c r="B55" s="986"/>
      <c r="C55" s="534" t="s">
        <v>196</v>
      </c>
      <c r="D55" s="538" t="s">
        <v>166</v>
      </c>
      <c r="E55" s="536">
        <v>2185</v>
      </c>
      <c r="F55" s="536">
        <v>4654</v>
      </c>
      <c r="G55" s="536">
        <v>0</v>
      </c>
      <c r="H55" s="536">
        <v>0</v>
      </c>
      <c r="I55" s="536">
        <v>0</v>
      </c>
      <c r="J55" s="537">
        <v>0</v>
      </c>
    </row>
    <row r="56" spans="2:10" ht="12" customHeight="1">
      <c r="B56" s="986"/>
      <c r="C56" s="534" t="s">
        <v>197</v>
      </c>
      <c r="D56" s="538" t="s">
        <v>166</v>
      </c>
      <c r="E56" s="536">
        <v>903</v>
      </c>
      <c r="F56" s="536">
        <v>1941</v>
      </c>
      <c r="G56" s="536">
        <v>0</v>
      </c>
      <c r="H56" s="536">
        <v>0</v>
      </c>
      <c r="I56" s="536">
        <v>0</v>
      </c>
      <c r="J56" s="537">
        <v>0</v>
      </c>
    </row>
    <row r="57" spans="2:10" ht="12" customHeight="1">
      <c r="B57" s="986"/>
      <c r="C57" s="534" t="s">
        <v>198</v>
      </c>
      <c r="D57" s="538" t="s">
        <v>199</v>
      </c>
      <c r="E57" s="536">
        <v>70</v>
      </c>
      <c r="F57" s="536">
        <v>242</v>
      </c>
      <c r="G57" s="536">
        <v>460</v>
      </c>
      <c r="H57" s="536">
        <v>1334</v>
      </c>
      <c r="I57" s="536">
        <v>0</v>
      </c>
      <c r="J57" s="537">
        <v>0</v>
      </c>
    </row>
    <row r="58" spans="2:10" ht="12" customHeight="1">
      <c r="B58" s="986"/>
      <c r="C58" s="534" t="s">
        <v>200</v>
      </c>
      <c r="D58" s="538" t="s">
        <v>201</v>
      </c>
      <c r="E58" s="536">
        <v>1200</v>
      </c>
      <c r="F58" s="536">
        <v>2590</v>
      </c>
      <c r="G58" s="536">
        <v>2175</v>
      </c>
      <c r="H58" s="536">
        <v>4844</v>
      </c>
      <c r="I58" s="536">
        <v>0</v>
      </c>
      <c r="J58" s="537">
        <v>0</v>
      </c>
    </row>
    <row r="59" spans="2:10" ht="12" customHeight="1">
      <c r="B59" s="986"/>
      <c r="C59" s="534" t="s">
        <v>202</v>
      </c>
      <c r="D59" s="538" t="s">
        <v>201</v>
      </c>
      <c r="E59" s="536">
        <v>4100</v>
      </c>
      <c r="F59" s="536">
        <v>8762</v>
      </c>
      <c r="G59" s="536">
        <v>2827</v>
      </c>
      <c r="H59" s="536">
        <v>6694</v>
      </c>
      <c r="I59" s="536">
        <v>1975</v>
      </c>
      <c r="J59" s="537">
        <v>0</v>
      </c>
    </row>
    <row r="60" spans="2:10" ht="12" customHeight="1">
      <c r="B60" s="986"/>
      <c r="C60" s="534" t="s">
        <v>203</v>
      </c>
      <c r="D60" s="538" t="s">
        <v>201</v>
      </c>
      <c r="E60" s="536">
        <v>1200</v>
      </c>
      <c r="F60" s="536">
        <v>1500</v>
      </c>
      <c r="G60" s="536">
        <v>0</v>
      </c>
      <c r="H60" s="536">
        <v>0</v>
      </c>
      <c r="I60" s="536">
        <v>0</v>
      </c>
      <c r="J60" s="537">
        <v>4612</v>
      </c>
    </row>
    <row r="61" spans="2:10" ht="12">
      <c r="B61" s="986"/>
      <c r="C61" s="534" t="s">
        <v>204</v>
      </c>
      <c r="D61" s="538" t="s">
        <v>166</v>
      </c>
      <c r="E61" s="536">
        <v>1516</v>
      </c>
      <c r="F61" s="536">
        <v>3108</v>
      </c>
      <c r="G61" s="536">
        <v>962</v>
      </c>
      <c r="H61" s="536">
        <v>2213</v>
      </c>
      <c r="I61" s="536">
        <v>0</v>
      </c>
      <c r="J61" s="537">
        <v>0</v>
      </c>
    </row>
    <row r="62" spans="2:10" ht="12">
      <c r="B62" s="986"/>
      <c r="C62" s="534" t="s">
        <v>205</v>
      </c>
      <c r="D62" s="538" t="s">
        <v>206</v>
      </c>
      <c r="E62" s="536">
        <v>1000</v>
      </c>
      <c r="F62" s="536">
        <v>2019</v>
      </c>
      <c r="G62" s="536">
        <v>1000</v>
      </c>
      <c r="H62" s="536">
        <v>1960</v>
      </c>
      <c r="I62" s="536">
        <v>0</v>
      </c>
      <c r="J62" s="537">
        <v>44595</v>
      </c>
    </row>
    <row r="63" spans="2:10" ht="12">
      <c r="B63" s="986"/>
      <c r="C63" s="534" t="s">
        <v>207</v>
      </c>
      <c r="D63" s="538" t="s">
        <v>208</v>
      </c>
      <c r="E63" s="536">
        <v>4456</v>
      </c>
      <c r="F63" s="536">
        <v>7495</v>
      </c>
      <c r="G63" s="536">
        <v>3164</v>
      </c>
      <c r="H63" s="536">
        <v>5169</v>
      </c>
      <c r="I63" s="536">
        <v>0</v>
      </c>
      <c r="J63" s="537">
        <v>0</v>
      </c>
    </row>
    <row r="64" spans="2:10" ht="12">
      <c r="B64" s="986"/>
      <c r="C64" s="534" t="s">
        <v>143</v>
      </c>
      <c r="D64" s="538" t="s">
        <v>173</v>
      </c>
      <c r="E64" s="536">
        <v>0</v>
      </c>
      <c r="F64" s="536">
        <v>0</v>
      </c>
      <c r="G64" s="536">
        <v>0</v>
      </c>
      <c r="H64" s="536">
        <v>8739</v>
      </c>
      <c r="I64" s="536">
        <v>0</v>
      </c>
      <c r="J64" s="537">
        <v>0</v>
      </c>
    </row>
    <row r="65" spans="2:10" ht="12">
      <c r="B65" s="986"/>
      <c r="C65" s="542" t="s">
        <v>986</v>
      </c>
      <c r="D65" s="538"/>
      <c r="E65" s="31">
        <v>0</v>
      </c>
      <c r="F65" s="31">
        <f>SUM(F51:F64)</f>
        <v>71170</v>
      </c>
      <c r="G65" s="31">
        <v>0</v>
      </c>
      <c r="H65" s="31">
        <v>51516</v>
      </c>
      <c r="I65" s="31">
        <v>0</v>
      </c>
      <c r="J65" s="32">
        <f>SUM(J51:J64)</f>
        <v>63217</v>
      </c>
    </row>
    <row r="66" spans="2:10" ht="12" customHeight="1">
      <c r="B66" s="525"/>
      <c r="C66" s="534"/>
      <c r="D66" s="538"/>
      <c r="E66" s="31"/>
      <c r="F66" s="31"/>
      <c r="G66" s="31"/>
      <c r="H66" s="31"/>
      <c r="I66" s="31"/>
      <c r="J66" s="32"/>
    </row>
    <row r="67" spans="2:10" ht="12" customHeight="1">
      <c r="B67" s="986" t="s">
        <v>209</v>
      </c>
      <c r="C67" s="534" t="s">
        <v>210</v>
      </c>
      <c r="D67" s="538" t="s">
        <v>171</v>
      </c>
      <c r="E67" s="536">
        <v>545500</v>
      </c>
      <c r="F67" s="536">
        <v>75557</v>
      </c>
      <c r="G67" s="536">
        <v>545768</v>
      </c>
      <c r="H67" s="536">
        <v>75415</v>
      </c>
      <c r="I67" s="536">
        <v>369160</v>
      </c>
      <c r="J67" s="537">
        <v>51623</v>
      </c>
    </row>
    <row r="68" spans="2:10" ht="12" customHeight="1">
      <c r="B68" s="986"/>
      <c r="C68" s="534" t="s">
        <v>211</v>
      </c>
      <c r="D68" s="538" t="s">
        <v>212</v>
      </c>
      <c r="E68" s="536">
        <v>154208</v>
      </c>
      <c r="F68" s="536">
        <v>6727</v>
      </c>
      <c r="G68" s="536">
        <v>254002</v>
      </c>
      <c r="H68" s="536">
        <v>10966</v>
      </c>
      <c r="I68" s="536">
        <v>230199</v>
      </c>
      <c r="J68" s="537">
        <v>12610</v>
      </c>
    </row>
    <row r="69" spans="2:10" ht="12" customHeight="1">
      <c r="B69" s="986"/>
      <c r="C69" s="534" t="s">
        <v>213</v>
      </c>
      <c r="D69" s="538" t="s">
        <v>214</v>
      </c>
      <c r="E69" s="536">
        <v>3439</v>
      </c>
      <c r="F69" s="536">
        <v>1974</v>
      </c>
      <c r="G69" s="536">
        <v>1865</v>
      </c>
      <c r="H69" s="536">
        <v>1008</v>
      </c>
      <c r="I69" s="536">
        <v>1502</v>
      </c>
      <c r="J69" s="537">
        <v>967</v>
      </c>
    </row>
    <row r="70" spans="2:10" ht="12" customHeight="1">
      <c r="B70" s="986"/>
      <c r="C70" s="534" t="s">
        <v>215</v>
      </c>
      <c r="D70" s="538" t="s">
        <v>155</v>
      </c>
      <c r="E70" s="536">
        <v>8222</v>
      </c>
      <c r="F70" s="536">
        <v>309</v>
      </c>
      <c r="G70" s="536">
        <v>6124</v>
      </c>
      <c r="H70" s="536">
        <v>272</v>
      </c>
      <c r="I70" s="536">
        <v>0</v>
      </c>
      <c r="J70" s="537">
        <v>0</v>
      </c>
    </row>
    <row r="71" spans="2:10" ht="12" customHeight="1">
      <c r="B71" s="986"/>
      <c r="C71" s="534" t="s">
        <v>216</v>
      </c>
      <c r="D71" s="538" t="s">
        <v>217</v>
      </c>
      <c r="E71" s="536">
        <v>2486</v>
      </c>
      <c r="F71" s="536">
        <v>488</v>
      </c>
      <c r="G71" s="536">
        <v>1115</v>
      </c>
      <c r="H71" s="536">
        <v>260</v>
      </c>
      <c r="I71" s="536">
        <v>890</v>
      </c>
      <c r="J71" s="537">
        <v>422</v>
      </c>
    </row>
    <row r="72" spans="2:10" ht="12" customHeight="1">
      <c r="B72" s="986"/>
      <c r="C72" s="534" t="s">
        <v>218</v>
      </c>
      <c r="D72" s="538" t="s">
        <v>219</v>
      </c>
      <c r="E72" s="536">
        <v>140</v>
      </c>
      <c r="F72" s="536">
        <v>20</v>
      </c>
      <c r="G72" s="536">
        <v>0</v>
      </c>
      <c r="H72" s="536">
        <v>0</v>
      </c>
      <c r="I72" s="536">
        <v>0</v>
      </c>
      <c r="J72" s="537">
        <v>0</v>
      </c>
    </row>
    <row r="73" spans="2:10" ht="12" customHeight="1">
      <c r="B73" s="986"/>
      <c r="C73" s="534" t="s">
        <v>220</v>
      </c>
      <c r="D73" s="538" t="s">
        <v>221</v>
      </c>
      <c r="E73" s="536">
        <v>36</v>
      </c>
      <c r="F73" s="536">
        <v>8</v>
      </c>
      <c r="G73" s="536">
        <v>0</v>
      </c>
      <c r="H73" s="536">
        <v>0</v>
      </c>
      <c r="I73" s="536">
        <v>0</v>
      </c>
      <c r="J73" s="537">
        <v>0</v>
      </c>
    </row>
    <row r="74" spans="2:10" ht="12" customHeight="1">
      <c r="B74" s="986"/>
      <c r="C74" s="534" t="s">
        <v>222</v>
      </c>
      <c r="D74" s="538" t="s">
        <v>223</v>
      </c>
      <c r="E74" s="536">
        <v>162</v>
      </c>
      <c r="F74" s="536">
        <v>1000</v>
      </c>
      <c r="G74" s="536">
        <v>0</v>
      </c>
      <c r="H74" s="536">
        <v>0</v>
      </c>
      <c r="I74" s="536">
        <v>0</v>
      </c>
      <c r="J74" s="537">
        <v>0</v>
      </c>
    </row>
    <row r="75" spans="2:10" ht="12" customHeight="1">
      <c r="B75" s="986"/>
      <c r="C75" s="534" t="s">
        <v>143</v>
      </c>
      <c r="D75" s="538"/>
      <c r="E75" s="536">
        <v>0</v>
      </c>
      <c r="F75" s="536">
        <v>0</v>
      </c>
      <c r="G75" s="536">
        <v>0</v>
      </c>
      <c r="H75" s="536">
        <v>479</v>
      </c>
      <c r="I75" s="536">
        <v>0</v>
      </c>
      <c r="J75" s="537">
        <v>48</v>
      </c>
    </row>
    <row r="76" spans="2:10" s="519" customFormat="1" ht="12" customHeight="1">
      <c r="B76" s="986"/>
      <c r="C76" s="539" t="s">
        <v>986</v>
      </c>
      <c r="D76" s="538"/>
      <c r="E76" s="31">
        <v>0</v>
      </c>
      <c r="F76" s="31">
        <v>86078</v>
      </c>
      <c r="G76" s="536">
        <v>0</v>
      </c>
      <c r="H76" s="31">
        <v>88400</v>
      </c>
      <c r="I76" s="536">
        <v>0</v>
      </c>
      <c r="J76" s="32">
        <f>SUM(J67:J75)</f>
        <v>65670</v>
      </c>
    </row>
    <row r="77" spans="2:10" s="519" customFormat="1" ht="12" customHeight="1">
      <c r="B77" s="540"/>
      <c r="C77" s="539"/>
      <c r="D77" s="538"/>
      <c r="E77" s="31"/>
      <c r="F77" s="31"/>
      <c r="G77" s="536"/>
      <c r="H77" s="31"/>
      <c r="I77" s="536"/>
      <c r="J77" s="32"/>
    </row>
    <row r="78" spans="2:10" s="530" customFormat="1" ht="12" customHeight="1">
      <c r="B78" s="987" t="s">
        <v>224</v>
      </c>
      <c r="C78" s="988"/>
      <c r="D78" s="543"/>
      <c r="E78" s="53">
        <v>0</v>
      </c>
      <c r="F78" s="53">
        <v>0</v>
      </c>
      <c r="G78" s="536">
        <v>0</v>
      </c>
      <c r="H78" s="53">
        <v>0</v>
      </c>
      <c r="I78" s="536">
        <v>0</v>
      </c>
      <c r="J78" s="54">
        <v>15250</v>
      </c>
    </row>
    <row r="79" spans="2:10" s="530" customFormat="1" ht="12" customHeight="1" thickBot="1">
      <c r="B79" s="544"/>
      <c r="C79" s="545"/>
      <c r="D79" s="546"/>
      <c r="E79" s="547"/>
      <c r="F79" s="547"/>
      <c r="G79" s="547"/>
      <c r="H79" s="547"/>
      <c r="I79" s="547"/>
      <c r="J79" s="548"/>
    </row>
    <row r="80" spans="3:10" ht="12">
      <c r="C80" s="517" t="s">
        <v>225</v>
      </c>
      <c r="E80" s="549"/>
      <c r="F80" s="549"/>
      <c r="G80" s="549"/>
      <c r="H80" s="549"/>
      <c r="I80" s="549"/>
      <c r="J80" s="549"/>
    </row>
    <row r="81" spans="5:10" ht="12">
      <c r="E81" s="549"/>
      <c r="F81" s="549"/>
      <c r="G81" s="549"/>
      <c r="H81" s="549"/>
      <c r="I81" s="549"/>
      <c r="J81" s="549"/>
    </row>
    <row r="82" spans="5:9" ht="12">
      <c r="E82" s="549"/>
      <c r="F82" s="549"/>
      <c r="G82" s="549"/>
      <c r="I82" s="549"/>
    </row>
    <row r="83" spans="5:9" ht="12">
      <c r="E83" s="550"/>
      <c r="F83" s="550"/>
      <c r="G83" s="550"/>
      <c r="I83" s="549"/>
    </row>
    <row r="84" spans="5:10" ht="12">
      <c r="E84" s="550"/>
      <c r="F84" s="550"/>
      <c r="G84" s="550"/>
      <c r="H84" s="550"/>
      <c r="I84" s="549"/>
      <c r="J84" s="549"/>
    </row>
    <row r="85" spans="5:10" ht="12">
      <c r="E85" s="550"/>
      <c r="F85" s="550"/>
      <c r="G85" s="550"/>
      <c r="H85" s="550"/>
      <c r="I85" s="549"/>
      <c r="J85" s="549"/>
    </row>
    <row r="86" spans="5:10" ht="12">
      <c r="E86" s="550"/>
      <c r="F86" s="550"/>
      <c r="G86" s="550"/>
      <c r="H86" s="550"/>
      <c r="I86" s="549"/>
      <c r="J86" s="549"/>
    </row>
    <row r="87" spans="5:10" ht="12">
      <c r="E87" s="550"/>
      <c r="F87" s="550"/>
      <c r="G87" s="550"/>
      <c r="H87" s="550"/>
      <c r="I87" s="549"/>
      <c r="J87" s="549"/>
    </row>
    <row r="88" spans="5:10" ht="12">
      <c r="E88" s="550"/>
      <c r="F88" s="550"/>
      <c r="G88" s="550"/>
      <c r="H88" s="550"/>
      <c r="I88" s="549"/>
      <c r="J88" s="549"/>
    </row>
    <row r="89" spans="5:10" ht="12">
      <c r="E89" s="550"/>
      <c r="F89" s="550"/>
      <c r="G89" s="550"/>
      <c r="H89" s="550"/>
      <c r="I89" s="549"/>
      <c r="J89" s="549"/>
    </row>
    <row r="90" spans="5:10" ht="12">
      <c r="E90" s="550"/>
      <c r="F90" s="550"/>
      <c r="G90" s="550"/>
      <c r="H90" s="550"/>
      <c r="I90" s="549"/>
      <c r="J90" s="549"/>
    </row>
    <row r="91" spans="5:10" ht="12">
      <c r="E91" s="550"/>
      <c r="F91" s="550"/>
      <c r="G91" s="550"/>
      <c r="H91" s="550"/>
      <c r="I91" s="549"/>
      <c r="J91" s="549"/>
    </row>
    <row r="92" spans="5:10" ht="12">
      <c r="E92" s="550"/>
      <c r="F92" s="550"/>
      <c r="G92" s="550"/>
      <c r="H92" s="550"/>
      <c r="I92" s="549"/>
      <c r="J92" s="549"/>
    </row>
  </sheetData>
  <mergeCells count="13">
    <mergeCell ref="B17:B32"/>
    <mergeCell ref="B34:B37"/>
    <mergeCell ref="I4:J4"/>
    <mergeCell ref="G4:H4"/>
    <mergeCell ref="B9:B15"/>
    <mergeCell ref="B4:C5"/>
    <mergeCell ref="B7:C7"/>
    <mergeCell ref="D4:D5"/>
    <mergeCell ref="E4:F4"/>
    <mergeCell ref="B39:B49"/>
    <mergeCell ref="B51:B65"/>
    <mergeCell ref="B67:B76"/>
    <mergeCell ref="B78:C78"/>
  </mergeCells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18"/>
  <sheetViews>
    <sheetView workbookViewId="0" topLeftCell="A1">
      <selection activeCell="A1" sqref="A1"/>
    </sheetView>
  </sheetViews>
  <sheetFormatPr defaultColWidth="9.00390625" defaultRowHeight="13.5"/>
  <cols>
    <col min="1" max="1" width="2.625" style="551" customWidth="1"/>
    <col min="2" max="2" width="17.375" style="552" customWidth="1"/>
    <col min="3" max="3" width="5.625" style="551" customWidth="1"/>
    <col min="4" max="4" width="6.25390625" style="551" bestFit="1" customWidth="1"/>
    <col min="5" max="5" width="6.125" style="551" bestFit="1" customWidth="1"/>
    <col min="6" max="6" width="6.50390625" style="551" bestFit="1" customWidth="1"/>
    <col min="7" max="7" width="6.50390625" style="551" customWidth="1"/>
    <col min="8" max="8" width="5.625" style="551" customWidth="1"/>
    <col min="9" max="16384" width="9.00390625" style="551" customWidth="1"/>
  </cols>
  <sheetData>
    <row r="1" ht="12" customHeight="1"/>
    <row r="2" spans="2:8" ht="14.25">
      <c r="B2" s="553" t="s">
        <v>245</v>
      </c>
      <c r="G2" s="554" t="s">
        <v>227</v>
      </c>
      <c r="H2" s="555"/>
    </row>
    <row r="3" spans="2:8" ht="7.5" customHeight="1" thickBot="1">
      <c r="B3" s="556"/>
      <c r="C3" s="557"/>
      <c r="D3" s="557"/>
      <c r="E3" s="558"/>
      <c r="F3" s="558"/>
      <c r="G3" s="559"/>
      <c r="H3" s="555"/>
    </row>
    <row r="4" spans="2:7" s="560" customFormat="1" ht="18" customHeight="1">
      <c r="B4" s="561" t="s">
        <v>228</v>
      </c>
      <c r="C4" s="562" t="s">
        <v>229</v>
      </c>
      <c r="D4" s="563" t="s">
        <v>230</v>
      </c>
      <c r="E4" s="562" t="s">
        <v>231</v>
      </c>
      <c r="F4" s="562" t="s">
        <v>143</v>
      </c>
      <c r="G4" s="564" t="s">
        <v>986</v>
      </c>
    </row>
    <row r="5" spans="2:7" s="565" customFormat="1" ht="18" customHeight="1">
      <c r="B5" s="566" t="s">
        <v>232</v>
      </c>
      <c r="C5" s="567">
        <v>2</v>
      </c>
      <c r="D5" s="567">
        <v>72</v>
      </c>
      <c r="E5" s="567">
        <v>6</v>
      </c>
      <c r="F5" s="567">
        <v>0</v>
      </c>
      <c r="G5" s="568">
        <f aca="true" t="shared" si="0" ref="G5:G16">SUM(C5:F5)</f>
        <v>80</v>
      </c>
    </row>
    <row r="6" spans="2:7" s="565" customFormat="1" ht="18" customHeight="1">
      <c r="B6" s="566" t="s">
        <v>233</v>
      </c>
      <c r="C6" s="567">
        <v>2</v>
      </c>
      <c r="D6" s="567">
        <v>59</v>
      </c>
      <c r="E6" s="567">
        <v>6</v>
      </c>
      <c r="F6" s="567">
        <v>0</v>
      </c>
      <c r="G6" s="568">
        <f t="shared" si="0"/>
        <v>67</v>
      </c>
    </row>
    <row r="7" spans="2:7" s="565" customFormat="1" ht="18" customHeight="1">
      <c r="B7" s="566" t="s">
        <v>234</v>
      </c>
      <c r="C7" s="567">
        <v>5</v>
      </c>
      <c r="D7" s="567">
        <v>5</v>
      </c>
      <c r="E7" s="567">
        <v>1</v>
      </c>
      <c r="F7" s="567">
        <v>0</v>
      </c>
      <c r="G7" s="568">
        <f t="shared" si="0"/>
        <v>11</v>
      </c>
    </row>
    <row r="8" spans="2:7" s="565" customFormat="1" ht="18" customHeight="1">
      <c r="B8" s="566" t="s">
        <v>235</v>
      </c>
      <c r="C8" s="567">
        <v>6</v>
      </c>
      <c r="D8" s="567">
        <v>4</v>
      </c>
      <c r="E8" s="567">
        <v>5</v>
      </c>
      <c r="F8" s="567">
        <v>0</v>
      </c>
      <c r="G8" s="568">
        <f t="shared" si="0"/>
        <v>15</v>
      </c>
    </row>
    <row r="9" spans="2:7" s="565" customFormat="1" ht="18" customHeight="1">
      <c r="B9" s="569" t="s">
        <v>236</v>
      </c>
      <c r="C9" s="567">
        <v>1</v>
      </c>
      <c r="D9" s="567">
        <v>2</v>
      </c>
      <c r="E9" s="567">
        <v>2</v>
      </c>
      <c r="F9" s="567">
        <v>0</v>
      </c>
      <c r="G9" s="568">
        <f t="shared" si="0"/>
        <v>5</v>
      </c>
    </row>
    <row r="10" spans="2:7" s="565" customFormat="1" ht="18" customHeight="1">
      <c r="B10" s="569" t="s">
        <v>237</v>
      </c>
      <c r="C10" s="567">
        <v>1</v>
      </c>
      <c r="D10" s="567">
        <v>8</v>
      </c>
      <c r="E10" s="567">
        <v>0</v>
      </c>
      <c r="F10" s="567">
        <v>0</v>
      </c>
      <c r="G10" s="568">
        <f t="shared" si="0"/>
        <v>9</v>
      </c>
    </row>
    <row r="11" spans="2:7" s="565" customFormat="1" ht="18" customHeight="1">
      <c r="B11" s="569" t="s">
        <v>238</v>
      </c>
      <c r="C11" s="567">
        <v>234</v>
      </c>
      <c r="D11" s="567">
        <v>0</v>
      </c>
      <c r="E11" s="567">
        <v>0</v>
      </c>
      <c r="F11" s="567">
        <v>0</v>
      </c>
      <c r="G11" s="568">
        <f t="shared" si="0"/>
        <v>234</v>
      </c>
    </row>
    <row r="12" spans="2:7" s="565" customFormat="1" ht="18" customHeight="1">
      <c r="B12" s="569" t="s">
        <v>239</v>
      </c>
      <c r="C12" s="570">
        <v>0</v>
      </c>
      <c r="D12" s="570">
        <v>1</v>
      </c>
      <c r="E12" s="567">
        <v>0</v>
      </c>
      <c r="F12" s="567">
        <v>0</v>
      </c>
      <c r="G12" s="568">
        <f t="shared" si="0"/>
        <v>1</v>
      </c>
    </row>
    <row r="13" spans="2:7" s="565" customFormat="1" ht="18" customHeight="1">
      <c r="B13" s="569" t="s">
        <v>240</v>
      </c>
      <c r="C13" s="570">
        <v>0</v>
      </c>
      <c r="D13" s="570">
        <v>1</v>
      </c>
      <c r="E13" s="567">
        <v>0</v>
      </c>
      <c r="F13" s="567">
        <v>0</v>
      </c>
      <c r="G13" s="568">
        <f t="shared" si="0"/>
        <v>1</v>
      </c>
    </row>
    <row r="14" spans="2:7" s="565" customFormat="1" ht="18" customHeight="1">
      <c r="B14" s="569" t="s">
        <v>241</v>
      </c>
      <c r="C14" s="570">
        <v>0</v>
      </c>
      <c r="D14" s="570">
        <v>1</v>
      </c>
      <c r="E14" s="567">
        <v>0</v>
      </c>
      <c r="F14" s="567">
        <v>0</v>
      </c>
      <c r="G14" s="568">
        <f t="shared" si="0"/>
        <v>1</v>
      </c>
    </row>
    <row r="15" spans="2:7" s="565" customFormat="1" ht="18" customHeight="1">
      <c r="B15" s="569" t="s">
        <v>242</v>
      </c>
      <c r="C15" s="570">
        <v>0</v>
      </c>
      <c r="D15" s="570">
        <v>14</v>
      </c>
      <c r="E15" s="567">
        <v>0</v>
      </c>
      <c r="F15" s="567">
        <v>0</v>
      </c>
      <c r="G15" s="568">
        <f t="shared" si="0"/>
        <v>14</v>
      </c>
    </row>
    <row r="16" spans="2:7" s="565" customFormat="1" ht="18" customHeight="1">
      <c r="B16" s="569" t="s">
        <v>243</v>
      </c>
      <c r="C16" s="570">
        <v>0</v>
      </c>
      <c r="D16" s="570">
        <v>0</v>
      </c>
      <c r="E16" s="567">
        <v>0</v>
      </c>
      <c r="F16" s="570">
        <v>265</v>
      </c>
      <c r="G16" s="568">
        <f t="shared" si="0"/>
        <v>265</v>
      </c>
    </row>
    <row r="17" spans="2:7" s="571" customFormat="1" ht="18" customHeight="1" thickBot="1">
      <c r="B17" s="572" t="s">
        <v>986</v>
      </c>
      <c r="C17" s="573">
        <f>SUM(C5:C16)</f>
        <v>251</v>
      </c>
      <c r="D17" s="573">
        <f>SUM(D5:D16)</f>
        <v>167</v>
      </c>
      <c r="E17" s="573">
        <f>SUM(E5:E16)</f>
        <v>20</v>
      </c>
      <c r="F17" s="573">
        <f>SUM(F5:F16)</f>
        <v>265</v>
      </c>
      <c r="G17" s="574">
        <f>SUM(G5:G16)</f>
        <v>703</v>
      </c>
    </row>
    <row r="18" ht="12">
      <c r="B18" s="552" t="s">
        <v>244</v>
      </c>
    </row>
  </sheetData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9.00390625" defaultRowHeight="13.5"/>
  <cols>
    <col min="1" max="1" width="3.375" style="51" customWidth="1"/>
    <col min="2" max="2" width="10.625" style="51" customWidth="1"/>
    <col min="3" max="3" width="7.625" style="51" bestFit="1" customWidth="1"/>
    <col min="4" max="4" width="5.875" style="51" bestFit="1" customWidth="1"/>
    <col min="5" max="5" width="6.375" style="51" bestFit="1" customWidth="1"/>
    <col min="6" max="6" width="8.00390625" style="51" bestFit="1" customWidth="1"/>
    <col min="7" max="7" width="5.875" style="51" bestFit="1" customWidth="1"/>
    <col min="8" max="8" width="6.375" style="51" bestFit="1" customWidth="1"/>
    <col min="9" max="9" width="7.625" style="51" bestFit="1" customWidth="1"/>
    <col min="10" max="10" width="6.375" style="51" bestFit="1" customWidth="1"/>
    <col min="11" max="11" width="5.875" style="51" customWidth="1"/>
    <col min="12" max="12" width="7.625" style="51" bestFit="1" customWidth="1"/>
    <col min="13" max="13" width="6.875" style="51" customWidth="1"/>
    <col min="14" max="14" width="9.25390625" style="51" customWidth="1"/>
    <col min="15" max="15" width="6.375" style="51" bestFit="1" customWidth="1"/>
    <col min="16" max="16384" width="9.00390625" style="51" customWidth="1"/>
  </cols>
  <sheetData>
    <row r="2" ht="14.25">
      <c r="B2" s="402" t="s">
        <v>267</v>
      </c>
    </row>
    <row r="3" spans="2:15" s="69" customFormat="1" ht="12.75" thickBot="1">
      <c r="B3" s="575"/>
      <c r="O3" s="69" t="s">
        <v>246</v>
      </c>
    </row>
    <row r="4" spans="2:16" s="69" customFormat="1" ht="12">
      <c r="B4" s="1000"/>
      <c r="C4" s="1000" t="s">
        <v>247</v>
      </c>
      <c r="D4" s="1000" t="s">
        <v>248</v>
      </c>
      <c r="E4" s="576" t="s">
        <v>249</v>
      </c>
      <c r="F4" s="576" t="s">
        <v>250</v>
      </c>
      <c r="G4" s="1006" t="s">
        <v>831</v>
      </c>
      <c r="H4" s="1000" t="s">
        <v>855</v>
      </c>
      <c r="I4" s="576" t="s">
        <v>251</v>
      </c>
      <c r="J4" s="576" t="s">
        <v>252</v>
      </c>
      <c r="K4" s="577" t="s">
        <v>253</v>
      </c>
      <c r="L4" s="576" t="s">
        <v>254</v>
      </c>
      <c r="M4" s="1002" t="s">
        <v>255</v>
      </c>
      <c r="N4" s="1004" t="s">
        <v>256</v>
      </c>
      <c r="O4" s="1000" t="s">
        <v>143</v>
      </c>
      <c r="P4" s="1000" t="s">
        <v>986</v>
      </c>
    </row>
    <row r="5" spans="2:16" s="69" customFormat="1" ht="12">
      <c r="B5" s="1001"/>
      <c r="C5" s="1001"/>
      <c r="D5" s="1001"/>
      <c r="E5" s="578" t="s">
        <v>257</v>
      </c>
      <c r="F5" s="578" t="s">
        <v>258</v>
      </c>
      <c r="G5" s="1007"/>
      <c r="H5" s="1001"/>
      <c r="I5" s="578" t="s">
        <v>259</v>
      </c>
      <c r="J5" s="578" t="s">
        <v>260</v>
      </c>
      <c r="K5" s="579" t="s">
        <v>261</v>
      </c>
      <c r="L5" s="578" t="s">
        <v>262</v>
      </c>
      <c r="M5" s="1003"/>
      <c r="N5" s="1005"/>
      <c r="O5" s="1001"/>
      <c r="P5" s="1001"/>
    </row>
    <row r="6" spans="2:16" s="69" customFormat="1" ht="16.5" customHeight="1">
      <c r="B6" s="581" t="s">
        <v>263</v>
      </c>
      <c r="C6" s="31">
        <v>6236</v>
      </c>
      <c r="D6" s="31">
        <v>291</v>
      </c>
      <c r="E6" s="31">
        <v>18</v>
      </c>
      <c r="F6" s="31">
        <v>52</v>
      </c>
      <c r="G6" s="31">
        <v>170</v>
      </c>
      <c r="H6" s="31">
        <v>346</v>
      </c>
      <c r="I6" s="31">
        <v>3180</v>
      </c>
      <c r="J6" s="31">
        <v>80</v>
      </c>
      <c r="K6" s="31">
        <v>50</v>
      </c>
      <c r="L6" s="31">
        <v>820</v>
      </c>
      <c r="M6" s="31">
        <v>561</v>
      </c>
      <c r="N6" s="31">
        <v>993</v>
      </c>
      <c r="O6" s="31">
        <v>257</v>
      </c>
      <c r="P6" s="32">
        <f>SUM(C6:O6)</f>
        <v>13054</v>
      </c>
    </row>
    <row r="7" spans="2:16" s="69" customFormat="1" ht="16.5" customHeight="1">
      <c r="B7" s="581" t="s">
        <v>264</v>
      </c>
      <c r="C7" s="31">
        <v>7099</v>
      </c>
      <c r="D7" s="31">
        <v>361</v>
      </c>
      <c r="E7" s="31">
        <v>39</v>
      </c>
      <c r="F7" s="31">
        <v>136</v>
      </c>
      <c r="G7" s="31">
        <v>162</v>
      </c>
      <c r="H7" s="31">
        <v>529</v>
      </c>
      <c r="I7" s="31">
        <v>4353</v>
      </c>
      <c r="J7" s="31">
        <v>147</v>
      </c>
      <c r="K7" s="31">
        <v>104</v>
      </c>
      <c r="L7" s="31">
        <v>965</v>
      </c>
      <c r="M7" s="31">
        <v>642</v>
      </c>
      <c r="N7" s="31">
        <v>1417</v>
      </c>
      <c r="O7" s="31">
        <v>431</v>
      </c>
      <c r="P7" s="32">
        <f>SUM(C7:O7)</f>
        <v>16385</v>
      </c>
    </row>
    <row r="8" spans="2:16" s="69" customFormat="1" ht="16.5" customHeight="1" thickBot="1">
      <c r="B8" s="582" t="s">
        <v>265</v>
      </c>
      <c r="C8" s="36">
        <v>7828</v>
      </c>
      <c r="D8" s="36">
        <v>361</v>
      </c>
      <c r="E8" s="36">
        <v>25</v>
      </c>
      <c r="F8" s="36">
        <v>72</v>
      </c>
      <c r="G8" s="36">
        <v>179</v>
      </c>
      <c r="H8" s="36">
        <v>576</v>
      </c>
      <c r="I8" s="36">
        <v>5624</v>
      </c>
      <c r="J8" s="36">
        <v>77</v>
      </c>
      <c r="K8" s="36">
        <v>24</v>
      </c>
      <c r="L8" s="36">
        <v>1031</v>
      </c>
      <c r="M8" s="36">
        <v>858</v>
      </c>
      <c r="N8" s="36">
        <v>1290</v>
      </c>
      <c r="O8" s="36">
        <v>526</v>
      </c>
      <c r="P8" s="37">
        <f>SUM(C8:O8)</f>
        <v>18471</v>
      </c>
    </row>
    <row r="9" s="69" customFormat="1" ht="12">
      <c r="B9" s="51" t="s">
        <v>266</v>
      </c>
    </row>
    <row r="10" s="69" customFormat="1" ht="12"/>
    <row r="11" s="69" customFormat="1" ht="12"/>
    <row r="12" s="69" customFormat="1" ht="12"/>
    <row r="13" spans="1:6" ht="12">
      <c r="A13" s="69"/>
      <c r="C13" s="31"/>
      <c r="D13" s="31"/>
      <c r="E13" s="583"/>
      <c r="F13" s="31"/>
    </row>
    <row r="14" spans="1:6" ht="12">
      <c r="A14" s="69"/>
      <c r="B14" s="303"/>
      <c r="C14" s="31"/>
      <c r="D14" s="31"/>
      <c r="E14" s="31"/>
      <c r="F14" s="31"/>
    </row>
    <row r="15" ht="12">
      <c r="A15" s="69"/>
    </row>
    <row r="16" ht="12" customHeight="1">
      <c r="A16" s="69"/>
    </row>
  </sheetData>
  <mergeCells count="9">
    <mergeCell ref="B4:B5"/>
    <mergeCell ref="C4:C5"/>
    <mergeCell ref="D4:D5"/>
    <mergeCell ref="G4:G5"/>
    <mergeCell ref="P4:P5"/>
    <mergeCell ref="H4:H5"/>
    <mergeCell ref="M4:M5"/>
    <mergeCell ref="N4:N5"/>
    <mergeCell ref="O4:O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86"/>
  <sheetViews>
    <sheetView workbookViewId="0" topLeftCell="A1">
      <selection activeCell="A1" sqref="A1"/>
    </sheetView>
  </sheetViews>
  <sheetFormatPr defaultColWidth="9.00390625" defaultRowHeight="13.5"/>
  <cols>
    <col min="1" max="1" width="3.625" style="13" customWidth="1"/>
    <col min="2" max="2" width="11.25390625" style="13" customWidth="1"/>
    <col min="3" max="40" width="10.625" style="13" customWidth="1"/>
    <col min="41" max="16384" width="9.00390625" style="13" customWidth="1"/>
  </cols>
  <sheetData>
    <row r="2" ht="16.5" customHeight="1">
      <c r="B2" s="14" t="s">
        <v>801</v>
      </c>
    </row>
    <row r="3" spans="2:40" ht="12" customHeight="1" thickBot="1">
      <c r="B3" s="15"/>
      <c r="C3" s="15"/>
      <c r="D3" s="16"/>
      <c r="E3" s="15"/>
      <c r="F3" s="16"/>
      <c r="G3" s="15"/>
      <c r="H3" s="16"/>
      <c r="I3" s="15"/>
      <c r="J3" s="16"/>
      <c r="K3" s="15"/>
      <c r="L3" s="16"/>
      <c r="M3" s="15"/>
      <c r="N3" s="16"/>
      <c r="O3" s="15"/>
      <c r="P3" s="16"/>
      <c r="Q3" s="15"/>
      <c r="R3" s="16"/>
      <c r="S3" s="15"/>
      <c r="T3" s="16"/>
      <c r="U3" s="15"/>
      <c r="V3" s="16"/>
      <c r="W3" s="15"/>
      <c r="X3" s="16"/>
      <c r="Y3" s="15"/>
      <c r="Z3" s="16"/>
      <c r="AA3" s="15"/>
      <c r="AB3" s="16"/>
      <c r="AC3" s="15"/>
      <c r="AD3" s="16"/>
      <c r="AE3" s="15"/>
      <c r="AF3" s="16"/>
      <c r="AG3" s="15"/>
      <c r="AH3" s="16"/>
      <c r="AI3" s="15"/>
      <c r="AJ3" s="16"/>
      <c r="AK3" s="15"/>
      <c r="AL3" s="16"/>
      <c r="AM3" s="15"/>
      <c r="AN3" s="16"/>
    </row>
    <row r="4" spans="2:40" ht="19.5" customHeight="1">
      <c r="B4" s="869" t="s">
        <v>717</v>
      </c>
      <c r="C4" s="867" t="s">
        <v>718</v>
      </c>
      <c r="D4" s="868"/>
      <c r="E4" s="867" t="s">
        <v>719</v>
      </c>
      <c r="F4" s="868"/>
      <c r="G4" s="867" t="s">
        <v>720</v>
      </c>
      <c r="H4" s="868"/>
      <c r="I4" s="867" t="s">
        <v>721</v>
      </c>
      <c r="J4" s="868"/>
      <c r="K4" s="867" t="s">
        <v>722</v>
      </c>
      <c r="L4" s="868"/>
      <c r="M4" s="867" t="s">
        <v>723</v>
      </c>
      <c r="N4" s="868"/>
      <c r="O4" s="867" t="s">
        <v>724</v>
      </c>
      <c r="P4" s="868"/>
      <c r="Q4" s="867" t="s">
        <v>725</v>
      </c>
      <c r="R4" s="868"/>
      <c r="S4" s="867" t="s">
        <v>726</v>
      </c>
      <c r="T4" s="868"/>
      <c r="U4" s="867" t="s">
        <v>727</v>
      </c>
      <c r="V4" s="868"/>
      <c r="W4" s="867" t="s">
        <v>728</v>
      </c>
      <c r="X4" s="868"/>
      <c r="Y4" s="867" t="s">
        <v>729</v>
      </c>
      <c r="Z4" s="868"/>
      <c r="AA4" s="867" t="s">
        <v>730</v>
      </c>
      <c r="AB4" s="868"/>
      <c r="AC4" s="867" t="s">
        <v>731</v>
      </c>
      <c r="AD4" s="868"/>
      <c r="AE4" s="867" t="s">
        <v>732</v>
      </c>
      <c r="AF4" s="868"/>
      <c r="AG4" s="867" t="s">
        <v>733</v>
      </c>
      <c r="AH4" s="868"/>
      <c r="AI4" s="867" t="s">
        <v>734</v>
      </c>
      <c r="AJ4" s="868"/>
      <c r="AK4" s="867" t="s">
        <v>735</v>
      </c>
      <c r="AL4" s="868"/>
      <c r="AM4" s="867" t="s">
        <v>736</v>
      </c>
      <c r="AN4" s="868"/>
    </row>
    <row r="5" spans="2:40" ht="19.5" customHeight="1">
      <c r="B5" s="870"/>
      <c r="C5" s="17" t="s">
        <v>737</v>
      </c>
      <c r="D5" s="17" t="s">
        <v>738</v>
      </c>
      <c r="E5" s="17" t="s">
        <v>737</v>
      </c>
      <c r="F5" s="17" t="s">
        <v>738</v>
      </c>
      <c r="G5" s="17" t="s">
        <v>737</v>
      </c>
      <c r="H5" s="17" t="s">
        <v>738</v>
      </c>
      <c r="I5" s="17" t="s">
        <v>737</v>
      </c>
      <c r="J5" s="17" t="s">
        <v>738</v>
      </c>
      <c r="K5" s="17" t="s">
        <v>737</v>
      </c>
      <c r="L5" s="17" t="s">
        <v>738</v>
      </c>
      <c r="M5" s="17" t="s">
        <v>737</v>
      </c>
      <c r="N5" s="17" t="s">
        <v>738</v>
      </c>
      <c r="O5" s="17" t="s">
        <v>737</v>
      </c>
      <c r="P5" s="17" t="s">
        <v>738</v>
      </c>
      <c r="Q5" s="17" t="s">
        <v>737</v>
      </c>
      <c r="R5" s="17" t="s">
        <v>738</v>
      </c>
      <c r="S5" s="17" t="s">
        <v>737</v>
      </c>
      <c r="T5" s="17" t="s">
        <v>738</v>
      </c>
      <c r="U5" s="17" t="s">
        <v>737</v>
      </c>
      <c r="V5" s="17" t="s">
        <v>738</v>
      </c>
      <c r="W5" s="17" t="s">
        <v>737</v>
      </c>
      <c r="X5" s="17" t="s">
        <v>738</v>
      </c>
      <c r="Y5" s="17" t="s">
        <v>737</v>
      </c>
      <c r="Z5" s="17" t="s">
        <v>738</v>
      </c>
      <c r="AA5" s="17" t="s">
        <v>737</v>
      </c>
      <c r="AB5" s="17" t="s">
        <v>738</v>
      </c>
      <c r="AC5" s="17" t="s">
        <v>737</v>
      </c>
      <c r="AD5" s="17" t="s">
        <v>738</v>
      </c>
      <c r="AE5" s="17" t="s">
        <v>737</v>
      </c>
      <c r="AF5" s="17" t="s">
        <v>738</v>
      </c>
      <c r="AG5" s="17" t="s">
        <v>737</v>
      </c>
      <c r="AH5" s="17" t="s">
        <v>738</v>
      </c>
      <c r="AI5" s="17" t="s">
        <v>737</v>
      </c>
      <c r="AJ5" s="17" t="s">
        <v>738</v>
      </c>
      <c r="AK5" s="17" t="s">
        <v>737</v>
      </c>
      <c r="AL5" s="17" t="s">
        <v>738</v>
      </c>
      <c r="AM5" s="17" t="s">
        <v>737</v>
      </c>
      <c r="AN5" s="18" t="s">
        <v>738</v>
      </c>
    </row>
    <row r="6" spans="2:40" ht="12" customHeight="1">
      <c r="B6" s="19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0"/>
      <c r="P6" s="21"/>
      <c r="Q6" s="20"/>
      <c r="R6" s="21"/>
      <c r="S6" s="20"/>
      <c r="T6" s="21"/>
      <c r="U6" s="20"/>
      <c r="V6" s="21"/>
      <c r="W6" s="20"/>
      <c r="X6" s="21"/>
      <c r="Y6" s="20"/>
      <c r="Z6" s="21"/>
      <c r="AA6" s="20"/>
      <c r="AB6" s="21"/>
      <c r="AC6" s="20"/>
      <c r="AD6" s="21"/>
      <c r="AE6" s="20"/>
      <c r="AF6" s="21"/>
      <c r="AG6" s="20"/>
      <c r="AH6" s="21"/>
      <c r="AI6" s="20"/>
      <c r="AJ6" s="21"/>
      <c r="AK6" s="20"/>
      <c r="AL6" s="21"/>
      <c r="AM6" s="20"/>
      <c r="AN6" s="22"/>
    </row>
    <row r="7" spans="2:40" s="23" customFormat="1" ht="12" customHeight="1">
      <c r="B7" s="24" t="s">
        <v>718</v>
      </c>
      <c r="C7" s="25">
        <f aca="true" t="shared" si="0" ref="C7:I7">SUM(C9:C82)</f>
        <v>651737</v>
      </c>
      <c r="D7" s="25">
        <f t="shared" si="0"/>
        <v>701912</v>
      </c>
      <c r="E7" s="25">
        <f t="shared" si="0"/>
        <v>75385</v>
      </c>
      <c r="F7" s="25">
        <f t="shared" si="0"/>
        <v>72109</v>
      </c>
      <c r="G7" s="25">
        <f t="shared" si="0"/>
        <v>85220</v>
      </c>
      <c r="H7" s="25">
        <f t="shared" si="0"/>
        <v>81015</v>
      </c>
      <c r="I7" s="25">
        <f t="shared" si="0"/>
        <v>77619</v>
      </c>
      <c r="J7" s="25">
        <v>75679</v>
      </c>
      <c r="K7" s="25">
        <f>SUM(K9:K82)</f>
        <v>64945</v>
      </c>
      <c r="L7" s="25">
        <v>68998</v>
      </c>
      <c r="M7" s="25">
        <f aca="true" t="shared" si="1" ref="M7:W7">SUM(M9:M82)</f>
        <v>52745</v>
      </c>
      <c r="N7" s="25">
        <f t="shared" si="1"/>
        <v>62884</v>
      </c>
      <c r="O7" s="25">
        <f t="shared" si="1"/>
        <v>52127</v>
      </c>
      <c r="P7" s="25">
        <f t="shared" si="1"/>
        <v>58342</v>
      </c>
      <c r="Q7" s="25">
        <f t="shared" si="1"/>
        <v>40907</v>
      </c>
      <c r="R7" s="25">
        <f t="shared" si="1"/>
        <v>50457</v>
      </c>
      <c r="S7" s="25">
        <f t="shared" si="1"/>
        <v>34283</v>
      </c>
      <c r="T7" s="25">
        <f t="shared" si="1"/>
        <v>40646</v>
      </c>
      <c r="U7" s="25">
        <f t="shared" si="1"/>
        <v>34915</v>
      </c>
      <c r="V7" s="25">
        <f t="shared" si="1"/>
        <v>39195</v>
      </c>
      <c r="W7" s="25">
        <f t="shared" si="1"/>
        <v>32048</v>
      </c>
      <c r="X7" s="25">
        <v>34863</v>
      </c>
      <c r="Y7" s="25">
        <f>SUM(Y9:Y82)</f>
        <v>30353</v>
      </c>
      <c r="Z7" s="25">
        <v>31656</v>
      </c>
      <c r="AA7" s="25">
        <f aca="true" t="shared" si="2" ref="AA7:AF7">SUM(AA9:AA82)</f>
        <v>24774</v>
      </c>
      <c r="AB7" s="25">
        <f t="shared" si="2"/>
        <v>25352</v>
      </c>
      <c r="AC7" s="25">
        <f t="shared" si="2"/>
        <v>19016</v>
      </c>
      <c r="AD7" s="25">
        <f t="shared" si="2"/>
        <v>20919</v>
      </c>
      <c r="AE7" s="25">
        <f t="shared" si="2"/>
        <v>14018</v>
      </c>
      <c r="AF7" s="25">
        <f t="shared" si="2"/>
        <v>17186</v>
      </c>
      <c r="AG7" s="25">
        <v>7892</v>
      </c>
      <c r="AH7" s="25">
        <f>SUM(AH9:AH82)</f>
        <v>11947</v>
      </c>
      <c r="AI7" s="25">
        <f>SUM(AI9:AI82)</f>
        <v>3959</v>
      </c>
      <c r="AJ7" s="25">
        <f>SUM(AJ9:AJ82)</f>
        <v>7022</v>
      </c>
      <c r="AK7" s="25">
        <v>1531</v>
      </c>
      <c r="AL7" s="25">
        <f>SUM(AL9:AL82)</f>
        <v>3640</v>
      </c>
      <c r="AM7" s="25">
        <f>SUM(AM9:AM82)</f>
        <v>0</v>
      </c>
      <c r="AN7" s="26">
        <f>SUM(AN9:AN82)</f>
        <v>2</v>
      </c>
    </row>
    <row r="8" spans="2:40" ht="12" customHeight="1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9"/>
    </row>
    <row r="9" spans="2:40" ht="12" customHeight="1">
      <c r="B9" s="30" t="s">
        <v>739</v>
      </c>
      <c r="C9" s="31">
        <v>77584</v>
      </c>
      <c r="D9" s="31">
        <v>82661</v>
      </c>
      <c r="E9" s="31">
        <v>7645</v>
      </c>
      <c r="F9" s="31">
        <v>7212</v>
      </c>
      <c r="G9" s="31">
        <v>9320</v>
      </c>
      <c r="H9" s="31">
        <v>8678</v>
      </c>
      <c r="I9" s="31">
        <v>8823</v>
      </c>
      <c r="J9" s="31">
        <v>8635</v>
      </c>
      <c r="K9" s="31">
        <v>8551</v>
      </c>
      <c r="L9" s="31">
        <v>8428</v>
      </c>
      <c r="M9" s="31">
        <v>6835</v>
      </c>
      <c r="N9" s="31">
        <v>7879</v>
      </c>
      <c r="O9" s="31">
        <v>6624</v>
      </c>
      <c r="P9" s="31">
        <v>7582</v>
      </c>
      <c r="Q9" s="31">
        <v>5480</v>
      </c>
      <c r="R9" s="31">
        <v>6616</v>
      </c>
      <c r="S9" s="31">
        <v>4349</v>
      </c>
      <c r="T9" s="31">
        <v>5070</v>
      </c>
      <c r="U9" s="31">
        <v>4569</v>
      </c>
      <c r="V9" s="31">
        <v>4781</v>
      </c>
      <c r="W9" s="31">
        <v>3977</v>
      </c>
      <c r="X9" s="31">
        <v>4236</v>
      </c>
      <c r="Y9" s="31">
        <v>3505</v>
      </c>
      <c r="Z9" s="31">
        <v>3714</v>
      </c>
      <c r="AA9" s="31">
        <v>2652</v>
      </c>
      <c r="AB9" s="31">
        <v>2834</v>
      </c>
      <c r="AC9" s="31">
        <v>2043</v>
      </c>
      <c r="AD9" s="31">
        <v>2261</v>
      </c>
      <c r="AE9" s="31">
        <v>1617</v>
      </c>
      <c r="AF9" s="31">
        <v>2034</v>
      </c>
      <c r="AG9" s="31">
        <v>918</v>
      </c>
      <c r="AH9" s="31">
        <v>1403</v>
      </c>
      <c r="AI9" s="31">
        <v>476</v>
      </c>
      <c r="AJ9" s="31">
        <v>862</v>
      </c>
      <c r="AK9" s="31">
        <v>200</v>
      </c>
      <c r="AL9" s="31">
        <v>435</v>
      </c>
      <c r="AM9" s="31">
        <v>0</v>
      </c>
      <c r="AN9" s="32">
        <v>1</v>
      </c>
    </row>
    <row r="10" spans="2:40" ht="12" customHeight="1">
      <c r="B10" s="33" t="s">
        <v>740</v>
      </c>
      <c r="C10" s="31">
        <v>45690</v>
      </c>
      <c r="D10" s="31">
        <v>50024</v>
      </c>
      <c r="E10" s="31">
        <v>4986</v>
      </c>
      <c r="F10" s="31">
        <v>4804</v>
      </c>
      <c r="G10" s="31">
        <v>5586</v>
      </c>
      <c r="H10" s="31">
        <v>5334</v>
      </c>
      <c r="I10" s="31">
        <v>5223</v>
      </c>
      <c r="J10" s="31">
        <v>5051</v>
      </c>
      <c r="K10" s="31">
        <v>4993</v>
      </c>
      <c r="L10" s="31">
        <v>5348</v>
      </c>
      <c r="M10" s="31">
        <v>3895</v>
      </c>
      <c r="N10" s="31">
        <v>4692</v>
      </c>
      <c r="O10" s="31">
        <v>3694</v>
      </c>
      <c r="P10" s="31">
        <v>4287</v>
      </c>
      <c r="Q10" s="31">
        <v>2966</v>
      </c>
      <c r="R10" s="31">
        <v>3813</v>
      </c>
      <c r="S10" s="31">
        <v>2523</v>
      </c>
      <c r="T10" s="31">
        <v>3096</v>
      </c>
      <c r="U10" s="31">
        <v>2434</v>
      </c>
      <c r="V10" s="31">
        <v>2713</v>
      </c>
      <c r="W10" s="31">
        <v>2148</v>
      </c>
      <c r="X10" s="31">
        <v>2426</v>
      </c>
      <c r="Y10" s="31">
        <v>2231</v>
      </c>
      <c r="Z10" s="31">
        <v>2295</v>
      </c>
      <c r="AA10" s="31">
        <v>1842</v>
      </c>
      <c r="AB10" s="31">
        <v>2001</v>
      </c>
      <c r="AC10" s="31">
        <v>1352</v>
      </c>
      <c r="AD10" s="31">
        <v>1444</v>
      </c>
      <c r="AE10" s="31">
        <v>923</v>
      </c>
      <c r="AF10" s="31">
        <v>1183</v>
      </c>
      <c r="AG10" s="31">
        <v>557</v>
      </c>
      <c r="AH10" s="31">
        <v>800</v>
      </c>
      <c r="AI10" s="31">
        <v>224</v>
      </c>
      <c r="AJ10" s="31">
        <v>497</v>
      </c>
      <c r="AK10" s="31">
        <v>113</v>
      </c>
      <c r="AL10" s="31">
        <v>240</v>
      </c>
      <c r="AM10" s="31">
        <v>0</v>
      </c>
      <c r="AN10" s="32">
        <v>0</v>
      </c>
    </row>
    <row r="11" spans="2:40" ht="12" customHeight="1">
      <c r="B11" s="33" t="s">
        <v>741</v>
      </c>
      <c r="C11" s="31">
        <v>39916</v>
      </c>
      <c r="D11" s="31">
        <v>45125</v>
      </c>
      <c r="E11" s="31">
        <v>4440</v>
      </c>
      <c r="F11" s="31">
        <v>4249</v>
      </c>
      <c r="G11" s="31">
        <v>5107</v>
      </c>
      <c r="H11" s="31">
        <v>4974</v>
      </c>
      <c r="I11" s="31">
        <v>4600</v>
      </c>
      <c r="J11" s="31">
        <v>4576</v>
      </c>
      <c r="K11" s="31">
        <v>4233</v>
      </c>
      <c r="L11" s="31">
        <v>4448</v>
      </c>
      <c r="M11" s="31">
        <v>3220</v>
      </c>
      <c r="N11" s="31">
        <v>4078</v>
      </c>
      <c r="O11" s="31">
        <v>3135</v>
      </c>
      <c r="P11" s="31">
        <v>3825</v>
      </c>
      <c r="Q11" s="31">
        <v>2453</v>
      </c>
      <c r="R11" s="31">
        <v>3291</v>
      </c>
      <c r="S11" s="31">
        <v>2173</v>
      </c>
      <c r="T11" s="31">
        <v>2769</v>
      </c>
      <c r="U11" s="31">
        <v>2302</v>
      </c>
      <c r="V11" s="31">
        <v>2721</v>
      </c>
      <c r="W11" s="31">
        <v>2092</v>
      </c>
      <c r="X11" s="31">
        <v>2402</v>
      </c>
      <c r="Y11" s="31">
        <v>1854</v>
      </c>
      <c r="Z11" s="31">
        <v>2114</v>
      </c>
      <c r="AA11" s="31">
        <v>1521</v>
      </c>
      <c r="AB11" s="31">
        <v>1642</v>
      </c>
      <c r="AC11" s="31">
        <v>1157</v>
      </c>
      <c r="AD11" s="31">
        <v>1400</v>
      </c>
      <c r="AE11" s="31">
        <v>842</v>
      </c>
      <c r="AF11" s="31">
        <v>1147</v>
      </c>
      <c r="AG11" s="31">
        <v>433</v>
      </c>
      <c r="AH11" s="31">
        <v>818</v>
      </c>
      <c r="AI11" s="31">
        <v>262</v>
      </c>
      <c r="AJ11" s="31">
        <v>454</v>
      </c>
      <c r="AK11" s="31">
        <v>92</v>
      </c>
      <c r="AL11" s="31">
        <v>217</v>
      </c>
      <c r="AM11" s="31">
        <v>0</v>
      </c>
      <c r="AN11" s="32">
        <v>0</v>
      </c>
    </row>
    <row r="12" spans="2:40" ht="12" customHeight="1">
      <c r="B12" s="33" t="s">
        <v>742</v>
      </c>
      <c r="C12" s="31">
        <v>46361</v>
      </c>
      <c r="D12" s="31">
        <v>50374</v>
      </c>
      <c r="E12" s="31">
        <v>5170</v>
      </c>
      <c r="F12" s="31">
        <v>4976</v>
      </c>
      <c r="G12" s="31">
        <v>6308</v>
      </c>
      <c r="H12" s="31">
        <v>5880</v>
      </c>
      <c r="I12" s="31">
        <v>5246</v>
      </c>
      <c r="J12" s="31">
        <v>5215</v>
      </c>
      <c r="K12" s="31">
        <v>4657</v>
      </c>
      <c r="L12" s="31">
        <v>4910</v>
      </c>
      <c r="M12" s="31">
        <v>3793</v>
      </c>
      <c r="N12" s="31">
        <v>4477</v>
      </c>
      <c r="O12" s="31">
        <v>3845</v>
      </c>
      <c r="P12" s="31">
        <v>4322</v>
      </c>
      <c r="Q12" s="31">
        <v>3053</v>
      </c>
      <c r="R12" s="31">
        <v>3835</v>
      </c>
      <c r="S12" s="31">
        <v>2606</v>
      </c>
      <c r="T12" s="31">
        <v>3090</v>
      </c>
      <c r="U12" s="31">
        <v>2696</v>
      </c>
      <c r="V12" s="31">
        <v>2959</v>
      </c>
      <c r="W12" s="31">
        <v>2284</v>
      </c>
      <c r="X12" s="31">
        <v>2537</v>
      </c>
      <c r="Y12" s="31">
        <v>2051</v>
      </c>
      <c r="Z12" s="31">
        <v>2155</v>
      </c>
      <c r="AA12" s="31">
        <v>1671</v>
      </c>
      <c r="AB12" s="31">
        <v>1828</v>
      </c>
      <c r="AC12" s="31">
        <v>1291</v>
      </c>
      <c r="AD12" s="31">
        <v>1489</v>
      </c>
      <c r="AE12" s="31">
        <v>898</v>
      </c>
      <c r="AF12" s="31">
        <v>1183</v>
      </c>
      <c r="AG12" s="31">
        <v>494</v>
      </c>
      <c r="AH12" s="31">
        <v>844</v>
      </c>
      <c r="AI12" s="31">
        <v>214</v>
      </c>
      <c r="AJ12" s="31">
        <v>451</v>
      </c>
      <c r="AK12" s="31">
        <v>84</v>
      </c>
      <c r="AL12" s="31">
        <v>223</v>
      </c>
      <c r="AM12" s="31">
        <v>0</v>
      </c>
      <c r="AN12" s="32">
        <v>0</v>
      </c>
    </row>
    <row r="13" spans="2:40" ht="12" customHeight="1">
      <c r="B13" s="33" t="s">
        <v>743</v>
      </c>
      <c r="C13" s="31">
        <v>18769</v>
      </c>
      <c r="D13" s="31">
        <v>19834</v>
      </c>
      <c r="E13" s="31">
        <v>2217</v>
      </c>
      <c r="F13" s="31">
        <v>2110</v>
      </c>
      <c r="G13" s="31">
        <v>2421</v>
      </c>
      <c r="H13" s="31">
        <v>2268</v>
      </c>
      <c r="I13" s="31">
        <v>2319</v>
      </c>
      <c r="J13" s="31">
        <v>2232</v>
      </c>
      <c r="K13" s="31">
        <v>1999</v>
      </c>
      <c r="L13" s="31">
        <v>1974</v>
      </c>
      <c r="M13" s="31">
        <v>1487</v>
      </c>
      <c r="N13" s="31">
        <v>1876</v>
      </c>
      <c r="O13" s="31">
        <v>1594</v>
      </c>
      <c r="P13" s="31">
        <v>1799</v>
      </c>
      <c r="Q13" s="31">
        <v>1213</v>
      </c>
      <c r="R13" s="31">
        <v>1490</v>
      </c>
      <c r="S13" s="31">
        <v>1052</v>
      </c>
      <c r="T13" s="31">
        <v>1213</v>
      </c>
      <c r="U13" s="31">
        <v>1013</v>
      </c>
      <c r="V13" s="31">
        <v>1173</v>
      </c>
      <c r="W13" s="31">
        <v>912</v>
      </c>
      <c r="X13" s="31">
        <v>929</v>
      </c>
      <c r="Y13" s="31">
        <v>846</v>
      </c>
      <c r="Z13" s="31">
        <v>821</v>
      </c>
      <c r="AA13" s="31">
        <v>650</v>
      </c>
      <c r="AB13" s="31">
        <v>668</v>
      </c>
      <c r="AC13" s="31">
        <v>469</v>
      </c>
      <c r="AD13" s="31">
        <v>537</v>
      </c>
      <c r="AE13" s="31">
        <v>304</v>
      </c>
      <c r="AF13" s="31">
        <v>338</v>
      </c>
      <c r="AG13" s="31">
        <v>175</v>
      </c>
      <c r="AH13" s="31">
        <v>210</v>
      </c>
      <c r="AI13" s="31">
        <v>69</v>
      </c>
      <c r="AJ13" s="31">
        <v>131</v>
      </c>
      <c r="AK13" s="31">
        <v>29</v>
      </c>
      <c r="AL13" s="31">
        <v>65</v>
      </c>
      <c r="AM13" s="31">
        <v>0</v>
      </c>
      <c r="AN13" s="32">
        <v>0</v>
      </c>
    </row>
    <row r="14" spans="2:40" ht="12" customHeight="1">
      <c r="B14" s="33" t="s">
        <v>744</v>
      </c>
      <c r="C14" s="31">
        <v>19837</v>
      </c>
      <c r="D14" s="31">
        <v>21577</v>
      </c>
      <c r="E14" s="31">
        <v>2267</v>
      </c>
      <c r="F14" s="31">
        <v>2161</v>
      </c>
      <c r="G14" s="31">
        <v>2525</v>
      </c>
      <c r="H14" s="31">
        <v>2342</v>
      </c>
      <c r="I14" s="31">
        <v>2409</v>
      </c>
      <c r="J14" s="31">
        <v>2367</v>
      </c>
      <c r="K14" s="31">
        <v>1964</v>
      </c>
      <c r="L14" s="31">
        <v>2203</v>
      </c>
      <c r="M14" s="31">
        <v>1582</v>
      </c>
      <c r="N14" s="31">
        <v>1964</v>
      </c>
      <c r="O14" s="31">
        <v>1638</v>
      </c>
      <c r="P14" s="31">
        <v>1765</v>
      </c>
      <c r="Q14" s="31">
        <v>1159</v>
      </c>
      <c r="R14" s="31">
        <v>1404</v>
      </c>
      <c r="S14" s="31">
        <v>989</v>
      </c>
      <c r="T14" s="31">
        <v>1172</v>
      </c>
      <c r="U14" s="31">
        <v>981</v>
      </c>
      <c r="V14" s="31">
        <v>1167</v>
      </c>
      <c r="W14" s="31">
        <v>982</v>
      </c>
      <c r="X14" s="31">
        <v>1140</v>
      </c>
      <c r="Y14" s="31">
        <v>964</v>
      </c>
      <c r="Z14" s="31">
        <v>1031</v>
      </c>
      <c r="AA14" s="31">
        <v>816</v>
      </c>
      <c r="AB14" s="31">
        <v>763</v>
      </c>
      <c r="AC14" s="31">
        <v>606</v>
      </c>
      <c r="AD14" s="31">
        <v>688</v>
      </c>
      <c r="AE14" s="31">
        <v>475</v>
      </c>
      <c r="AF14" s="31">
        <v>615</v>
      </c>
      <c r="AG14" s="31">
        <v>277</v>
      </c>
      <c r="AH14" s="31">
        <v>403</v>
      </c>
      <c r="AI14" s="31">
        <v>144</v>
      </c>
      <c r="AJ14" s="31">
        <v>273</v>
      </c>
      <c r="AK14" s="31">
        <v>59</v>
      </c>
      <c r="AL14" s="31">
        <v>119</v>
      </c>
      <c r="AM14" s="31">
        <v>0</v>
      </c>
      <c r="AN14" s="32">
        <v>0</v>
      </c>
    </row>
    <row r="15" spans="2:40" ht="12" customHeight="1">
      <c r="B15" s="33" t="s">
        <v>745</v>
      </c>
      <c r="C15" s="31">
        <v>17149</v>
      </c>
      <c r="D15" s="31">
        <v>19792</v>
      </c>
      <c r="E15" s="31">
        <v>1913</v>
      </c>
      <c r="F15" s="31">
        <v>1873</v>
      </c>
      <c r="G15" s="31">
        <v>2224</v>
      </c>
      <c r="H15" s="31">
        <v>2081</v>
      </c>
      <c r="I15" s="31">
        <v>2057</v>
      </c>
      <c r="J15" s="31">
        <v>2053</v>
      </c>
      <c r="K15" s="31">
        <v>1590</v>
      </c>
      <c r="L15" s="31">
        <v>2165</v>
      </c>
      <c r="M15" s="31">
        <v>1278</v>
      </c>
      <c r="N15" s="31">
        <v>1865</v>
      </c>
      <c r="O15" s="31">
        <v>1377</v>
      </c>
      <c r="P15" s="31">
        <v>1754</v>
      </c>
      <c r="Q15" s="31">
        <v>1147</v>
      </c>
      <c r="R15" s="31">
        <v>1416</v>
      </c>
      <c r="S15" s="31">
        <v>925</v>
      </c>
      <c r="T15" s="31">
        <v>1085</v>
      </c>
      <c r="U15" s="31">
        <v>961</v>
      </c>
      <c r="V15" s="31">
        <v>1114</v>
      </c>
      <c r="W15" s="31">
        <v>838</v>
      </c>
      <c r="X15" s="31">
        <v>966</v>
      </c>
      <c r="Y15" s="31">
        <v>792</v>
      </c>
      <c r="Z15" s="31">
        <v>898</v>
      </c>
      <c r="AA15" s="31">
        <v>712</v>
      </c>
      <c r="AB15" s="31">
        <v>714</v>
      </c>
      <c r="AC15" s="31">
        <v>535</v>
      </c>
      <c r="AD15" s="31">
        <v>620</v>
      </c>
      <c r="AE15" s="31">
        <v>375</v>
      </c>
      <c r="AF15" s="31">
        <v>491</v>
      </c>
      <c r="AG15" s="31">
        <v>251</v>
      </c>
      <c r="AH15" s="31">
        <v>368</v>
      </c>
      <c r="AI15" s="31">
        <v>133</v>
      </c>
      <c r="AJ15" s="31">
        <v>204</v>
      </c>
      <c r="AK15" s="31">
        <v>41</v>
      </c>
      <c r="AL15" s="31">
        <v>125</v>
      </c>
      <c r="AM15" s="31">
        <v>0</v>
      </c>
      <c r="AN15" s="32">
        <v>0</v>
      </c>
    </row>
    <row r="16" spans="2:40" ht="12" customHeight="1">
      <c r="B16" s="33" t="s">
        <v>746</v>
      </c>
      <c r="C16" s="31">
        <v>19694</v>
      </c>
      <c r="D16" s="31">
        <v>21164</v>
      </c>
      <c r="E16" s="31">
        <v>2261</v>
      </c>
      <c r="F16" s="31">
        <v>2216</v>
      </c>
      <c r="G16" s="31">
        <v>2618</v>
      </c>
      <c r="H16" s="31">
        <v>2489</v>
      </c>
      <c r="I16" s="31">
        <v>2519</v>
      </c>
      <c r="J16" s="31">
        <v>2335</v>
      </c>
      <c r="K16" s="31">
        <v>1823</v>
      </c>
      <c r="L16" s="31">
        <v>2051</v>
      </c>
      <c r="M16" s="31">
        <v>1490</v>
      </c>
      <c r="N16" s="31">
        <v>2020</v>
      </c>
      <c r="O16" s="31">
        <v>1544</v>
      </c>
      <c r="P16" s="31">
        <v>1716</v>
      </c>
      <c r="Q16" s="31">
        <v>1157</v>
      </c>
      <c r="R16" s="31">
        <v>1317</v>
      </c>
      <c r="S16" s="31">
        <v>976</v>
      </c>
      <c r="T16" s="31">
        <v>1165</v>
      </c>
      <c r="U16" s="31">
        <v>1049</v>
      </c>
      <c r="V16" s="31">
        <v>1190</v>
      </c>
      <c r="W16" s="31">
        <v>959</v>
      </c>
      <c r="X16" s="31">
        <v>1070</v>
      </c>
      <c r="Y16" s="31">
        <v>945</v>
      </c>
      <c r="Z16" s="31">
        <v>929</v>
      </c>
      <c r="AA16" s="31">
        <v>706</v>
      </c>
      <c r="AB16" s="31">
        <v>692</v>
      </c>
      <c r="AC16" s="31">
        <v>660</v>
      </c>
      <c r="AD16" s="31">
        <v>642</v>
      </c>
      <c r="AE16" s="31">
        <v>481</v>
      </c>
      <c r="AF16" s="31">
        <v>579</v>
      </c>
      <c r="AG16" s="31">
        <v>283</v>
      </c>
      <c r="AH16" s="31">
        <v>375</v>
      </c>
      <c r="AI16" s="31">
        <v>157</v>
      </c>
      <c r="AJ16" s="31">
        <v>268</v>
      </c>
      <c r="AK16" s="31">
        <v>66</v>
      </c>
      <c r="AL16" s="31">
        <v>110</v>
      </c>
      <c r="AM16" s="31">
        <v>0</v>
      </c>
      <c r="AN16" s="32">
        <v>0</v>
      </c>
    </row>
    <row r="17" spans="2:40" ht="12" customHeight="1">
      <c r="B17" s="33" t="s">
        <v>747</v>
      </c>
      <c r="C17" s="31">
        <v>17419</v>
      </c>
      <c r="D17" s="31">
        <v>19116</v>
      </c>
      <c r="E17" s="31">
        <v>1937</v>
      </c>
      <c r="F17" s="31">
        <v>1825</v>
      </c>
      <c r="G17" s="31">
        <v>2121</v>
      </c>
      <c r="H17" s="31">
        <v>2139</v>
      </c>
      <c r="I17" s="31">
        <v>2133</v>
      </c>
      <c r="J17" s="31">
        <v>2077</v>
      </c>
      <c r="K17" s="31">
        <v>1712</v>
      </c>
      <c r="L17" s="31">
        <v>1846</v>
      </c>
      <c r="M17" s="31">
        <v>1363</v>
      </c>
      <c r="N17" s="31">
        <v>1705</v>
      </c>
      <c r="O17" s="31">
        <v>1362</v>
      </c>
      <c r="P17" s="31">
        <v>1559</v>
      </c>
      <c r="Q17" s="31">
        <v>1154</v>
      </c>
      <c r="R17" s="31">
        <v>1427</v>
      </c>
      <c r="S17" s="31">
        <v>916</v>
      </c>
      <c r="T17" s="31">
        <v>1051</v>
      </c>
      <c r="U17" s="31">
        <v>876</v>
      </c>
      <c r="V17" s="31">
        <v>1124</v>
      </c>
      <c r="W17" s="31">
        <v>904</v>
      </c>
      <c r="X17" s="31">
        <v>966</v>
      </c>
      <c r="Y17" s="31">
        <v>889</v>
      </c>
      <c r="Z17" s="31">
        <v>590</v>
      </c>
      <c r="AA17" s="31">
        <v>782</v>
      </c>
      <c r="AB17" s="31">
        <v>737</v>
      </c>
      <c r="AC17" s="31">
        <v>573</v>
      </c>
      <c r="AD17" s="31">
        <v>641</v>
      </c>
      <c r="AE17" s="31">
        <v>388</v>
      </c>
      <c r="AF17" s="31">
        <v>443</v>
      </c>
      <c r="AG17" s="31">
        <v>193</v>
      </c>
      <c r="AH17" s="31">
        <v>341</v>
      </c>
      <c r="AI17" s="31">
        <v>83</v>
      </c>
      <c r="AJ17" s="31">
        <v>183</v>
      </c>
      <c r="AK17" s="31">
        <v>33</v>
      </c>
      <c r="AL17" s="31">
        <v>102</v>
      </c>
      <c r="AM17" s="31">
        <v>0</v>
      </c>
      <c r="AN17" s="32">
        <v>0</v>
      </c>
    </row>
    <row r="18" spans="2:40" ht="12" customHeight="1">
      <c r="B18" s="33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2"/>
    </row>
    <row r="19" spans="2:40" ht="12" customHeight="1">
      <c r="B19" s="33" t="s">
        <v>748</v>
      </c>
      <c r="C19" s="31">
        <v>3407</v>
      </c>
      <c r="D19" s="31">
        <v>3822</v>
      </c>
      <c r="E19" s="31">
        <v>381</v>
      </c>
      <c r="F19" s="31">
        <v>366</v>
      </c>
      <c r="G19" s="31">
        <v>431</v>
      </c>
      <c r="H19" s="31">
        <v>453</v>
      </c>
      <c r="I19" s="31">
        <v>423</v>
      </c>
      <c r="J19" s="31">
        <v>405</v>
      </c>
      <c r="K19" s="31">
        <v>300</v>
      </c>
      <c r="L19" s="31">
        <v>388</v>
      </c>
      <c r="M19" s="31">
        <v>322</v>
      </c>
      <c r="N19" s="31">
        <v>364</v>
      </c>
      <c r="O19" s="31">
        <v>270</v>
      </c>
      <c r="P19" s="31">
        <v>312</v>
      </c>
      <c r="Q19" s="31">
        <v>210</v>
      </c>
      <c r="R19" s="31">
        <v>261</v>
      </c>
      <c r="S19" s="31">
        <v>176</v>
      </c>
      <c r="T19" s="31">
        <v>216</v>
      </c>
      <c r="U19" s="31">
        <v>194</v>
      </c>
      <c r="V19" s="31">
        <v>205</v>
      </c>
      <c r="W19" s="31">
        <v>146</v>
      </c>
      <c r="X19" s="31">
        <v>154</v>
      </c>
      <c r="Y19" s="31">
        <v>149</v>
      </c>
      <c r="Z19" s="31">
        <v>172</v>
      </c>
      <c r="AA19" s="31">
        <v>126</v>
      </c>
      <c r="AB19" s="31">
        <v>152</v>
      </c>
      <c r="AC19" s="31">
        <v>117</v>
      </c>
      <c r="AD19" s="31">
        <v>119</v>
      </c>
      <c r="AE19" s="31">
        <v>96</v>
      </c>
      <c r="AF19" s="31">
        <v>122</v>
      </c>
      <c r="AG19" s="31">
        <v>41</v>
      </c>
      <c r="AH19" s="31">
        <v>78</v>
      </c>
      <c r="AI19" s="31">
        <v>20</v>
      </c>
      <c r="AJ19" s="31">
        <v>37</v>
      </c>
      <c r="AK19" s="31">
        <v>5</v>
      </c>
      <c r="AL19" s="31">
        <v>18</v>
      </c>
      <c r="AM19" s="31">
        <v>0</v>
      </c>
      <c r="AN19" s="32">
        <v>0</v>
      </c>
    </row>
    <row r="20" spans="2:40" ht="12" customHeight="1">
      <c r="B20" s="34" t="s">
        <v>749</v>
      </c>
      <c r="C20" s="31">
        <v>1753</v>
      </c>
      <c r="D20" s="31">
        <v>1886</v>
      </c>
      <c r="E20" s="31">
        <v>178</v>
      </c>
      <c r="F20" s="31">
        <v>171</v>
      </c>
      <c r="G20" s="31">
        <v>227</v>
      </c>
      <c r="H20" s="31">
        <v>202</v>
      </c>
      <c r="I20" s="31">
        <v>211</v>
      </c>
      <c r="J20" s="31">
        <v>226</v>
      </c>
      <c r="K20" s="31">
        <v>170</v>
      </c>
      <c r="L20" s="31">
        <v>185</v>
      </c>
      <c r="M20" s="31">
        <v>150</v>
      </c>
      <c r="N20" s="31">
        <v>180</v>
      </c>
      <c r="O20" s="31">
        <v>151</v>
      </c>
      <c r="P20" s="31">
        <v>144</v>
      </c>
      <c r="Q20" s="31">
        <v>81</v>
      </c>
      <c r="R20" s="31">
        <v>119</v>
      </c>
      <c r="S20" s="31">
        <v>75</v>
      </c>
      <c r="T20" s="31">
        <v>90</v>
      </c>
      <c r="U20" s="31">
        <v>85</v>
      </c>
      <c r="V20" s="31">
        <v>104</v>
      </c>
      <c r="W20" s="31">
        <v>80</v>
      </c>
      <c r="X20" s="31">
        <v>90</v>
      </c>
      <c r="Y20" s="31">
        <v>110</v>
      </c>
      <c r="Z20" s="31">
        <v>109</v>
      </c>
      <c r="AA20" s="31">
        <v>83</v>
      </c>
      <c r="AB20" s="31">
        <v>77</v>
      </c>
      <c r="AC20" s="31">
        <v>62</v>
      </c>
      <c r="AD20" s="31">
        <v>59</v>
      </c>
      <c r="AE20" s="31">
        <v>44</v>
      </c>
      <c r="AF20" s="31">
        <v>50</v>
      </c>
      <c r="AG20" s="31">
        <v>24</v>
      </c>
      <c r="AH20" s="31">
        <v>41</v>
      </c>
      <c r="AI20" s="31">
        <v>18</v>
      </c>
      <c r="AJ20" s="31">
        <v>25</v>
      </c>
      <c r="AK20" s="31">
        <v>4</v>
      </c>
      <c r="AL20" s="31">
        <v>14</v>
      </c>
      <c r="AM20" s="31">
        <v>0</v>
      </c>
      <c r="AN20" s="32">
        <v>0</v>
      </c>
    </row>
    <row r="21" spans="2:40" ht="12" customHeight="1">
      <c r="B21" s="30" t="s">
        <v>750</v>
      </c>
      <c r="C21" s="31">
        <v>2010</v>
      </c>
      <c r="D21" s="31">
        <v>2209</v>
      </c>
      <c r="E21" s="31">
        <v>206</v>
      </c>
      <c r="F21" s="31">
        <v>204</v>
      </c>
      <c r="G21" s="31">
        <v>247</v>
      </c>
      <c r="H21" s="31">
        <v>269</v>
      </c>
      <c r="I21" s="31">
        <v>241</v>
      </c>
      <c r="J21" s="31">
        <v>227</v>
      </c>
      <c r="K21" s="31">
        <v>186</v>
      </c>
      <c r="L21" s="31">
        <v>208</v>
      </c>
      <c r="M21" s="31">
        <v>187</v>
      </c>
      <c r="N21" s="31">
        <v>193</v>
      </c>
      <c r="O21" s="31">
        <v>158</v>
      </c>
      <c r="P21" s="31">
        <v>164</v>
      </c>
      <c r="Q21" s="31">
        <v>133</v>
      </c>
      <c r="R21" s="31">
        <v>149</v>
      </c>
      <c r="S21" s="31">
        <v>97</v>
      </c>
      <c r="T21" s="31">
        <v>119</v>
      </c>
      <c r="U21" s="31">
        <v>95</v>
      </c>
      <c r="V21" s="31">
        <v>112</v>
      </c>
      <c r="W21" s="31">
        <v>96</v>
      </c>
      <c r="X21" s="31">
        <v>127</v>
      </c>
      <c r="Y21" s="31">
        <v>111</v>
      </c>
      <c r="Z21" s="31">
        <v>115</v>
      </c>
      <c r="AA21" s="31">
        <v>96</v>
      </c>
      <c r="AB21" s="31">
        <v>87</v>
      </c>
      <c r="AC21" s="31">
        <v>54</v>
      </c>
      <c r="AD21" s="31">
        <v>84</v>
      </c>
      <c r="AE21" s="31">
        <v>47</v>
      </c>
      <c r="AF21" s="31">
        <v>50</v>
      </c>
      <c r="AG21" s="31">
        <v>34</v>
      </c>
      <c r="AH21" s="31">
        <v>44</v>
      </c>
      <c r="AI21" s="31">
        <v>19</v>
      </c>
      <c r="AJ21" s="31">
        <v>34</v>
      </c>
      <c r="AK21" s="31">
        <v>3</v>
      </c>
      <c r="AL21" s="31">
        <v>23</v>
      </c>
      <c r="AM21" s="31">
        <v>0</v>
      </c>
      <c r="AN21" s="32">
        <v>0</v>
      </c>
    </row>
    <row r="22" spans="2:40" ht="12" customHeight="1">
      <c r="B22" s="33" t="s">
        <v>751</v>
      </c>
      <c r="C22" s="31">
        <v>2132</v>
      </c>
      <c r="D22" s="31">
        <v>2340</v>
      </c>
      <c r="E22" s="31">
        <v>221</v>
      </c>
      <c r="F22" s="31">
        <v>217</v>
      </c>
      <c r="G22" s="31">
        <v>260</v>
      </c>
      <c r="H22" s="31">
        <v>255</v>
      </c>
      <c r="I22" s="31">
        <v>266</v>
      </c>
      <c r="J22" s="31">
        <v>250</v>
      </c>
      <c r="K22" s="31">
        <v>202</v>
      </c>
      <c r="L22" s="31">
        <v>235</v>
      </c>
      <c r="M22" s="31">
        <v>173</v>
      </c>
      <c r="N22" s="31">
        <v>238</v>
      </c>
      <c r="O22" s="31">
        <v>159</v>
      </c>
      <c r="P22" s="31">
        <v>191</v>
      </c>
      <c r="Q22" s="31">
        <v>143</v>
      </c>
      <c r="R22" s="31">
        <v>143</v>
      </c>
      <c r="S22" s="31">
        <v>104</v>
      </c>
      <c r="T22" s="31">
        <v>121</v>
      </c>
      <c r="U22" s="31">
        <v>106</v>
      </c>
      <c r="V22" s="31">
        <v>122</v>
      </c>
      <c r="W22" s="31">
        <v>97</v>
      </c>
      <c r="X22" s="31">
        <v>127</v>
      </c>
      <c r="Y22" s="31">
        <v>110</v>
      </c>
      <c r="Z22" s="31">
        <v>122</v>
      </c>
      <c r="AA22" s="31">
        <v>111</v>
      </c>
      <c r="AB22" s="31">
        <v>104</v>
      </c>
      <c r="AC22" s="31">
        <v>66</v>
      </c>
      <c r="AD22" s="31">
        <v>68</v>
      </c>
      <c r="AE22" s="31">
        <v>50</v>
      </c>
      <c r="AF22" s="31">
        <v>56</v>
      </c>
      <c r="AG22" s="31">
        <v>33</v>
      </c>
      <c r="AH22" s="31">
        <v>49</v>
      </c>
      <c r="AI22" s="31">
        <v>22</v>
      </c>
      <c r="AJ22" s="31">
        <v>27</v>
      </c>
      <c r="AK22" s="31">
        <v>9</v>
      </c>
      <c r="AL22" s="31">
        <v>15</v>
      </c>
      <c r="AM22" s="31">
        <v>0</v>
      </c>
      <c r="AN22" s="32">
        <v>0</v>
      </c>
    </row>
    <row r="23" spans="2:40" ht="12" customHeight="1">
      <c r="B23" s="33" t="s">
        <v>752</v>
      </c>
      <c r="C23" s="31">
        <v>891</v>
      </c>
      <c r="D23" s="31">
        <v>960</v>
      </c>
      <c r="E23" s="31">
        <v>122</v>
      </c>
      <c r="F23" s="31">
        <v>113</v>
      </c>
      <c r="G23" s="31">
        <v>117</v>
      </c>
      <c r="H23" s="31">
        <v>113</v>
      </c>
      <c r="I23" s="31">
        <v>95</v>
      </c>
      <c r="J23" s="31">
        <v>119</v>
      </c>
      <c r="K23" s="31">
        <v>83</v>
      </c>
      <c r="L23" s="31">
        <v>90</v>
      </c>
      <c r="M23" s="31">
        <v>59</v>
      </c>
      <c r="N23" s="31">
        <v>69</v>
      </c>
      <c r="O23" s="31">
        <v>66</v>
      </c>
      <c r="P23" s="31">
        <v>74</v>
      </c>
      <c r="Q23" s="31">
        <v>51</v>
      </c>
      <c r="R23" s="31">
        <v>67</v>
      </c>
      <c r="S23" s="31">
        <v>47</v>
      </c>
      <c r="T23" s="31">
        <v>47</v>
      </c>
      <c r="U23" s="31">
        <v>47</v>
      </c>
      <c r="V23" s="31">
        <v>48</v>
      </c>
      <c r="W23" s="31">
        <v>37</v>
      </c>
      <c r="X23" s="31">
        <v>39</v>
      </c>
      <c r="Y23" s="31">
        <v>46</v>
      </c>
      <c r="Z23" s="31">
        <v>49</v>
      </c>
      <c r="AA23" s="31">
        <v>38</v>
      </c>
      <c r="AB23" s="31">
        <v>43</v>
      </c>
      <c r="AC23" s="31">
        <v>34</v>
      </c>
      <c r="AD23" s="31">
        <v>26</v>
      </c>
      <c r="AE23" s="31">
        <v>21</v>
      </c>
      <c r="AF23" s="31">
        <v>24</v>
      </c>
      <c r="AG23" s="31">
        <v>18</v>
      </c>
      <c r="AH23" s="31">
        <v>19</v>
      </c>
      <c r="AI23" s="31">
        <v>8</v>
      </c>
      <c r="AJ23" s="31">
        <v>12</v>
      </c>
      <c r="AK23" s="31">
        <v>2</v>
      </c>
      <c r="AL23" s="31">
        <v>8</v>
      </c>
      <c r="AM23" s="31">
        <v>0</v>
      </c>
      <c r="AN23" s="32">
        <v>0</v>
      </c>
    </row>
    <row r="24" spans="2:40" ht="11.25" customHeight="1">
      <c r="B24" s="33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2"/>
    </row>
    <row r="25" spans="2:40" ht="12" customHeight="1">
      <c r="B25" s="33" t="s">
        <v>753</v>
      </c>
      <c r="C25" s="31">
        <v>16199</v>
      </c>
      <c r="D25" s="31">
        <v>17747</v>
      </c>
      <c r="E25" s="31">
        <v>1813</v>
      </c>
      <c r="F25" s="31">
        <v>1742</v>
      </c>
      <c r="G25" s="31">
        <v>2245</v>
      </c>
      <c r="H25" s="31">
        <v>2148</v>
      </c>
      <c r="I25" s="31">
        <v>2113</v>
      </c>
      <c r="J25" s="31">
        <v>1935</v>
      </c>
      <c r="K25" s="31">
        <v>1531</v>
      </c>
      <c r="L25" s="31">
        <v>1782</v>
      </c>
      <c r="M25" s="31">
        <v>1242</v>
      </c>
      <c r="N25" s="31">
        <v>1610</v>
      </c>
      <c r="O25" s="31">
        <v>1232</v>
      </c>
      <c r="P25" s="31">
        <v>1406</v>
      </c>
      <c r="Q25" s="31">
        <v>976</v>
      </c>
      <c r="R25" s="31">
        <v>1300</v>
      </c>
      <c r="S25" s="31">
        <v>889</v>
      </c>
      <c r="T25" s="31">
        <v>1014</v>
      </c>
      <c r="U25" s="31">
        <v>859</v>
      </c>
      <c r="V25" s="31">
        <v>963</v>
      </c>
      <c r="W25" s="31">
        <v>800</v>
      </c>
      <c r="X25" s="31">
        <v>850</v>
      </c>
      <c r="Y25" s="31">
        <v>692</v>
      </c>
      <c r="Z25" s="31">
        <v>779</v>
      </c>
      <c r="AA25" s="31">
        <v>570</v>
      </c>
      <c r="AB25" s="31">
        <v>598</v>
      </c>
      <c r="AC25" s="31">
        <v>465</v>
      </c>
      <c r="AD25" s="31">
        <v>499</v>
      </c>
      <c r="AE25" s="31">
        <v>404</v>
      </c>
      <c r="AF25" s="31">
        <v>490</v>
      </c>
      <c r="AG25" s="31">
        <v>214</v>
      </c>
      <c r="AH25" s="31">
        <v>310</v>
      </c>
      <c r="AI25" s="31">
        <v>107</v>
      </c>
      <c r="AJ25" s="31">
        <v>205</v>
      </c>
      <c r="AK25" s="31">
        <v>47</v>
      </c>
      <c r="AL25" s="31">
        <v>116</v>
      </c>
      <c r="AM25" s="31">
        <v>0</v>
      </c>
      <c r="AN25" s="32">
        <v>0</v>
      </c>
    </row>
    <row r="26" spans="2:40" ht="12" customHeight="1">
      <c r="B26" s="33" t="s">
        <v>754</v>
      </c>
      <c r="C26" s="31">
        <v>4971</v>
      </c>
      <c r="D26" s="31">
        <v>5389</v>
      </c>
      <c r="E26" s="31">
        <v>539</v>
      </c>
      <c r="F26" s="31">
        <v>545</v>
      </c>
      <c r="G26" s="31">
        <v>589</v>
      </c>
      <c r="H26" s="31">
        <v>622</v>
      </c>
      <c r="I26" s="31">
        <v>655</v>
      </c>
      <c r="J26" s="31">
        <v>617</v>
      </c>
      <c r="K26" s="31">
        <v>501</v>
      </c>
      <c r="L26" s="31">
        <v>556</v>
      </c>
      <c r="M26" s="31">
        <v>400</v>
      </c>
      <c r="N26" s="31">
        <v>436</v>
      </c>
      <c r="O26" s="31">
        <v>365</v>
      </c>
      <c r="P26" s="31">
        <v>399</v>
      </c>
      <c r="Q26" s="31">
        <v>294</v>
      </c>
      <c r="R26" s="31">
        <v>347</v>
      </c>
      <c r="S26" s="31">
        <v>253</v>
      </c>
      <c r="T26" s="31">
        <v>300</v>
      </c>
      <c r="U26" s="31">
        <v>260</v>
      </c>
      <c r="V26" s="31">
        <v>278</v>
      </c>
      <c r="W26" s="31">
        <v>259</v>
      </c>
      <c r="X26" s="31">
        <v>297</v>
      </c>
      <c r="Y26" s="31">
        <v>235</v>
      </c>
      <c r="Z26" s="31">
        <v>253</v>
      </c>
      <c r="AA26" s="31">
        <v>184</v>
      </c>
      <c r="AB26" s="31">
        <v>191</v>
      </c>
      <c r="AC26" s="31">
        <v>147</v>
      </c>
      <c r="AD26" s="31">
        <v>163</v>
      </c>
      <c r="AE26" s="31">
        <v>149</v>
      </c>
      <c r="AF26" s="31">
        <v>178</v>
      </c>
      <c r="AG26" s="31">
        <v>85</v>
      </c>
      <c r="AH26" s="31">
        <v>118</v>
      </c>
      <c r="AI26" s="31">
        <v>36</v>
      </c>
      <c r="AJ26" s="31">
        <v>63</v>
      </c>
      <c r="AK26" s="31">
        <v>20</v>
      </c>
      <c r="AL26" s="31">
        <v>26</v>
      </c>
      <c r="AM26" s="31">
        <v>0</v>
      </c>
      <c r="AN26" s="32">
        <v>0</v>
      </c>
    </row>
    <row r="27" spans="2:40" ht="12" customHeight="1">
      <c r="B27" s="33" t="s">
        <v>755</v>
      </c>
      <c r="C27" s="31">
        <v>2391</v>
      </c>
      <c r="D27" s="31">
        <v>2498</v>
      </c>
      <c r="E27" s="31">
        <v>291</v>
      </c>
      <c r="F27" s="31">
        <v>250</v>
      </c>
      <c r="G27" s="31">
        <v>338</v>
      </c>
      <c r="H27" s="31">
        <v>273</v>
      </c>
      <c r="I27" s="31">
        <v>325</v>
      </c>
      <c r="J27" s="31">
        <v>292</v>
      </c>
      <c r="K27" s="31">
        <v>198</v>
      </c>
      <c r="L27" s="31">
        <v>238</v>
      </c>
      <c r="M27" s="31">
        <v>164</v>
      </c>
      <c r="N27" s="31">
        <v>194</v>
      </c>
      <c r="O27" s="31">
        <v>170</v>
      </c>
      <c r="P27" s="31">
        <v>178</v>
      </c>
      <c r="Q27" s="31">
        <v>141</v>
      </c>
      <c r="R27" s="31">
        <v>171</v>
      </c>
      <c r="S27" s="31">
        <v>109</v>
      </c>
      <c r="T27" s="31">
        <v>167</v>
      </c>
      <c r="U27" s="31">
        <v>127</v>
      </c>
      <c r="V27" s="31">
        <v>151</v>
      </c>
      <c r="W27" s="31">
        <v>121</v>
      </c>
      <c r="X27" s="31">
        <v>132</v>
      </c>
      <c r="Y27" s="31">
        <v>122</v>
      </c>
      <c r="Z27" s="31">
        <v>116</v>
      </c>
      <c r="AA27" s="31">
        <v>96</v>
      </c>
      <c r="AB27" s="31">
        <v>77</v>
      </c>
      <c r="AC27" s="31">
        <v>58</v>
      </c>
      <c r="AD27" s="31">
        <v>73</v>
      </c>
      <c r="AE27" s="31">
        <v>52</v>
      </c>
      <c r="AF27" s="31">
        <v>69</v>
      </c>
      <c r="AG27" s="31">
        <v>43</v>
      </c>
      <c r="AH27" s="31">
        <v>53</v>
      </c>
      <c r="AI27" s="31">
        <v>26</v>
      </c>
      <c r="AJ27" s="31">
        <v>42</v>
      </c>
      <c r="AK27" s="31">
        <v>10</v>
      </c>
      <c r="AL27" s="31">
        <v>22</v>
      </c>
      <c r="AM27" s="31">
        <v>0</v>
      </c>
      <c r="AN27" s="32">
        <v>0</v>
      </c>
    </row>
    <row r="28" spans="2:40" ht="12" customHeight="1">
      <c r="B28" s="33" t="s">
        <v>756</v>
      </c>
      <c r="C28" s="31">
        <v>6443</v>
      </c>
      <c r="D28" s="31">
        <v>6892</v>
      </c>
      <c r="E28" s="31">
        <v>680</v>
      </c>
      <c r="F28" s="31">
        <v>642</v>
      </c>
      <c r="G28" s="31">
        <v>811</v>
      </c>
      <c r="H28" s="31">
        <v>731</v>
      </c>
      <c r="I28" s="31">
        <v>795</v>
      </c>
      <c r="J28" s="31">
        <v>791</v>
      </c>
      <c r="K28" s="31">
        <v>595</v>
      </c>
      <c r="L28" s="31">
        <v>649</v>
      </c>
      <c r="M28" s="31">
        <v>511</v>
      </c>
      <c r="N28" s="31">
        <v>596</v>
      </c>
      <c r="O28" s="31">
        <v>520</v>
      </c>
      <c r="P28" s="31">
        <v>571</v>
      </c>
      <c r="Q28" s="31">
        <v>388</v>
      </c>
      <c r="R28" s="31">
        <v>445</v>
      </c>
      <c r="S28" s="31">
        <v>351</v>
      </c>
      <c r="T28" s="31">
        <v>361</v>
      </c>
      <c r="U28" s="31">
        <v>306</v>
      </c>
      <c r="V28" s="31">
        <v>409</v>
      </c>
      <c r="W28" s="31">
        <v>310</v>
      </c>
      <c r="X28" s="31">
        <v>340</v>
      </c>
      <c r="Y28" s="31">
        <v>303</v>
      </c>
      <c r="Z28" s="31">
        <v>347</v>
      </c>
      <c r="AA28" s="31">
        <v>281</v>
      </c>
      <c r="AB28" s="31">
        <v>280</v>
      </c>
      <c r="AC28" s="31">
        <v>242</v>
      </c>
      <c r="AD28" s="31">
        <v>228</v>
      </c>
      <c r="AE28" s="31">
        <v>179</v>
      </c>
      <c r="AF28" s="31">
        <v>207</v>
      </c>
      <c r="AG28" s="31">
        <v>95</v>
      </c>
      <c r="AH28" s="31">
        <v>153</v>
      </c>
      <c r="AI28" s="31">
        <v>59</v>
      </c>
      <c r="AJ28" s="31">
        <v>93</v>
      </c>
      <c r="AK28" s="31">
        <v>17</v>
      </c>
      <c r="AL28" s="31">
        <v>49</v>
      </c>
      <c r="AM28" s="31">
        <v>0</v>
      </c>
      <c r="AN28" s="32">
        <v>0</v>
      </c>
    </row>
    <row r="29" spans="2:40" ht="12" customHeight="1">
      <c r="B29" s="30" t="s">
        <v>757</v>
      </c>
      <c r="C29" s="31">
        <v>8007</v>
      </c>
      <c r="D29" s="31">
        <v>8681</v>
      </c>
      <c r="E29" s="31">
        <v>940</v>
      </c>
      <c r="F29" s="31">
        <v>863</v>
      </c>
      <c r="G29" s="31">
        <v>1021</v>
      </c>
      <c r="H29" s="31">
        <v>972</v>
      </c>
      <c r="I29" s="31">
        <v>981</v>
      </c>
      <c r="J29" s="31">
        <v>939</v>
      </c>
      <c r="K29" s="31">
        <v>689</v>
      </c>
      <c r="L29" s="31">
        <v>790</v>
      </c>
      <c r="M29" s="31">
        <v>671</v>
      </c>
      <c r="N29" s="31">
        <v>724</v>
      </c>
      <c r="O29" s="31">
        <v>605</v>
      </c>
      <c r="P29" s="31">
        <v>698</v>
      </c>
      <c r="Q29" s="31">
        <v>513</v>
      </c>
      <c r="R29" s="31">
        <v>629</v>
      </c>
      <c r="S29" s="31">
        <v>379</v>
      </c>
      <c r="T29" s="31">
        <v>487</v>
      </c>
      <c r="U29" s="31">
        <v>402</v>
      </c>
      <c r="V29" s="31">
        <v>466</v>
      </c>
      <c r="W29" s="31">
        <v>404</v>
      </c>
      <c r="X29" s="31">
        <v>434</v>
      </c>
      <c r="Y29" s="31">
        <v>377</v>
      </c>
      <c r="Z29" s="31">
        <v>402</v>
      </c>
      <c r="AA29" s="31">
        <v>302</v>
      </c>
      <c r="AB29" s="31">
        <v>351</v>
      </c>
      <c r="AC29" s="31">
        <v>267</v>
      </c>
      <c r="AD29" s="31">
        <v>301</v>
      </c>
      <c r="AE29" s="31">
        <v>230</v>
      </c>
      <c r="AF29" s="31">
        <v>250</v>
      </c>
      <c r="AG29" s="31">
        <v>141</v>
      </c>
      <c r="AH29" s="31">
        <v>216</v>
      </c>
      <c r="AI29" s="31">
        <v>66</v>
      </c>
      <c r="AJ29" s="31">
        <v>100</v>
      </c>
      <c r="AK29" s="31">
        <v>19</v>
      </c>
      <c r="AL29" s="31">
        <v>59</v>
      </c>
      <c r="AM29" s="31">
        <v>0</v>
      </c>
      <c r="AN29" s="32">
        <v>0</v>
      </c>
    </row>
    <row r="30" spans="2:40" ht="12" customHeight="1">
      <c r="B30" s="33" t="s">
        <v>758</v>
      </c>
      <c r="C30" s="31">
        <v>1259</v>
      </c>
      <c r="D30" s="31">
        <v>1309</v>
      </c>
      <c r="E30" s="31">
        <v>141</v>
      </c>
      <c r="F30" s="31">
        <v>119</v>
      </c>
      <c r="G30" s="31">
        <v>174</v>
      </c>
      <c r="H30" s="31">
        <v>133</v>
      </c>
      <c r="I30" s="31">
        <v>167</v>
      </c>
      <c r="J30" s="31">
        <v>142</v>
      </c>
      <c r="K30" s="31">
        <v>120</v>
      </c>
      <c r="L30" s="31">
        <v>131</v>
      </c>
      <c r="M30" s="31">
        <v>92</v>
      </c>
      <c r="N30" s="31">
        <v>106</v>
      </c>
      <c r="O30" s="31">
        <v>91</v>
      </c>
      <c r="P30" s="31">
        <v>117</v>
      </c>
      <c r="Q30" s="31">
        <v>82</v>
      </c>
      <c r="R30" s="31">
        <v>102</v>
      </c>
      <c r="S30" s="31">
        <v>57</v>
      </c>
      <c r="T30" s="31">
        <v>54</v>
      </c>
      <c r="U30" s="31">
        <v>58</v>
      </c>
      <c r="V30" s="31">
        <v>72</v>
      </c>
      <c r="W30" s="31">
        <v>56</v>
      </c>
      <c r="X30" s="31">
        <v>58</v>
      </c>
      <c r="Y30" s="31">
        <v>61</v>
      </c>
      <c r="Z30" s="31">
        <v>71</v>
      </c>
      <c r="AA30" s="31">
        <v>50</v>
      </c>
      <c r="AB30" s="31">
        <v>53</v>
      </c>
      <c r="AC30" s="31">
        <v>39</v>
      </c>
      <c r="AD30" s="31">
        <v>57</v>
      </c>
      <c r="AE30" s="31">
        <v>35</v>
      </c>
      <c r="AF30" s="31">
        <v>39</v>
      </c>
      <c r="AG30" s="31">
        <v>22</v>
      </c>
      <c r="AH30" s="31">
        <v>28</v>
      </c>
      <c r="AI30" s="31">
        <v>9</v>
      </c>
      <c r="AJ30" s="31">
        <v>20</v>
      </c>
      <c r="AK30" s="31">
        <v>5</v>
      </c>
      <c r="AL30" s="31">
        <v>7</v>
      </c>
      <c r="AM30" s="31">
        <v>0</v>
      </c>
      <c r="AN30" s="32">
        <v>0</v>
      </c>
    </row>
    <row r="31" spans="2:40" ht="12" customHeight="1">
      <c r="B31" s="33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2"/>
    </row>
    <row r="32" spans="2:40" ht="12" customHeight="1">
      <c r="B32" s="30" t="s">
        <v>759</v>
      </c>
      <c r="C32" s="31">
        <v>3796</v>
      </c>
      <c r="D32" s="31">
        <v>4004</v>
      </c>
      <c r="E32" s="31">
        <v>421</v>
      </c>
      <c r="F32" s="31">
        <v>352</v>
      </c>
      <c r="G32" s="31">
        <v>490</v>
      </c>
      <c r="H32" s="31">
        <v>437</v>
      </c>
      <c r="I32" s="31">
        <v>485</v>
      </c>
      <c r="J32" s="31">
        <v>438</v>
      </c>
      <c r="K32" s="31">
        <v>356</v>
      </c>
      <c r="L32" s="31">
        <v>362</v>
      </c>
      <c r="M32" s="31">
        <v>285</v>
      </c>
      <c r="N32" s="31">
        <v>343</v>
      </c>
      <c r="O32" s="31">
        <v>300</v>
      </c>
      <c r="P32" s="31">
        <v>324</v>
      </c>
      <c r="Q32" s="31">
        <v>252</v>
      </c>
      <c r="R32" s="31">
        <v>312</v>
      </c>
      <c r="S32" s="31">
        <v>201</v>
      </c>
      <c r="T32" s="31">
        <v>279</v>
      </c>
      <c r="U32" s="31">
        <v>211</v>
      </c>
      <c r="V32" s="31">
        <v>248</v>
      </c>
      <c r="W32" s="31">
        <v>192</v>
      </c>
      <c r="X32" s="31">
        <v>208</v>
      </c>
      <c r="Y32" s="31">
        <v>166</v>
      </c>
      <c r="Z32" s="31">
        <v>175</v>
      </c>
      <c r="AA32" s="31">
        <v>150</v>
      </c>
      <c r="AB32" s="31">
        <v>156</v>
      </c>
      <c r="AC32" s="31">
        <v>123</v>
      </c>
      <c r="AD32" s="31">
        <v>119</v>
      </c>
      <c r="AE32" s="31">
        <v>66</v>
      </c>
      <c r="AF32" s="31">
        <v>96</v>
      </c>
      <c r="AG32" s="31">
        <v>53</v>
      </c>
      <c r="AH32" s="31">
        <v>83</v>
      </c>
      <c r="AI32" s="31">
        <v>30</v>
      </c>
      <c r="AJ32" s="31">
        <v>44</v>
      </c>
      <c r="AK32" s="31">
        <v>15</v>
      </c>
      <c r="AL32" s="31">
        <v>28</v>
      </c>
      <c r="AM32" s="31">
        <v>0</v>
      </c>
      <c r="AN32" s="32">
        <v>0</v>
      </c>
    </row>
    <row r="33" spans="2:40" ht="12" customHeight="1">
      <c r="B33" s="33" t="s">
        <v>760</v>
      </c>
      <c r="C33" s="31">
        <v>8034</v>
      </c>
      <c r="D33" s="31">
        <v>8581</v>
      </c>
      <c r="E33" s="31">
        <v>973</v>
      </c>
      <c r="F33" s="31">
        <v>952</v>
      </c>
      <c r="G33" s="31">
        <v>1087</v>
      </c>
      <c r="H33" s="31">
        <v>1043</v>
      </c>
      <c r="I33" s="31">
        <v>1078</v>
      </c>
      <c r="J33" s="31">
        <v>1050</v>
      </c>
      <c r="K33" s="31">
        <v>683</v>
      </c>
      <c r="L33" s="31">
        <v>688</v>
      </c>
      <c r="M33" s="31">
        <v>567</v>
      </c>
      <c r="N33" s="31">
        <v>640</v>
      </c>
      <c r="O33" s="31">
        <v>549</v>
      </c>
      <c r="P33" s="31">
        <v>615</v>
      </c>
      <c r="Q33" s="31">
        <v>480</v>
      </c>
      <c r="R33" s="31">
        <v>614</v>
      </c>
      <c r="S33" s="31">
        <v>365</v>
      </c>
      <c r="T33" s="31">
        <v>473</v>
      </c>
      <c r="U33" s="31">
        <v>402</v>
      </c>
      <c r="V33" s="31">
        <v>462</v>
      </c>
      <c r="W33" s="31">
        <v>411</v>
      </c>
      <c r="X33" s="31">
        <v>417</v>
      </c>
      <c r="Y33" s="31">
        <v>412</v>
      </c>
      <c r="Z33" s="31">
        <v>414</v>
      </c>
      <c r="AA33" s="31">
        <v>333</v>
      </c>
      <c r="AB33" s="31">
        <v>327</v>
      </c>
      <c r="AC33" s="31">
        <v>251</v>
      </c>
      <c r="AD33" s="31">
        <v>279</v>
      </c>
      <c r="AE33" s="31">
        <v>216</v>
      </c>
      <c r="AF33" s="31">
        <v>245</v>
      </c>
      <c r="AG33" s="31">
        <v>120</v>
      </c>
      <c r="AH33" s="31">
        <v>204</v>
      </c>
      <c r="AI33" s="31">
        <v>82</v>
      </c>
      <c r="AJ33" s="31">
        <v>101</v>
      </c>
      <c r="AK33" s="31">
        <v>25</v>
      </c>
      <c r="AL33" s="31">
        <v>57</v>
      </c>
      <c r="AM33" s="31">
        <v>0</v>
      </c>
      <c r="AN33" s="32">
        <v>0</v>
      </c>
    </row>
    <row r="34" spans="2:40" ht="12" customHeight="1">
      <c r="B34" s="33" t="s">
        <v>761</v>
      </c>
      <c r="C34" s="31">
        <v>4378</v>
      </c>
      <c r="D34" s="31">
        <v>4553</v>
      </c>
      <c r="E34" s="31">
        <v>603</v>
      </c>
      <c r="F34" s="31">
        <v>534</v>
      </c>
      <c r="G34" s="31">
        <v>608</v>
      </c>
      <c r="H34" s="31">
        <v>591</v>
      </c>
      <c r="I34" s="31">
        <v>521</v>
      </c>
      <c r="J34" s="31">
        <v>532</v>
      </c>
      <c r="K34" s="31">
        <v>361</v>
      </c>
      <c r="L34" s="31">
        <v>362</v>
      </c>
      <c r="M34" s="31">
        <v>327</v>
      </c>
      <c r="N34" s="31">
        <v>363</v>
      </c>
      <c r="O34" s="31">
        <v>296</v>
      </c>
      <c r="P34" s="31">
        <v>325</v>
      </c>
      <c r="Q34" s="31">
        <v>268</v>
      </c>
      <c r="R34" s="31">
        <v>361</v>
      </c>
      <c r="S34" s="31">
        <v>221</v>
      </c>
      <c r="T34" s="31">
        <v>236</v>
      </c>
      <c r="U34" s="31">
        <v>207</v>
      </c>
      <c r="V34" s="31">
        <v>225</v>
      </c>
      <c r="W34" s="31">
        <v>199</v>
      </c>
      <c r="X34" s="31">
        <v>201</v>
      </c>
      <c r="Y34" s="31">
        <v>200</v>
      </c>
      <c r="Z34" s="31">
        <v>218</v>
      </c>
      <c r="AA34" s="31">
        <v>195</v>
      </c>
      <c r="AB34" s="31">
        <v>153</v>
      </c>
      <c r="AC34" s="31">
        <v>160</v>
      </c>
      <c r="AD34" s="31">
        <v>147</v>
      </c>
      <c r="AE34" s="31">
        <v>92</v>
      </c>
      <c r="AF34" s="31">
        <v>120</v>
      </c>
      <c r="AG34" s="31">
        <v>67</v>
      </c>
      <c r="AH34" s="31">
        <v>96</v>
      </c>
      <c r="AI34" s="31">
        <v>38</v>
      </c>
      <c r="AJ34" s="31">
        <v>56</v>
      </c>
      <c r="AK34" s="31">
        <v>15</v>
      </c>
      <c r="AL34" s="31">
        <v>33</v>
      </c>
      <c r="AM34" s="31">
        <v>0</v>
      </c>
      <c r="AN34" s="32">
        <v>0</v>
      </c>
    </row>
    <row r="35" spans="2:40" ht="12" customHeight="1">
      <c r="B35" s="33" t="s">
        <v>762</v>
      </c>
      <c r="C35" s="31">
        <v>7505</v>
      </c>
      <c r="D35" s="31">
        <v>7755</v>
      </c>
      <c r="E35" s="31">
        <v>912</v>
      </c>
      <c r="F35" s="31">
        <v>902</v>
      </c>
      <c r="G35" s="31">
        <v>1010</v>
      </c>
      <c r="H35" s="31">
        <v>971</v>
      </c>
      <c r="I35" s="31">
        <v>923</v>
      </c>
      <c r="J35" s="31">
        <v>926</v>
      </c>
      <c r="K35" s="31">
        <v>678</v>
      </c>
      <c r="L35" s="31">
        <v>613</v>
      </c>
      <c r="M35" s="31">
        <v>591</v>
      </c>
      <c r="N35" s="31">
        <v>631</v>
      </c>
      <c r="O35" s="31">
        <v>585</v>
      </c>
      <c r="P35" s="31">
        <v>572</v>
      </c>
      <c r="Q35" s="31">
        <v>440</v>
      </c>
      <c r="R35" s="31">
        <v>564</v>
      </c>
      <c r="S35" s="31">
        <v>373</v>
      </c>
      <c r="T35" s="31">
        <v>450</v>
      </c>
      <c r="U35" s="31">
        <v>382</v>
      </c>
      <c r="V35" s="31">
        <v>454</v>
      </c>
      <c r="W35" s="31">
        <v>377</v>
      </c>
      <c r="X35" s="31">
        <v>361</v>
      </c>
      <c r="Y35" s="31">
        <v>347</v>
      </c>
      <c r="Z35" s="31">
        <v>362</v>
      </c>
      <c r="AA35" s="31">
        <v>313</v>
      </c>
      <c r="AB35" s="31">
        <v>275</v>
      </c>
      <c r="AC35" s="31">
        <v>214</v>
      </c>
      <c r="AD35" s="31">
        <v>233</v>
      </c>
      <c r="AE35" s="31">
        <v>188</v>
      </c>
      <c r="AF35" s="31">
        <v>171</v>
      </c>
      <c r="AG35" s="31">
        <v>101</v>
      </c>
      <c r="AH35" s="31">
        <v>136</v>
      </c>
      <c r="AI35" s="31">
        <v>50</v>
      </c>
      <c r="AJ35" s="31">
        <v>77</v>
      </c>
      <c r="AK35" s="31">
        <v>21</v>
      </c>
      <c r="AL35" s="31">
        <v>57</v>
      </c>
      <c r="AM35" s="31">
        <v>0</v>
      </c>
      <c r="AN35" s="32">
        <v>0</v>
      </c>
    </row>
    <row r="36" spans="2:40" ht="12" customHeight="1">
      <c r="B36" s="33" t="s">
        <v>763</v>
      </c>
      <c r="C36" s="31">
        <v>12811</v>
      </c>
      <c r="D36" s="31">
        <v>13956</v>
      </c>
      <c r="E36" s="31">
        <v>1438</v>
      </c>
      <c r="F36" s="31">
        <v>1395</v>
      </c>
      <c r="G36" s="31">
        <v>1889</v>
      </c>
      <c r="H36" s="31">
        <v>1708</v>
      </c>
      <c r="I36" s="31">
        <v>1620</v>
      </c>
      <c r="J36" s="31">
        <v>1629</v>
      </c>
      <c r="K36" s="31">
        <v>1192</v>
      </c>
      <c r="L36" s="31">
        <v>1326</v>
      </c>
      <c r="M36" s="31">
        <v>929</v>
      </c>
      <c r="N36" s="31">
        <v>1090</v>
      </c>
      <c r="O36" s="31">
        <v>899</v>
      </c>
      <c r="P36" s="31">
        <v>1070</v>
      </c>
      <c r="Q36" s="31">
        <v>706</v>
      </c>
      <c r="R36" s="31">
        <v>972</v>
      </c>
      <c r="S36" s="31">
        <v>671</v>
      </c>
      <c r="T36" s="31">
        <v>759</v>
      </c>
      <c r="U36" s="31">
        <v>716</v>
      </c>
      <c r="V36" s="31">
        <v>860</v>
      </c>
      <c r="W36" s="31">
        <v>651</v>
      </c>
      <c r="X36" s="31">
        <v>694</v>
      </c>
      <c r="Y36" s="31">
        <v>581</v>
      </c>
      <c r="Z36" s="31">
        <v>647</v>
      </c>
      <c r="AA36" s="31">
        <v>498</v>
      </c>
      <c r="AB36" s="31">
        <v>508</v>
      </c>
      <c r="AC36" s="31">
        <v>360</v>
      </c>
      <c r="AD36" s="31">
        <v>448</v>
      </c>
      <c r="AE36" s="31">
        <v>335</v>
      </c>
      <c r="AF36" s="31">
        <v>382</v>
      </c>
      <c r="AG36" s="31">
        <v>194</v>
      </c>
      <c r="AH36" s="31">
        <v>258</v>
      </c>
      <c r="AI36" s="31">
        <v>95</v>
      </c>
      <c r="AJ36" s="31">
        <v>148</v>
      </c>
      <c r="AK36" s="31">
        <v>37</v>
      </c>
      <c r="AL36" s="31">
        <v>62</v>
      </c>
      <c r="AM36" s="31">
        <v>0</v>
      </c>
      <c r="AN36" s="32">
        <v>0</v>
      </c>
    </row>
    <row r="37" spans="2:40" ht="12" customHeight="1">
      <c r="B37" s="33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2"/>
    </row>
    <row r="38" spans="2:40" s="15" customFormat="1" ht="12" customHeight="1">
      <c r="B38" s="30" t="s">
        <v>764</v>
      </c>
      <c r="C38" s="31">
        <v>18573</v>
      </c>
      <c r="D38" s="31">
        <v>20454</v>
      </c>
      <c r="E38" s="31">
        <v>2067</v>
      </c>
      <c r="F38" s="31">
        <v>2001</v>
      </c>
      <c r="G38" s="31">
        <v>2463</v>
      </c>
      <c r="H38" s="31">
        <v>2313</v>
      </c>
      <c r="I38" s="31">
        <v>2249</v>
      </c>
      <c r="J38" s="31">
        <v>2218</v>
      </c>
      <c r="K38" s="31">
        <v>1837</v>
      </c>
      <c r="L38" s="31">
        <v>2053</v>
      </c>
      <c r="M38" s="31">
        <v>1523</v>
      </c>
      <c r="N38" s="31">
        <v>2162</v>
      </c>
      <c r="O38" s="31">
        <v>1518</v>
      </c>
      <c r="P38" s="31">
        <v>1756</v>
      </c>
      <c r="Q38" s="31">
        <v>1095</v>
      </c>
      <c r="R38" s="31">
        <v>1340</v>
      </c>
      <c r="S38" s="31">
        <v>894</v>
      </c>
      <c r="T38" s="31">
        <v>1099</v>
      </c>
      <c r="U38" s="31">
        <v>1054</v>
      </c>
      <c r="V38" s="31">
        <v>1219</v>
      </c>
      <c r="W38" s="31">
        <v>990</v>
      </c>
      <c r="X38" s="31">
        <v>1001</v>
      </c>
      <c r="Y38" s="31">
        <v>795</v>
      </c>
      <c r="Z38" s="31">
        <v>848</v>
      </c>
      <c r="AA38" s="31">
        <v>700</v>
      </c>
      <c r="AB38" s="31">
        <v>675</v>
      </c>
      <c r="AC38" s="31">
        <v>523</v>
      </c>
      <c r="AD38" s="31">
        <v>551</v>
      </c>
      <c r="AE38" s="31">
        <v>428</v>
      </c>
      <c r="AF38" s="31">
        <v>517</v>
      </c>
      <c r="AG38" s="31">
        <v>266</v>
      </c>
      <c r="AH38" s="31">
        <v>353</v>
      </c>
      <c r="AI38" s="31">
        <v>126</v>
      </c>
      <c r="AJ38" s="31">
        <v>218</v>
      </c>
      <c r="AK38" s="31">
        <v>45</v>
      </c>
      <c r="AL38" s="31">
        <v>130</v>
      </c>
      <c r="AM38" s="31">
        <v>0</v>
      </c>
      <c r="AN38" s="32">
        <v>0</v>
      </c>
    </row>
    <row r="39" spans="2:40" ht="12" customHeight="1">
      <c r="B39" s="33" t="s">
        <v>765</v>
      </c>
      <c r="C39" s="31">
        <v>7287</v>
      </c>
      <c r="D39" s="31">
        <v>8044</v>
      </c>
      <c r="E39" s="31">
        <v>1021</v>
      </c>
      <c r="F39" s="31">
        <v>920</v>
      </c>
      <c r="G39" s="31">
        <v>1064</v>
      </c>
      <c r="H39" s="31">
        <v>1013</v>
      </c>
      <c r="I39" s="31">
        <v>919</v>
      </c>
      <c r="J39" s="31">
        <v>142</v>
      </c>
      <c r="K39" s="31">
        <v>634</v>
      </c>
      <c r="L39" s="31">
        <v>767</v>
      </c>
      <c r="M39" s="31">
        <v>515</v>
      </c>
      <c r="N39" s="31">
        <v>705</v>
      </c>
      <c r="O39" s="31">
        <v>597</v>
      </c>
      <c r="P39" s="31">
        <v>638</v>
      </c>
      <c r="Q39" s="31">
        <v>418</v>
      </c>
      <c r="R39" s="31">
        <v>560</v>
      </c>
      <c r="S39" s="31">
        <v>370</v>
      </c>
      <c r="T39" s="31">
        <v>450</v>
      </c>
      <c r="U39" s="31">
        <v>374</v>
      </c>
      <c r="V39" s="31">
        <v>405</v>
      </c>
      <c r="W39" s="31">
        <v>316</v>
      </c>
      <c r="X39" s="31">
        <v>372</v>
      </c>
      <c r="Y39" s="31">
        <v>320</v>
      </c>
      <c r="Z39" s="31">
        <v>362</v>
      </c>
      <c r="AA39" s="31">
        <v>260</v>
      </c>
      <c r="AB39" s="31">
        <v>248</v>
      </c>
      <c r="AC39" s="31">
        <v>189</v>
      </c>
      <c r="AD39" s="31">
        <v>224</v>
      </c>
      <c r="AE39" s="31">
        <v>153</v>
      </c>
      <c r="AF39" s="31">
        <v>186</v>
      </c>
      <c r="AG39" s="31">
        <v>88</v>
      </c>
      <c r="AH39" s="31">
        <v>132</v>
      </c>
      <c r="AI39" s="31">
        <v>30</v>
      </c>
      <c r="AJ39" s="31">
        <v>76</v>
      </c>
      <c r="AK39" s="31">
        <v>19</v>
      </c>
      <c r="AL39" s="31">
        <v>44</v>
      </c>
      <c r="AM39" s="31">
        <v>0</v>
      </c>
      <c r="AN39" s="32">
        <v>0</v>
      </c>
    </row>
    <row r="40" spans="2:40" ht="12" customHeight="1">
      <c r="B40" s="33" t="s">
        <v>766</v>
      </c>
      <c r="C40" s="31">
        <v>16206</v>
      </c>
      <c r="D40" s="31">
        <v>17071</v>
      </c>
      <c r="E40" s="31">
        <v>2114</v>
      </c>
      <c r="F40" s="31">
        <v>2030</v>
      </c>
      <c r="G40" s="31">
        <v>2281</v>
      </c>
      <c r="H40" s="31">
        <v>2087</v>
      </c>
      <c r="I40" s="31">
        <v>2015</v>
      </c>
      <c r="J40" s="31">
        <v>1902</v>
      </c>
      <c r="K40" s="31">
        <v>1462</v>
      </c>
      <c r="L40" s="31">
        <v>1748</v>
      </c>
      <c r="M40" s="31">
        <v>1248</v>
      </c>
      <c r="N40" s="31">
        <v>1532</v>
      </c>
      <c r="O40" s="31">
        <v>1251</v>
      </c>
      <c r="P40" s="31">
        <v>1326</v>
      </c>
      <c r="Q40" s="31">
        <v>993</v>
      </c>
      <c r="R40" s="31">
        <v>1102</v>
      </c>
      <c r="S40" s="31">
        <v>812</v>
      </c>
      <c r="T40" s="31">
        <v>958</v>
      </c>
      <c r="U40" s="31">
        <v>804</v>
      </c>
      <c r="V40" s="31">
        <v>886</v>
      </c>
      <c r="W40" s="31">
        <v>731</v>
      </c>
      <c r="X40" s="31">
        <v>821</v>
      </c>
      <c r="Y40" s="31">
        <v>758</v>
      </c>
      <c r="Z40" s="31">
        <v>713</v>
      </c>
      <c r="AA40" s="31">
        <v>542</v>
      </c>
      <c r="AB40" s="31">
        <v>522</v>
      </c>
      <c r="AC40" s="31">
        <v>466</v>
      </c>
      <c r="AD40" s="31">
        <v>500</v>
      </c>
      <c r="AE40" s="31">
        <v>375</v>
      </c>
      <c r="AF40" s="31">
        <v>417</v>
      </c>
      <c r="AG40" s="31">
        <v>201</v>
      </c>
      <c r="AH40" s="31">
        <v>263</v>
      </c>
      <c r="AI40" s="31">
        <v>116</v>
      </c>
      <c r="AJ40" s="31">
        <v>173</v>
      </c>
      <c r="AK40" s="31">
        <v>37</v>
      </c>
      <c r="AL40" s="31">
        <v>91</v>
      </c>
      <c r="AM40" s="31">
        <v>0</v>
      </c>
      <c r="AN40" s="32">
        <v>0</v>
      </c>
    </row>
    <row r="41" spans="2:40" ht="12" customHeight="1">
      <c r="B41" s="33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2"/>
    </row>
    <row r="42" spans="2:40" ht="12" customHeight="1">
      <c r="B42" s="33" t="s">
        <v>767</v>
      </c>
      <c r="C42" s="31">
        <v>5915</v>
      </c>
      <c r="D42" s="31">
        <v>5976</v>
      </c>
      <c r="E42" s="31">
        <v>802</v>
      </c>
      <c r="F42" s="31">
        <v>727</v>
      </c>
      <c r="G42" s="31">
        <v>815</v>
      </c>
      <c r="H42" s="31">
        <v>730</v>
      </c>
      <c r="I42" s="31">
        <v>677</v>
      </c>
      <c r="J42" s="31">
        <v>705</v>
      </c>
      <c r="K42" s="31">
        <v>521</v>
      </c>
      <c r="L42" s="31">
        <v>565</v>
      </c>
      <c r="M42" s="31">
        <v>439</v>
      </c>
      <c r="N42" s="31">
        <v>508</v>
      </c>
      <c r="O42" s="31">
        <v>519</v>
      </c>
      <c r="P42" s="31">
        <v>501</v>
      </c>
      <c r="Q42" s="31">
        <v>400</v>
      </c>
      <c r="R42" s="31">
        <v>431</v>
      </c>
      <c r="S42" s="31">
        <v>311</v>
      </c>
      <c r="T42" s="31">
        <v>339</v>
      </c>
      <c r="U42" s="31">
        <v>327</v>
      </c>
      <c r="V42" s="31">
        <v>317</v>
      </c>
      <c r="W42" s="31">
        <v>287</v>
      </c>
      <c r="X42" s="31">
        <v>283</v>
      </c>
      <c r="Y42" s="31">
        <v>257</v>
      </c>
      <c r="Z42" s="31">
        <v>229</v>
      </c>
      <c r="AA42" s="31">
        <v>186</v>
      </c>
      <c r="AB42" s="31">
        <v>220</v>
      </c>
      <c r="AC42" s="31">
        <v>161</v>
      </c>
      <c r="AD42" s="31">
        <v>149</v>
      </c>
      <c r="AE42" s="31">
        <v>120</v>
      </c>
      <c r="AF42" s="31">
        <v>127</v>
      </c>
      <c r="AG42" s="31">
        <v>61</v>
      </c>
      <c r="AH42" s="31">
        <v>85</v>
      </c>
      <c r="AI42" s="31">
        <v>28</v>
      </c>
      <c r="AJ42" s="31">
        <v>50</v>
      </c>
      <c r="AK42" s="31">
        <v>4</v>
      </c>
      <c r="AL42" s="31">
        <v>10</v>
      </c>
      <c r="AM42" s="31">
        <v>0</v>
      </c>
      <c r="AN42" s="32">
        <v>0</v>
      </c>
    </row>
    <row r="43" spans="2:40" ht="12" customHeight="1">
      <c r="B43" s="30" t="s">
        <v>768</v>
      </c>
      <c r="C43" s="31">
        <v>4431</v>
      </c>
      <c r="D43" s="31">
        <v>4613</v>
      </c>
      <c r="E43" s="31">
        <v>608</v>
      </c>
      <c r="F43" s="31">
        <v>620</v>
      </c>
      <c r="G43" s="31">
        <v>627</v>
      </c>
      <c r="H43" s="31">
        <v>625</v>
      </c>
      <c r="I43" s="31">
        <v>574</v>
      </c>
      <c r="J43" s="31">
        <v>520</v>
      </c>
      <c r="K43" s="31">
        <v>373</v>
      </c>
      <c r="L43" s="31">
        <v>413</v>
      </c>
      <c r="M43" s="31">
        <v>364</v>
      </c>
      <c r="N43" s="31">
        <v>365</v>
      </c>
      <c r="O43" s="31">
        <v>349</v>
      </c>
      <c r="P43" s="31">
        <v>369</v>
      </c>
      <c r="Q43" s="31">
        <v>272</v>
      </c>
      <c r="R43" s="31">
        <v>327</v>
      </c>
      <c r="S43" s="31">
        <v>246</v>
      </c>
      <c r="T43" s="31">
        <v>285</v>
      </c>
      <c r="U43" s="31">
        <v>230</v>
      </c>
      <c r="V43" s="31">
        <v>208</v>
      </c>
      <c r="W43" s="31">
        <v>198</v>
      </c>
      <c r="X43" s="31">
        <v>191</v>
      </c>
      <c r="Y43" s="31">
        <v>179</v>
      </c>
      <c r="Z43" s="31">
        <v>181</v>
      </c>
      <c r="AA43" s="31">
        <v>146</v>
      </c>
      <c r="AB43" s="31">
        <v>176</v>
      </c>
      <c r="AC43" s="31">
        <v>112</v>
      </c>
      <c r="AD43" s="31">
        <v>117</v>
      </c>
      <c r="AE43" s="31">
        <v>80</v>
      </c>
      <c r="AF43" s="31">
        <v>103</v>
      </c>
      <c r="AG43" s="31">
        <v>49</v>
      </c>
      <c r="AH43" s="31">
        <v>69</v>
      </c>
      <c r="AI43" s="31">
        <v>21</v>
      </c>
      <c r="AJ43" s="31">
        <v>30</v>
      </c>
      <c r="AK43" s="31">
        <v>3</v>
      </c>
      <c r="AL43" s="31">
        <v>14</v>
      </c>
      <c r="AM43" s="31">
        <v>0</v>
      </c>
      <c r="AN43" s="32">
        <v>0</v>
      </c>
    </row>
    <row r="44" spans="2:40" ht="12" customHeight="1">
      <c r="B44" s="33" t="s">
        <v>769</v>
      </c>
      <c r="C44" s="31">
        <v>1993</v>
      </c>
      <c r="D44" s="31">
        <v>2116</v>
      </c>
      <c r="E44" s="31">
        <v>292</v>
      </c>
      <c r="F44" s="31">
        <v>300</v>
      </c>
      <c r="G44" s="31">
        <v>288</v>
      </c>
      <c r="H44" s="31">
        <v>302</v>
      </c>
      <c r="I44" s="31">
        <v>248</v>
      </c>
      <c r="J44" s="31">
        <v>237</v>
      </c>
      <c r="K44" s="31">
        <v>196</v>
      </c>
      <c r="L44" s="31">
        <v>183</v>
      </c>
      <c r="M44" s="31">
        <v>135</v>
      </c>
      <c r="N44" s="31">
        <v>169</v>
      </c>
      <c r="O44" s="31">
        <v>138</v>
      </c>
      <c r="P44" s="31">
        <v>181</v>
      </c>
      <c r="Q44" s="31">
        <v>117</v>
      </c>
      <c r="R44" s="31">
        <v>151</v>
      </c>
      <c r="S44" s="31">
        <v>120</v>
      </c>
      <c r="T44" s="31">
        <v>115</v>
      </c>
      <c r="U44" s="31">
        <v>92</v>
      </c>
      <c r="V44" s="31">
        <v>91</v>
      </c>
      <c r="W44" s="31">
        <v>96</v>
      </c>
      <c r="X44" s="31">
        <v>89</v>
      </c>
      <c r="Y44" s="31">
        <v>79</v>
      </c>
      <c r="Z44" s="31">
        <v>74</v>
      </c>
      <c r="AA44" s="31">
        <v>76</v>
      </c>
      <c r="AB44" s="31">
        <v>84</v>
      </c>
      <c r="AC44" s="31">
        <v>47</v>
      </c>
      <c r="AD44" s="31">
        <v>56</v>
      </c>
      <c r="AE44" s="31">
        <v>31</v>
      </c>
      <c r="AF44" s="31">
        <v>33</v>
      </c>
      <c r="AG44" s="31">
        <v>23</v>
      </c>
      <c r="AH44" s="31">
        <v>30</v>
      </c>
      <c r="AI44" s="31">
        <v>10</v>
      </c>
      <c r="AJ44" s="31">
        <v>14</v>
      </c>
      <c r="AK44" s="31">
        <v>5</v>
      </c>
      <c r="AL44" s="31">
        <v>7</v>
      </c>
      <c r="AM44" s="31">
        <v>0</v>
      </c>
      <c r="AN44" s="32">
        <v>0</v>
      </c>
    </row>
    <row r="45" spans="2:40" ht="12" customHeight="1">
      <c r="B45" s="33" t="s">
        <v>770</v>
      </c>
      <c r="C45" s="31">
        <v>5488</v>
      </c>
      <c r="D45" s="31">
        <v>5667</v>
      </c>
      <c r="E45" s="31">
        <v>817</v>
      </c>
      <c r="F45" s="31">
        <v>773</v>
      </c>
      <c r="G45" s="31">
        <v>820</v>
      </c>
      <c r="H45" s="31">
        <v>727</v>
      </c>
      <c r="I45" s="31">
        <v>664</v>
      </c>
      <c r="J45" s="31">
        <v>636</v>
      </c>
      <c r="K45" s="31">
        <v>522</v>
      </c>
      <c r="L45" s="31">
        <v>540</v>
      </c>
      <c r="M45" s="31">
        <v>408</v>
      </c>
      <c r="N45" s="31">
        <v>431</v>
      </c>
      <c r="O45" s="31">
        <v>355</v>
      </c>
      <c r="P45" s="31">
        <v>456</v>
      </c>
      <c r="Q45" s="31">
        <v>314</v>
      </c>
      <c r="R45" s="31">
        <v>363</v>
      </c>
      <c r="S45" s="31">
        <v>285</v>
      </c>
      <c r="T45" s="31">
        <v>309</v>
      </c>
      <c r="U45" s="31">
        <v>283</v>
      </c>
      <c r="V45" s="31">
        <v>329</v>
      </c>
      <c r="W45" s="31">
        <v>266</v>
      </c>
      <c r="X45" s="31">
        <v>245</v>
      </c>
      <c r="Y45" s="31">
        <v>223</v>
      </c>
      <c r="Z45" s="31">
        <v>228</v>
      </c>
      <c r="AA45" s="31">
        <v>184</v>
      </c>
      <c r="AB45" s="31">
        <v>179</v>
      </c>
      <c r="AC45" s="31">
        <v>141</v>
      </c>
      <c r="AD45" s="31">
        <v>179</v>
      </c>
      <c r="AE45" s="31">
        <v>113</v>
      </c>
      <c r="AF45" s="31">
        <v>115</v>
      </c>
      <c r="AG45" s="31">
        <v>50</v>
      </c>
      <c r="AH45" s="31">
        <v>99</v>
      </c>
      <c r="AI45" s="31">
        <v>31</v>
      </c>
      <c r="AJ45" s="31">
        <v>42</v>
      </c>
      <c r="AK45" s="31">
        <v>12</v>
      </c>
      <c r="AL45" s="31">
        <v>16</v>
      </c>
      <c r="AM45" s="31">
        <v>0</v>
      </c>
      <c r="AN45" s="32">
        <v>0</v>
      </c>
    </row>
    <row r="46" spans="2:40" ht="12" customHeight="1">
      <c r="B46" s="30" t="s">
        <v>771</v>
      </c>
      <c r="C46" s="31">
        <v>4305</v>
      </c>
      <c r="D46" s="31">
        <v>4505</v>
      </c>
      <c r="E46" s="31">
        <v>575</v>
      </c>
      <c r="F46" s="31">
        <v>548</v>
      </c>
      <c r="G46" s="31">
        <v>554</v>
      </c>
      <c r="H46" s="31">
        <v>606</v>
      </c>
      <c r="I46" s="31">
        <v>515</v>
      </c>
      <c r="J46" s="31">
        <v>530</v>
      </c>
      <c r="K46" s="31">
        <v>483</v>
      </c>
      <c r="L46" s="31">
        <v>420</v>
      </c>
      <c r="M46" s="31">
        <v>326</v>
      </c>
      <c r="N46" s="31">
        <v>388</v>
      </c>
      <c r="O46" s="31">
        <v>342</v>
      </c>
      <c r="P46" s="31">
        <v>372</v>
      </c>
      <c r="Q46" s="31">
        <v>291</v>
      </c>
      <c r="R46" s="31">
        <v>292</v>
      </c>
      <c r="S46" s="31">
        <v>216</v>
      </c>
      <c r="T46" s="31">
        <v>238</v>
      </c>
      <c r="U46" s="31">
        <v>192</v>
      </c>
      <c r="V46" s="31">
        <v>209</v>
      </c>
      <c r="W46" s="31">
        <v>204</v>
      </c>
      <c r="X46" s="31">
        <v>223</v>
      </c>
      <c r="Y46" s="31">
        <v>190</v>
      </c>
      <c r="Z46" s="31">
        <v>200</v>
      </c>
      <c r="AA46" s="31">
        <v>181</v>
      </c>
      <c r="AB46" s="31">
        <v>164</v>
      </c>
      <c r="AC46" s="31">
        <v>121</v>
      </c>
      <c r="AD46" s="31">
        <v>132</v>
      </c>
      <c r="AE46" s="31">
        <v>67</v>
      </c>
      <c r="AF46" s="31">
        <v>91</v>
      </c>
      <c r="AG46" s="31">
        <v>28</v>
      </c>
      <c r="AH46" s="31">
        <v>55</v>
      </c>
      <c r="AI46" s="31">
        <v>12</v>
      </c>
      <c r="AJ46" s="31">
        <v>28</v>
      </c>
      <c r="AK46" s="31">
        <v>8</v>
      </c>
      <c r="AL46" s="31">
        <v>9</v>
      </c>
      <c r="AM46" s="31">
        <v>0</v>
      </c>
      <c r="AN46" s="32">
        <v>0</v>
      </c>
    </row>
    <row r="47" spans="2:40" ht="12" customHeight="1">
      <c r="B47" s="33" t="s">
        <v>772</v>
      </c>
      <c r="C47" s="31">
        <v>3361</v>
      </c>
      <c r="D47" s="31">
        <v>3361</v>
      </c>
      <c r="E47" s="31">
        <v>431</v>
      </c>
      <c r="F47" s="31">
        <v>393</v>
      </c>
      <c r="G47" s="31">
        <v>494</v>
      </c>
      <c r="H47" s="31">
        <v>441</v>
      </c>
      <c r="I47" s="31">
        <v>411</v>
      </c>
      <c r="J47" s="31">
        <v>376</v>
      </c>
      <c r="K47" s="31">
        <v>327</v>
      </c>
      <c r="L47" s="31">
        <v>336</v>
      </c>
      <c r="M47" s="31">
        <v>249</v>
      </c>
      <c r="N47" s="31">
        <v>297</v>
      </c>
      <c r="O47" s="31">
        <v>287</v>
      </c>
      <c r="P47" s="31">
        <v>290</v>
      </c>
      <c r="Q47" s="31">
        <v>222</v>
      </c>
      <c r="R47" s="31">
        <v>223</v>
      </c>
      <c r="S47" s="31">
        <v>176</v>
      </c>
      <c r="T47" s="31">
        <v>217</v>
      </c>
      <c r="U47" s="31">
        <v>196</v>
      </c>
      <c r="V47" s="31">
        <v>177</v>
      </c>
      <c r="W47" s="31">
        <v>150</v>
      </c>
      <c r="X47" s="31">
        <v>154</v>
      </c>
      <c r="Y47" s="31">
        <v>136</v>
      </c>
      <c r="Z47" s="31">
        <v>136</v>
      </c>
      <c r="AA47" s="31">
        <v>107</v>
      </c>
      <c r="AB47" s="31">
        <v>111</v>
      </c>
      <c r="AC47" s="31">
        <v>90</v>
      </c>
      <c r="AD47" s="31">
        <v>84</v>
      </c>
      <c r="AE47" s="31">
        <v>48</v>
      </c>
      <c r="AF47" s="31">
        <v>64</v>
      </c>
      <c r="AG47" s="31">
        <v>20</v>
      </c>
      <c r="AH47" s="31">
        <v>32</v>
      </c>
      <c r="AI47" s="31">
        <v>15</v>
      </c>
      <c r="AJ47" s="31">
        <v>20</v>
      </c>
      <c r="AK47" s="31">
        <v>2</v>
      </c>
      <c r="AL47" s="31">
        <v>10</v>
      </c>
      <c r="AM47" s="31">
        <v>0</v>
      </c>
      <c r="AN47" s="32">
        <v>0</v>
      </c>
    </row>
    <row r="48" spans="2:40" ht="12" customHeight="1">
      <c r="B48" s="33" t="s">
        <v>773</v>
      </c>
      <c r="C48" s="31">
        <v>2825</v>
      </c>
      <c r="D48" s="31">
        <v>2710</v>
      </c>
      <c r="E48" s="31">
        <v>371</v>
      </c>
      <c r="F48" s="31">
        <v>269</v>
      </c>
      <c r="G48" s="31">
        <v>340</v>
      </c>
      <c r="H48" s="31">
        <v>329</v>
      </c>
      <c r="I48" s="31">
        <v>301</v>
      </c>
      <c r="J48" s="31">
        <v>358</v>
      </c>
      <c r="K48" s="31">
        <v>296</v>
      </c>
      <c r="L48" s="31">
        <v>281</v>
      </c>
      <c r="M48" s="31">
        <v>269</v>
      </c>
      <c r="N48" s="31">
        <v>268</v>
      </c>
      <c r="O48" s="31">
        <v>254</v>
      </c>
      <c r="P48" s="31">
        <v>225</v>
      </c>
      <c r="Q48" s="31">
        <v>176</v>
      </c>
      <c r="R48" s="31">
        <v>178</v>
      </c>
      <c r="S48" s="31">
        <v>128</v>
      </c>
      <c r="T48" s="31">
        <v>164</v>
      </c>
      <c r="U48" s="31">
        <v>138</v>
      </c>
      <c r="V48" s="31">
        <v>122</v>
      </c>
      <c r="W48" s="31">
        <v>124</v>
      </c>
      <c r="X48" s="31">
        <v>129</v>
      </c>
      <c r="Y48" s="31">
        <v>143</v>
      </c>
      <c r="Z48" s="31">
        <v>121</v>
      </c>
      <c r="AA48" s="31">
        <v>107</v>
      </c>
      <c r="AB48" s="31">
        <v>95</v>
      </c>
      <c r="AC48" s="31">
        <v>88</v>
      </c>
      <c r="AD48" s="31">
        <v>62</v>
      </c>
      <c r="AE48" s="31">
        <v>41</v>
      </c>
      <c r="AF48" s="31">
        <v>59</v>
      </c>
      <c r="AG48" s="31">
        <v>24</v>
      </c>
      <c r="AH48" s="31">
        <v>26</v>
      </c>
      <c r="AI48" s="31">
        <v>17</v>
      </c>
      <c r="AJ48" s="31">
        <v>12</v>
      </c>
      <c r="AK48" s="31">
        <v>8</v>
      </c>
      <c r="AL48" s="31">
        <v>12</v>
      </c>
      <c r="AM48" s="31">
        <v>0</v>
      </c>
      <c r="AN48" s="32">
        <v>0</v>
      </c>
    </row>
    <row r="49" spans="2:40" ht="12" customHeight="1">
      <c r="B49" s="33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2"/>
    </row>
    <row r="50" spans="2:40" ht="12" customHeight="1">
      <c r="B50" s="33" t="s">
        <v>774</v>
      </c>
      <c r="C50" s="31">
        <v>2418</v>
      </c>
      <c r="D50" s="31">
        <v>2443</v>
      </c>
      <c r="E50" s="31">
        <v>334</v>
      </c>
      <c r="F50" s="31">
        <v>324</v>
      </c>
      <c r="G50" s="31">
        <v>359</v>
      </c>
      <c r="H50" s="31">
        <v>305</v>
      </c>
      <c r="I50" s="31">
        <v>281</v>
      </c>
      <c r="J50" s="31">
        <v>279</v>
      </c>
      <c r="K50" s="31">
        <v>227</v>
      </c>
      <c r="L50" s="31">
        <v>174</v>
      </c>
      <c r="M50" s="31">
        <v>182</v>
      </c>
      <c r="N50" s="31">
        <v>231</v>
      </c>
      <c r="O50" s="31">
        <v>200</v>
      </c>
      <c r="P50" s="31">
        <v>215</v>
      </c>
      <c r="Q50" s="31">
        <v>162</v>
      </c>
      <c r="R50" s="31">
        <v>196</v>
      </c>
      <c r="S50" s="31">
        <v>130</v>
      </c>
      <c r="T50" s="31">
        <v>142</v>
      </c>
      <c r="U50" s="31">
        <v>118</v>
      </c>
      <c r="V50" s="31">
        <v>124</v>
      </c>
      <c r="W50" s="31">
        <v>92</v>
      </c>
      <c r="X50" s="31">
        <v>114</v>
      </c>
      <c r="Y50" s="31">
        <v>94</v>
      </c>
      <c r="Z50" s="31">
        <v>102</v>
      </c>
      <c r="AA50" s="31">
        <v>87</v>
      </c>
      <c r="AB50" s="31">
        <v>93</v>
      </c>
      <c r="AC50" s="31">
        <v>83</v>
      </c>
      <c r="AD50" s="31">
        <v>57</v>
      </c>
      <c r="AE50" s="31">
        <v>36</v>
      </c>
      <c r="AF50" s="31">
        <v>44</v>
      </c>
      <c r="AG50" s="31">
        <v>19</v>
      </c>
      <c r="AH50" s="31">
        <v>21</v>
      </c>
      <c r="AI50" s="31">
        <v>8</v>
      </c>
      <c r="AJ50" s="31">
        <v>14</v>
      </c>
      <c r="AK50" s="31">
        <v>6</v>
      </c>
      <c r="AL50" s="31">
        <v>8</v>
      </c>
      <c r="AM50" s="31">
        <v>0</v>
      </c>
      <c r="AN50" s="32">
        <v>0</v>
      </c>
    </row>
    <row r="51" spans="2:40" ht="12" customHeight="1">
      <c r="B51" s="30" t="s">
        <v>775</v>
      </c>
      <c r="C51" s="31">
        <v>5081</v>
      </c>
      <c r="D51" s="31">
        <v>5203</v>
      </c>
      <c r="E51" s="31">
        <v>672</v>
      </c>
      <c r="F51" s="31">
        <v>638</v>
      </c>
      <c r="G51" s="31">
        <v>693</v>
      </c>
      <c r="H51" s="31">
        <v>673</v>
      </c>
      <c r="I51" s="31">
        <v>598</v>
      </c>
      <c r="J51" s="31">
        <v>539</v>
      </c>
      <c r="K51" s="31">
        <v>516</v>
      </c>
      <c r="L51" s="31">
        <v>497</v>
      </c>
      <c r="M51" s="31">
        <v>417</v>
      </c>
      <c r="N51" s="31">
        <v>455</v>
      </c>
      <c r="O51" s="31">
        <v>397</v>
      </c>
      <c r="P51" s="31">
        <v>441</v>
      </c>
      <c r="Q51" s="31">
        <v>293</v>
      </c>
      <c r="R51" s="31">
        <v>355</v>
      </c>
      <c r="S51" s="31">
        <v>293</v>
      </c>
      <c r="T51" s="31">
        <v>294</v>
      </c>
      <c r="U51" s="31">
        <v>238</v>
      </c>
      <c r="V51" s="31">
        <v>271</v>
      </c>
      <c r="W51" s="31">
        <v>233</v>
      </c>
      <c r="X51" s="31">
        <v>233</v>
      </c>
      <c r="Y51" s="31">
        <v>216</v>
      </c>
      <c r="Z51" s="31">
        <v>231</v>
      </c>
      <c r="AA51" s="31">
        <v>197</v>
      </c>
      <c r="AB51" s="31">
        <v>170</v>
      </c>
      <c r="AC51" s="31">
        <v>144</v>
      </c>
      <c r="AD51" s="31">
        <v>160</v>
      </c>
      <c r="AE51" s="31">
        <v>89</v>
      </c>
      <c r="AF51" s="31">
        <v>126</v>
      </c>
      <c r="AG51" s="31">
        <v>63</v>
      </c>
      <c r="AH51" s="31">
        <v>59</v>
      </c>
      <c r="AI51" s="31">
        <v>15</v>
      </c>
      <c r="AJ51" s="31">
        <v>39</v>
      </c>
      <c r="AK51" s="31">
        <v>7</v>
      </c>
      <c r="AL51" s="31">
        <v>22</v>
      </c>
      <c r="AM51" s="31">
        <v>0</v>
      </c>
      <c r="AN51" s="32">
        <v>0</v>
      </c>
    </row>
    <row r="52" spans="2:40" ht="12" customHeight="1">
      <c r="B52" s="30" t="s">
        <v>776</v>
      </c>
      <c r="C52" s="31">
        <v>8621</v>
      </c>
      <c r="D52" s="31">
        <v>8962</v>
      </c>
      <c r="E52" s="31">
        <v>1319</v>
      </c>
      <c r="F52" s="31">
        <v>1165</v>
      </c>
      <c r="G52" s="31">
        <v>1215</v>
      </c>
      <c r="H52" s="31">
        <v>1220</v>
      </c>
      <c r="I52" s="31">
        <v>1053</v>
      </c>
      <c r="J52" s="31">
        <v>956</v>
      </c>
      <c r="K52" s="31">
        <v>783</v>
      </c>
      <c r="L52" s="31">
        <v>831</v>
      </c>
      <c r="M52" s="31">
        <v>648</v>
      </c>
      <c r="N52" s="31">
        <v>766</v>
      </c>
      <c r="O52" s="31">
        <v>659</v>
      </c>
      <c r="P52" s="31">
        <v>716</v>
      </c>
      <c r="Q52" s="31">
        <v>524</v>
      </c>
      <c r="R52" s="31">
        <v>626</v>
      </c>
      <c r="S52" s="31">
        <v>436</v>
      </c>
      <c r="T52" s="31">
        <v>538</v>
      </c>
      <c r="U52" s="31">
        <v>392</v>
      </c>
      <c r="V52" s="31">
        <v>463</v>
      </c>
      <c r="W52" s="31">
        <v>403</v>
      </c>
      <c r="X52" s="31">
        <v>387</v>
      </c>
      <c r="Y52" s="31">
        <v>343</v>
      </c>
      <c r="Z52" s="31">
        <v>359</v>
      </c>
      <c r="AA52" s="31">
        <v>294</v>
      </c>
      <c r="AB52" s="31">
        <v>280</v>
      </c>
      <c r="AC52" s="31">
        <v>253</v>
      </c>
      <c r="AD52" s="31">
        <v>247</v>
      </c>
      <c r="AE52" s="31">
        <v>158</v>
      </c>
      <c r="AF52" s="31">
        <v>195</v>
      </c>
      <c r="AG52" s="31">
        <v>87</v>
      </c>
      <c r="AH52" s="31">
        <v>105</v>
      </c>
      <c r="AI52" s="31">
        <v>32</v>
      </c>
      <c r="AJ52" s="31">
        <v>68</v>
      </c>
      <c r="AK52" s="31">
        <v>22</v>
      </c>
      <c r="AL52" s="31">
        <v>40</v>
      </c>
      <c r="AM52" s="31">
        <v>0</v>
      </c>
      <c r="AN52" s="32">
        <v>0</v>
      </c>
    </row>
    <row r="53" spans="2:40" ht="12" customHeight="1">
      <c r="B53" s="33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2"/>
    </row>
    <row r="54" spans="2:40" ht="12" customHeight="1">
      <c r="B54" s="33" t="s">
        <v>777</v>
      </c>
      <c r="C54" s="31">
        <v>1653</v>
      </c>
      <c r="D54" s="31">
        <v>1619</v>
      </c>
      <c r="E54" s="31">
        <v>181</v>
      </c>
      <c r="F54" s="31">
        <v>182</v>
      </c>
      <c r="G54" s="31">
        <v>227</v>
      </c>
      <c r="H54" s="31">
        <v>201</v>
      </c>
      <c r="I54" s="31">
        <v>182</v>
      </c>
      <c r="J54" s="31">
        <v>190</v>
      </c>
      <c r="K54" s="31">
        <v>143</v>
      </c>
      <c r="L54" s="31">
        <v>172</v>
      </c>
      <c r="M54" s="31">
        <v>176</v>
      </c>
      <c r="N54" s="31">
        <v>151</v>
      </c>
      <c r="O54" s="31">
        <v>158</v>
      </c>
      <c r="P54" s="31">
        <v>115</v>
      </c>
      <c r="Q54" s="31">
        <v>101</v>
      </c>
      <c r="R54" s="31">
        <v>123</v>
      </c>
      <c r="S54" s="31">
        <v>90</v>
      </c>
      <c r="T54" s="31">
        <v>83</v>
      </c>
      <c r="U54" s="31">
        <v>64</v>
      </c>
      <c r="V54" s="31">
        <v>70</v>
      </c>
      <c r="W54" s="31">
        <v>76</v>
      </c>
      <c r="X54" s="31">
        <v>82</v>
      </c>
      <c r="Y54" s="31">
        <v>70</v>
      </c>
      <c r="Z54" s="31">
        <v>66</v>
      </c>
      <c r="AA54" s="31">
        <v>64</v>
      </c>
      <c r="AB54" s="31">
        <v>48</v>
      </c>
      <c r="AC54" s="31">
        <v>50</v>
      </c>
      <c r="AD54" s="31">
        <v>52</v>
      </c>
      <c r="AE54" s="31">
        <v>36</v>
      </c>
      <c r="AF54" s="31">
        <v>40</v>
      </c>
      <c r="AG54" s="31">
        <v>24</v>
      </c>
      <c r="AH54" s="31">
        <v>24</v>
      </c>
      <c r="AI54" s="31">
        <v>9</v>
      </c>
      <c r="AJ54" s="31">
        <v>13</v>
      </c>
      <c r="AK54" s="31">
        <v>2</v>
      </c>
      <c r="AL54" s="31">
        <v>7</v>
      </c>
      <c r="AM54" s="31">
        <v>0</v>
      </c>
      <c r="AN54" s="32">
        <v>0</v>
      </c>
    </row>
    <row r="55" spans="2:40" ht="12" customHeight="1">
      <c r="B55" s="33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2"/>
    </row>
    <row r="56" spans="2:40" ht="13.5" customHeight="1">
      <c r="B56" s="33" t="s">
        <v>778</v>
      </c>
      <c r="C56" s="31">
        <v>16784</v>
      </c>
      <c r="D56" s="31">
        <v>18549</v>
      </c>
      <c r="E56" s="31">
        <v>1973</v>
      </c>
      <c r="F56" s="31">
        <v>1881</v>
      </c>
      <c r="G56" s="31">
        <v>2179</v>
      </c>
      <c r="H56" s="31">
        <v>2153</v>
      </c>
      <c r="I56" s="31">
        <v>2096</v>
      </c>
      <c r="J56" s="31">
        <v>2012</v>
      </c>
      <c r="K56" s="31">
        <v>1658</v>
      </c>
      <c r="L56" s="31">
        <v>2020</v>
      </c>
      <c r="M56" s="31">
        <v>1330</v>
      </c>
      <c r="N56" s="31">
        <v>1735</v>
      </c>
      <c r="O56" s="31">
        <v>1319</v>
      </c>
      <c r="P56" s="31">
        <v>1457</v>
      </c>
      <c r="Q56" s="31">
        <v>1033</v>
      </c>
      <c r="R56" s="31">
        <v>1267</v>
      </c>
      <c r="S56" s="31">
        <v>792</v>
      </c>
      <c r="T56" s="31">
        <v>1017</v>
      </c>
      <c r="U56" s="31">
        <v>800</v>
      </c>
      <c r="V56" s="31">
        <v>955</v>
      </c>
      <c r="W56" s="31">
        <v>784</v>
      </c>
      <c r="X56" s="31">
        <v>843</v>
      </c>
      <c r="Y56" s="31">
        <v>845</v>
      </c>
      <c r="Z56" s="31">
        <v>848</v>
      </c>
      <c r="AA56" s="31">
        <v>696</v>
      </c>
      <c r="AB56" s="31">
        <v>721</v>
      </c>
      <c r="AC56" s="31">
        <v>546</v>
      </c>
      <c r="AD56" s="31">
        <v>566</v>
      </c>
      <c r="AE56" s="31">
        <v>347</v>
      </c>
      <c r="AF56" s="31">
        <v>443</v>
      </c>
      <c r="AG56" s="31">
        <v>221</v>
      </c>
      <c r="AH56" s="31">
        <v>307</v>
      </c>
      <c r="AI56" s="31">
        <v>114</v>
      </c>
      <c r="AJ56" s="31">
        <v>208</v>
      </c>
      <c r="AK56" s="31">
        <v>51</v>
      </c>
      <c r="AL56" s="31">
        <v>116</v>
      </c>
      <c r="AM56" s="31">
        <v>0</v>
      </c>
      <c r="AN56" s="32">
        <v>0</v>
      </c>
    </row>
    <row r="57" spans="2:40" ht="12" customHeight="1">
      <c r="B57" s="33" t="s">
        <v>779</v>
      </c>
      <c r="C57" s="31">
        <v>6550</v>
      </c>
      <c r="D57" s="31">
        <v>7315</v>
      </c>
      <c r="E57" s="31">
        <v>784</v>
      </c>
      <c r="F57" s="31">
        <v>770</v>
      </c>
      <c r="G57" s="31">
        <v>901</v>
      </c>
      <c r="H57" s="31">
        <v>861</v>
      </c>
      <c r="I57" s="31">
        <v>795</v>
      </c>
      <c r="J57" s="31">
        <v>775</v>
      </c>
      <c r="K57" s="31">
        <v>572</v>
      </c>
      <c r="L57" s="31">
        <v>660</v>
      </c>
      <c r="M57" s="31">
        <v>499</v>
      </c>
      <c r="N57" s="31">
        <v>653</v>
      </c>
      <c r="O57" s="31">
        <v>505</v>
      </c>
      <c r="P57" s="31">
        <v>568</v>
      </c>
      <c r="Q57" s="31">
        <v>393</v>
      </c>
      <c r="R57" s="31">
        <v>583</v>
      </c>
      <c r="S57" s="31">
        <v>352</v>
      </c>
      <c r="T57" s="31">
        <v>458</v>
      </c>
      <c r="U57" s="31">
        <v>366</v>
      </c>
      <c r="V57" s="31">
        <v>412</v>
      </c>
      <c r="W57" s="31">
        <v>342</v>
      </c>
      <c r="X57" s="31">
        <v>371</v>
      </c>
      <c r="Y57" s="31">
        <v>307</v>
      </c>
      <c r="Z57" s="31">
        <v>327</v>
      </c>
      <c r="AA57" s="31">
        <v>270</v>
      </c>
      <c r="AB57" s="31">
        <v>274</v>
      </c>
      <c r="AC57" s="31">
        <v>199</v>
      </c>
      <c r="AD57" s="31">
        <v>211</v>
      </c>
      <c r="AE57" s="31">
        <v>126</v>
      </c>
      <c r="AF57" s="31">
        <v>174</v>
      </c>
      <c r="AG57" s="31">
        <v>75</v>
      </c>
      <c r="AH57" s="31">
        <v>107</v>
      </c>
      <c r="AI57" s="31">
        <v>48</v>
      </c>
      <c r="AJ57" s="31">
        <v>77</v>
      </c>
      <c r="AK57" s="31">
        <v>16</v>
      </c>
      <c r="AL57" s="31">
        <v>34</v>
      </c>
      <c r="AM57" s="31">
        <v>0</v>
      </c>
      <c r="AN57" s="32">
        <v>0</v>
      </c>
    </row>
    <row r="58" spans="2:40" ht="12" customHeight="1">
      <c r="B58" s="30" t="s">
        <v>780</v>
      </c>
      <c r="C58" s="31">
        <v>9663</v>
      </c>
      <c r="D58" s="31">
        <v>10979</v>
      </c>
      <c r="E58" s="31">
        <v>1038</v>
      </c>
      <c r="F58" s="31">
        <v>1024</v>
      </c>
      <c r="G58" s="31">
        <v>1242</v>
      </c>
      <c r="H58" s="31">
        <v>1185</v>
      </c>
      <c r="I58" s="31">
        <v>1187</v>
      </c>
      <c r="J58" s="31">
        <v>1217</v>
      </c>
      <c r="K58" s="31">
        <v>927</v>
      </c>
      <c r="L58" s="31">
        <v>1105</v>
      </c>
      <c r="M58" s="31">
        <v>706</v>
      </c>
      <c r="N58" s="31">
        <v>1006</v>
      </c>
      <c r="O58" s="31">
        <v>755</v>
      </c>
      <c r="P58" s="31">
        <v>829</v>
      </c>
      <c r="Q58" s="31">
        <v>599</v>
      </c>
      <c r="R58" s="31">
        <v>786</v>
      </c>
      <c r="S58" s="31">
        <v>493</v>
      </c>
      <c r="T58" s="31">
        <v>568</v>
      </c>
      <c r="U58" s="31">
        <v>477</v>
      </c>
      <c r="V58" s="31">
        <v>580</v>
      </c>
      <c r="W58" s="31">
        <v>482</v>
      </c>
      <c r="X58" s="31">
        <v>599</v>
      </c>
      <c r="Y58" s="31">
        <v>528</v>
      </c>
      <c r="Z58" s="31">
        <v>596</v>
      </c>
      <c r="AA58" s="31">
        <v>428</v>
      </c>
      <c r="AB58" s="31">
        <v>480</v>
      </c>
      <c r="AC58" s="31">
        <v>343</v>
      </c>
      <c r="AD58" s="31">
        <v>361</v>
      </c>
      <c r="AE58" s="31">
        <v>236</v>
      </c>
      <c r="AF58" s="31">
        <v>280</v>
      </c>
      <c r="AG58" s="31">
        <v>124</v>
      </c>
      <c r="AH58" s="31">
        <v>197</v>
      </c>
      <c r="AI58" s="31">
        <v>73</v>
      </c>
      <c r="AJ58" s="31">
        <v>100</v>
      </c>
      <c r="AK58" s="31">
        <v>25</v>
      </c>
      <c r="AL58" s="31">
        <v>66</v>
      </c>
      <c r="AM58" s="31">
        <v>0</v>
      </c>
      <c r="AN58" s="32">
        <v>0</v>
      </c>
    </row>
    <row r="59" spans="2:40" ht="12" customHeight="1">
      <c r="B59" s="33" t="s">
        <v>781</v>
      </c>
      <c r="C59" s="31">
        <v>4547</v>
      </c>
      <c r="D59" s="31">
        <v>4913</v>
      </c>
      <c r="E59" s="31">
        <v>534</v>
      </c>
      <c r="F59" s="31">
        <v>487</v>
      </c>
      <c r="G59" s="31">
        <v>562</v>
      </c>
      <c r="H59" s="31">
        <v>558</v>
      </c>
      <c r="I59" s="31">
        <v>521</v>
      </c>
      <c r="J59" s="31">
        <v>520</v>
      </c>
      <c r="K59" s="31">
        <v>458</v>
      </c>
      <c r="L59" s="31">
        <v>464</v>
      </c>
      <c r="M59" s="31">
        <v>379</v>
      </c>
      <c r="N59" s="31">
        <v>444</v>
      </c>
      <c r="O59" s="31">
        <v>356</v>
      </c>
      <c r="P59" s="31">
        <v>397</v>
      </c>
      <c r="Q59" s="31">
        <v>261</v>
      </c>
      <c r="R59" s="31">
        <v>334</v>
      </c>
      <c r="S59" s="31">
        <v>210</v>
      </c>
      <c r="T59" s="31">
        <v>241</v>
      </c>
      <c r="U59" s="31">
        <v>219</v>
      </c>
      <c r="V59" s="31">
        <v>250</v>
      </c>
      <c r="W59" s="31">
        <v>225</v>
      </c>
      <c r="X59" s="31">
        <v>259</v>
      </c>
      <c r="Y59" s="31">
        <v>242</v>
      </c>
      <c r="Z59" s="31">
        <v>278</v>
      </c>
      <c r="AA59" s="31">
        <v>213</v>
      </c>
      <c r="AB59" s="31">
        <v>199</v>
      </c>
      <c r="AC59" s="31">
        <v>151</v>
      </c>
      <c r="AD59" s="31">
        <v>140</v>
      </c>
      <c r="AE59" s="31">
        <v>103</v>
      </c>
      <c r="AF59" s="31">
        <v>136</v>
      </c>
      <c r="AG59" s="31">
        <v>76</v>
      </c>
      <c r="AH59" s="31">
        <v>104</v>
      </c>
      <c r="AI59" s="31">
        <v>28</v>
      </c>
      <c r="AJ59" s="31">
        <v>65</v>
      </c>
      <c r="AK59" s="31">
        <v>9</v>
      </c>
      <c r="AL59" s="31">
        <v>37</v>
      </c>
      <c r="AM59" s="31">
        <v>0</v>
      </c>
      <c r="AN59" s="32">
        <v>0</v>
      </c>
    </row>
    <row r="60" spans="2:40" ht="12" customHeight="1">
      <c r="B60" s="33" t="s">
        <v>782</v>
      </c>
      <c r="C60" s="31">
        <v>14710</v>
      </c>
      <c r="D60" s="31">
        <v>15584</v>
      </c>
      <c r="E60" s="31">
        <v>1833</v>
      </c>
      <c r="F60" s="31">
        <v>1705</v>
      </c>
      <c r="G60" s="31">
        <v>1843</v>
      </c>
      <c r="H60" s="31">
        <v>1800</v>
      </c>
      <c r="I60" s="31">
        <v>1716</v>
      </c>
      <c r="J60" s="31">
        <v>1654</v>
      </c>
      <c r="K60" s="31">
        <v>1637</v>
      </c>
      <c r="L60" s="31">
        <v>1578</v>
      </c>
      <c r="M60" s="31">
        <v>1176</v>
      </c>
      <c r="N60" s="31">
        <v>1423</v>
      </c>
      <c r="O60" s="31">
        <v>1186</v>
      </c>
      <c r="P60" s="31">
        <v>1264</v>
      </c>
      <c r="Q60" s="31">
        <v>883</v>
      </c>
      <c r="R60" s="31">
        <v>1048</v>
      </c>
      <c r="S60" s="31">
        <v>715</v>
      </c>
      <c r="T60" s="31">
        <v>860</v>
      </c>
      <c r="U60" s="31">
        <v>725</v>
      </c>
      <c r="V60" s="31">
        <v>831</v>
      </c>
      <c r="W60" s="31">
        <v>680</v>
      </c>
      <c r="X60" s="31">
        <v>723</v>
      </c>
      <c r="Y60" s="31">
        <v>740</v>
      </c>
      <c r="Z60" s="31">
        <v>752</v>
      </c>
      <c r="AA60" s="31">
        <v>592</v>
      </c>
      <c r="AB60" s="31">
        <v>633</v>
      </c>
      <c r="AC60" s="31">
        <v>414</v>
      </c>
      <c r="AD60" s="31">
        <v>476</v>
      </c>
      <c r="AE60" s="31">
        <v>324</v>
      </c>
      <c r="AF60" s="31">
        <v>366</v>
      </c>
      <c r="AG60" s="31">
        <v>146</v>
      </c>
      <c r="AH60" s="31">
        <v>251</v>
      </c>
      <c r="AI60" s="31">
        <v>74</v>
      </c>
      <c r="AJ60" s="31">
        <v>150</v>
      </c>
      <c r="AK60" s="31">
        <v>26</v>
      </c>
      <c r="AL60" s="31">
        <v>70</v>
      </c>
      <c r="AM60" s="31">
        <v>0</v>
      </c>
      <c r="AN60" s="32">
        <v>0</v>
      </c>
    </row>
    <row r="61" spans="2:40" ht="12" customHeight="1"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2"/>
    </row>
    <row r="62" spans="2:40" ht="12" customHeight="1">
      <c r="B62" s="33" t="s">
        <v>783</v>
      </c>
      <c r="C62" s="31">
        <v>12788</v>
      </c>
      <c r="D62" s="31">
        <v>13610</v>
      </c>
      <c r="E62" s="31">
        <v>1477</v>
      </c>
      <c r="F62" s="31">
        <v>1434</v>
      </c>
      <c r="G62" s="31">
        <v>1730</v>
      </c>
      <c r="H62" s="31">
        <v>1576</v>
      </c>
      <c r="I62" s="31">
        <v>1644</v>
      </c>
      <c r="J62" s="31">
        <v>1565</v>
      </c>
      <c r="K62" s="31">
        <v>1198</v>
      </c>
      <c r="L62" s="31">
        <v>1111</v>
      </c>
      <c r="M62" s="31">
        <v>889</v>
      </c>
      <c r="N62" s="31">
        <v>1038</v>
      </c>
      <c r="O62" s="31">
        <v>894</v>
      </c>
      <c r="P62" s="31">
        <v>1086</v>
      </c>
      <c r="Q62" s="31">
        <v>731</v>
      </c>
      <c r="R62" s="31">
        <v>956</v>
      </c>
      <c r="S62" s="31">
        <v>593</v>
      </c>
      <c r="T62" s="31">
        <v>748</v>
      </c>
      <c r="U62" s="31">
        <v>644</v>
      </c>
      <c r="V62" s="31">
        <v>726</v>
      </c>
      <c r="W62" s="31">
        <v>641</v>
      </c>
      <c r="X62" s="31">
        <v>793</v>
      </c>
      <c r="Y62" s="31">
        <v>687</v>
      </c>
      <c r="Z62" s="31">
        <v>700</v>
      </c>
      <c r="AA62" s="31">
        <v>549</v>
      </c>
      <c r="AB62" s="31">
        <v>574</v>
      </c>
      <c r="AC62" s="31">
        <v>458</v>
      </c>
      <c r="AD62" s="31">
        <v>446</v>
      </c>
      <c r="AE62" s="31">
        <v>323</v>
      </c>
      <c r="AF62" s="31">
        <v>359</v>
      </c>
      <c r="AG62" s="31">
        <v>187</v>
      </c>
      <c r="AH62" s="31">
        <v>273</v>
      </c>
      <c r="AI62" s="31">
        <v>103</v>
      </c>
      <c r="AJ62" s="31">
        <v>143</v>
      </c>
      <c r="AK62" s="31">
        <v>41</v>
      </c>
      <c r="AL62" s="31">
        <v>82</v>
      </c>
      <c r="AM62" s="31">
        <v>0</v>
      </c>
      <c r="AN62" s="32">
        <v>0</v>
      </c>
    </row>
    <row r="63" spans="2:40" ht="12" customHeight="1">
      <c r="B63" s="33" t="s">
        <v>784</v>
      </c>
      <c r="C63" s="31">
        <v>6497</v>
      </c>
      <c r="D63" s="31">
        <v>6753</v>
      </c>
      <c r="E63" s="31">
        <v>759</v>
      </c>
      <c r="F63" s="31">
        <v>807</v>
      </c>
      <c r="G63" s="31">
        <v>825</v>
      </c>
      <c r="H63" s="31">
        <v>759</v>
      </c>
      <c r="I63" s="31">
        <v>718</v>
      </c>
      <c r="J63" s="31">
        <v>724</v>
      </c>
      <c r="K63" s="31">
        <v>694</v>
      </c>
      <c r="L63" s="31">
        <v>628</v>
      </c>
      <c r="M63" s="31">
        <v>551</v>
      </c>
      <c r="N63" s="31">
        <v>558</v>
      </c>
      <c r="O63" s="31">
        <v>549</v>
      </c>
      <c r="P63" s="31">
        <v>535</v>
      </c>
      <c r="Q63" s="31">
        <v>421</v>
      </c>
      <c r="R63" s="31">
        <v>508</v>
      </c>
      <c r="S63" s="31">
        <v>339</v>
      </c>
      <c r="T63" s="31">
        <v>401</v>
      </c>
      <c r="U63" s="31">
        <v>327</v>
      </c>
      <c r="V63" s="31">
        <v>350</v>
      </c>
      <c r="W63" s="31">
        <v>304</v>
      </c>
      <c r="X63" s="31">
        <v>346</v>
      </c>
      <c r="Y63" s="31">
        <v>347</v>
      </c>
      <c r="Z63" s="31">
        <v>305</v>
      </c>
      <c r="AA63" s="31">
        <v>230</v>
      </c>
      <c r="AB63" s="31">
        <v>256</v>
      </c>
      <c r="AC63" s="31">
        <v>209</v>
      </c>
      <c r="AD63" s="31">
        <v>215</v>
      </c>
      <c r="AE63" s="31">
        <v>124</v>
      </c>
      <c r="AF63" s="31">
        <v>163</v>
      </c>
      <c r="AG63" s="31">
        <v>94</v>
      </c>
      <c r="AH63" s="31">
        <v>107</v>
      </c>
      <c r="AI63" s="31">
        <v>25</v>
      </c>
      <c r="AJ63" s="31">
        <v>64</v>
      </c>
      <c r="AK63" s="31">
        <v>11</v>
      </c>
      <c r="AL63" s="31">
        <v>27</v>
      </c>
      <c r="AM63" s="31">
        <v>0</v>
      </c>
      <c r="AN63" s="32">
        <v>0</v>
      </c>
    </row>
    <row r="64" spans="2:40" ht="12" customHeight="1">
      <c r="B64" s="33" t="s">
        <v>785</v>
      </c>
      <c r="C64" s="31">
        <v>1599</v>
      </c>
      <c r="D64" s="31">
        <v>1625</v>
      </c>
      <c r="E64" s="31">
        <v>191</v>
      </c>
      <c r="F64" s="31">
        <v>176</v>
      </c>
      <c r="G64" s="31">
        <v>186</v>
      </c>
      <c r="H64" s="31">
        <v>210</v>
      </c>
      <c r="I64" s="31">
        <v>188</v>
      </c>
      <c r="J64" s="31">
        <v>191</v>
      </c>
      <c r="K64" s="31">
        <v>165</v>
      </c>
      <c r="L64" s="31">
        <v>156</v>
      </c>
      <c r="M64" s="31">
        <v>147</v>
      </c>
      <c r="N64" s="31">
        <v>147</v>
      </c>
      <c r="O64" s="31">
        <v>127</v>
      </c>
      <c r="P64" s="31">
        <v>131</v>
      </c>
      <c r="Q64" s="31">
        <v>102</v>
      </c>
      <c r="R64" s="31">
        <v>117</v>
      </c>
      <c r="S64" s="31">
        <v>87</v>
      </c>
      <c r="T64" s="31">
        <v>95</v>
      </c>
      <c r="U64" s="31">
        <v>84</v>
      </c>
      <c r="V64" s="31">
        <v>73</v>
      </c>
      <c r="W64" s="31">
        <v>76</v>
      </c>
      <c r="X64" s="31">
        <v>75</v>
      </c>
      <c r="Y64" s="31">
        <v>76</v>
      </c>
      <c r="Z64" s="31">
        <v>68</v>
      </c>
      <c r="AA64" s="31">
        <v>69</v>
      </c>
      <c r="AB64" s="31">
        <v>51</v>
      </c>
      <c r="AC64" s="31">
        <v>44</v>
      </c>
      <c r="AD64" s="31">
        <v>50</v>
      </c>
      <c r="AE64" s="31">
        <v>31</v>
      </c>
      <c r="AF64" s="31">
        <v>28</v>
      </c>
      <c r="AG64" s="31">
        <v>16</v>
      </c>
      <c r="AH64" s="31">
        <v>28</v>
      </c>
      <c r="AI64" s="31">
        <v>8</v>
      </c>
      <c r="AJ64" s="31">
        <v>22</v>
      </c>
      <c r="AK64" s="31">
        <v>2</v>
      </c>
      <c r="AL64" s="31">
        <v>7</v>
      </c>
      <c r="AM64" s="31">
        <v>0</v>
      </c>
      <c r="AN64" s="32">
        <v>0</v>
      </c>
    </row>
    <row r="65" spans="2:40" ht="13.5" customHeight="1">
      <c r="B65" s="33" t="s">
        <v>786</v>
      </c>
      <c r="C65" s="31">
        <v>7503</v>
      </c>
      <c r="D65" s="31">
        <v>7639</v>
      </c>
      <c r="E65" s="31">
        <v>956</v>
      </c>
      <c r="F65" s="31">
        <v>928</v>
      </c>
      <c r="G65" s="31">
        <v>1109</v>
      </c>
      <c r="H65" s="31">
        <v>975</v>
      </c>
      <c r="I65" s="31">
        <v>919</v>
      </c>
      <c r="J65" s="31">
        <v>918</v>
      </c>
      <c r="K65" s="31">
        <v>676</v>
      </c>
      <c r="L65" s="31">
        <v>680</v>
      </c>
      <c r="M65" s="31">
        <v>594</v>
      </c>
      <c r="N65" s="31">
        <v>637</v>
      </c>
      <c r="O65" s="31">
        <v>597</v>
      </c>
      <c r="P65" s="31">
        <v>638</v>
      </c>
      <c r="Q65" s="31">
        <v>497</v>
      </c>
      <c r="R65" s="31">
        <v>650</v>
      </c>
      <c r="S65" s="31">
        <v>498</v>
      </c>
      <c r="T65" s="31">
        <v>547</v>
      </c>
      <c r="U65" s="31">
        <v>424</v>
      </c>
      <c r="V65" s="31">
        <v>400</v>
      </c>
      <c r="W65" s="31">
        <v>360</v>
      </c>
      <c r="X65" s="31">
        <v>306</v>
      </c>
      <c r="Y65" s="31">
        <v>298</v>
      </c>
      <c r="Z65" s="31">
        <v>303</v>
      </c>
      <c r="AA65" s="31">
        <v>222</v>
      </c>
      <c r="AB65" s="31">
        <v>197</v>
      </c>
      <c r="AC65" s="31">
        <v>159</v>
      </c>
      <c r="AD65" s="31">
        <v>159</v>
      </c>
      <c r="AE65" s="31">
        <v>112</v>
      </c>
      <c r="AF65" s="31">
        <v>121</v>
      </c>
      <c r="AG65" s="31">
        <v>53</v>
      </c>
      <c r="AH65" s="31">
        <v>105</v>
      </c>
      <c r="AI65" s="31">
        <v>23</v>
      </c>
      <c r="AJ65" s="31">
        <v>47</v>
      </c>
      <c r="AK65" s="31">
        <v>6</v>
      </c>
      <c r="AL65" s="31">
        <v>28</v>
      </c>
      <c r="AM65" s="31">
        <v>0</v>
      </c>
      <c r="AN65" s="32">
        <v>0</v>
      </c>
    </row>
    <row r="66" spans="2:40" ht="12" customHeight="1">
      <c r="B66" s="3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2"/>
    </row>
    <row r="67" spans="2:40" ht="12" customHeight="1">
      <c r="B67" s="30" t="s">
        <v>787</v>
      </c>
      <c r="C67" s="31">
        <v>8004</v>
      </c>
      <c r="D67" s="31">
        <v>6466</v>
      </c>
      <c r="E67" s="31">
        <v>805</v>
      </c>
      <c r="F67" s="31">
        <v>825</v>
      </c>
      <c r="G67" s="31">
        <v>827</v>
      </c>
      <c r="H67" s="31">
        <v>755</v>
      </c>
      <c r="I67" s="31">
        <v>671</v>
      </c>
      <c r="J67" s="31">
        <v>662</v>
      </c>
      <c r="K67" s="31">
        <v>660</v>
      </c>
      <c r="L67" s="31">
        <v>532</v>
      </c>
      <c r="M67" s="31">
        <v>1078</v>
      </c>
      <c r="N67" s="31">
        <v>595</v>
      </c>
      <c r="O67" s="31">
        <v>975</v>
      </c>
      <c r="P67" s="31">
        <v>563</v>
      </c>
      <c r="Q67" s="31">
        <v>618</v>
      </c>
      <c r="R67" s="31">
        <v>515</v>
      </c>
      <c r="S67" s="31">
        <v>474</v>
      </c>
      <c r="T67" s="31">
        <v>344</v>
      </c>
      <c r="U67" s="31">
        <v>456</v>
      </c>
      <c r="V67" s="31">
        <v>319</v>
      </c>
      <c r="W67" s="31">
        <v>398</v>
      </c>
      <c r="X67" s="31">
        <v>295</v>
      </c>
      <c r="Y67" s="31">
        <v>356</v>
      </c>
      <c r="Z67" s="31">
        <v>294</v>
      </c>
      <c r="AA67" s="31">
        <v>265</v>
      </c>
      <c r="AB67" s="31">
        <v>211</v>
      </c>
      <c r="AC67" s="31">
        <v>195</v>
      </c>
      <c r="AD67" s="31">
        <v>199</v>
      </c>
      <c r="AE67" s="31">
        <v>98</v>
      </c>
      <c r="AF67" s="31">
        <v>152</v>
      </c>
      <c r="AG67" s="31">
        <v>72</v>
      </c>
      <c r="AH67" s="31">
        <v>99</v>
      </c>
      <c r="AI67" s="31">
        <v>41</v>
      </c>
      <c r="AJ67" s="31">
        <v>68</v>
      </c>
      <c r="AK67" s="31">
        <v>15</v>
      </c>
      <c r="AL67" s="31">
        <v>38</v>
      </c>
      <c r="AM67" s="31">
        <v>0</v>
      </c>
      <c r="AN67" s="32">
        <v>0</v>
      </c>
    </row>
    <row r="68" spans="2:40" ht="12" customHeight="1">
      <c r="B68" s="33" t="s">
        <v>788</v>
      </c>
      <c r="C68" s="31">
        <v>5076</v>
      </c>
      <c r="D68" s="31">
        <v>5550</v>
      </c>
      <c r="E68" s="31">
        <v>595</v>
      </c>
      <c r="F68" s="31">
        <v>601</v>
      </c>
      <c r="G68" s="31">
        <v>632</v>
      </c>
      <c r="H68" s="31">
        <v>683</v>
      </c>
      <c r="I68" s="31">
        <v>545</v>
      </c>
      <c r="J68" s="31">
        <v>621</v>
      </c>
      <c r="K68" s="31">
        <v>517</v>
      </c>
      <c r="L68" s="31">
        <v>568</v>
      </c>
      <c r="M68" s="31">
        <v>448</v>
      </c>
      <c r="N68" s="31">
        <v>477</v>
      </c>
      <c r="O68" s="31">
        <v>428</v>
      </c>
      <c r="P68" s="31">
        <v>427</v>
      </c>
      <c r="Q68" s="31">
        <v>290</v>
      </c>
      <c r="R68" s="31">
        <v>341</v>
      </c>
      <c r="S68" s="31">
        <v>262</v>
      </c>
      <c r="T68" s="31">
        <v>283</v>
      </c>
      <c r="U68" s="31">
        <v>283</v>
      </c>
      <c r="V68" s="31">
        <v>330</v>
      </c>
      <c r="W68" s="31">
        <v>260</v>
      </c>
      <c r="X68" s="31">
        <v>278</v>
      </c>
      <c r="Y68" s="31">
        <v>249</v>
      </c>
      <c r="Z68" s="31">
        <v>263</v>
      </c>
      <c r="AA68" s="31">
        <v>204</v>
      </c>
      <c r="AB68" s="31">
        <v>235</v>
      </c>
      <c r="AC68" s="31">
        <v>145</v>
      </c>
      <c r="AD68" s="31">
        <v>168</v>
      </c>
      <c r="AE68" s="31">
        <v>137</v>
      </c>
      <c r="AF68" s="31">
        <v>132</v>
      </c>
      <c r="AG68" s="31">
        <v>47</v>
      </c>
      <c r="AH68" s="31">
        <v>86</v>
      </c>
      <c r="AI68" s="31">
        <v>23</v>
      </c>
      <c r="AJ68" s="31">
        <v>41</v>
      </c>
      <c r="AK68" s="31">
        <v>11</v>
      </c>
      <c r="AL68" s="31">
        <v>16</v>
      </c>
      <c r="AM68" s="31">
        <v>0</v>
      </c>
      <c r="AN68" s="32">
        <v>0</v>
      </c>
    </row>
    <row r="69" spans="2:40" ht="12" customHeight="1">
      <c r="B69" s="33" t="s">
        <v>789</v>
      </c>
      <c r="C69" s="31">
        <v>6674</v>
      </c>
      <c r="D69" s="31">
        <v>7086</v>
      </c>
      <c r="E69" s="31">
        <v>840</v>
      </c>
      <c r="F69" s="31">
        <v>849</v>
      </c>
      <c r="G69" s="31">
        <v>894</v>
      </c>
      <c r="H69" s="31">
        <v>899</v>
      </c>
      <c r="I69" s="31">
        <v>757</v>
      </c>
      <c r="J69" s="31">
        <v>740</v>
      </c>
      <c r="K69" s="31">
        <v>670</v>
      </c>
      <c r="L69" s="31">
        <v>719</v>
      </c>
      <c r="M69" s="31">
        <v>570</v>
      </c>
      <c r="N69" s="31">
        <v>595</v>
      </c>
      <c r="O69" s="31">
        <v>511</v>
      </c>
      <c r="P69" s="31">
        <v>545</v>
      </c>
      <c r="Q69" s="31">
        <v>394</v>
      </c>
      <c r="R69" s="31">
        <v>479</v>
      </c>
      <c r="S69" s="31">
        <v>334</v>
      </c>
      <c r="T69" s="31">
        <v>401</v>
      </c>
      <c r="U69" s="31">
        <v>348</v>
      </c>
      <c r="V69" s="31">
        <v>360</v>
      </c>
      <c r="W69" s="31">
        <v>297</v>
      </c>
      <c r="X69" s="31">
        <v>325</v>
      </c>
      <c r="Y69" s="31">
        <v>289</v>
      </c>
      <c r="Z69" s="31">
        <v>295</v>
      </c>
      <c r="AA69" s="31">
        <v>260</v>
      </c>
      <c r="AB69" s="31">
        <v>274</v>
      </c>
      <c r="AC69" s="31">
        <v>239</v>
      </c>
      <c r="AD69" s="31">
        <v>235</v>
      </c>
      <c r="AE69" s="31">
        <v>151</v>
      </c>
      <c r="AF69" s="31">
        <v>174</v>
      </c>
      <c r="AG69" s="31">
        <v>74</v>
      </c>
      <c r="AH69" s="31">
        <v>106</v>
      </c>
      <c r="AI69" s="31">
        <v>30</v>
      </c>
      <c r="AJ69" s="31">
        <v>59</v>
      </c>
      <c r="AK69" s="31">
        <v>16</v>
      </c>
      <c r="AL69" s="31">
        <v>31</v>
      </c>
      <c r="AM69" s="31">
        <v>0</v>
      </c>
      <c r="AN69" s="32">
        <v>0</v>
      </c>
    </row>
    <row r="70" spans="2:40" ht="12" customHeight="1">
      <c r="B70" s="33" t="s">
        <v>790</v>
      </c>
      <c r="C70" s="31">
        <v>5195</v>
      </c>
      <c r="D70" s="31">
        <v>5556</v>
      </c>
      <c r="E70" s="31">
        <v>668</v>
      </c>
      <c r="F70" s="31">
        <v>621</v>
      </c>
      <c r="G70" s="31">
        <v>681</v>
      </c>
      <c r="H70" s="31">
        <v>666</v>
      </c>
      <c r="I70" s="31">
        <v>584</v>
      </c>
      <c r="J70" s="31">
        <v>572</v>
      </c>
      <c r="K70" s="31">
        <v>563</v>
      </c>
      <c r="L70" s="31">
        <v>581</v>
      </c>
      <c r="M70" s="31">
        <v>459</v>
      </c>
      <c r="N70" s="31">
        <v>488</v>
      </c>
      <c r="O70" s="31">
        <v>410</v>
      </c>
      <c r="P70" s="31">
        <v>444</v>
      </c>
      <c r="Q70" s="31">
        <v>298</v>
      </c>
      <c r="R70" s="31">
        <v>325</v>
      </c>
      <c r="S70" s="31">
        <v>233</v>
      </c>
      <c r="T70" s="31">
        <v>289</v>
      </c>
      <c r="U70" s="31">
        <v>244</v>
      </c>
      <c r="V70" s="31">
        <v>338</v>
      </c>
      <c r="W70" s="31">
        <v>278</v>
      </c>
      <c r="X70" s="31">
        <v>260</v>
      </c>
      <c r="Y70" s="31">
        <v>221</v>
      </c>
      <c r="Z70" s="31">
        <v>256</v>
      </c>
      <c r="AA70" s="31">
        <v>235</v>
      </c>
      <c r="AB70" s="31">
        <v>200</v>
      </c>
      <c r="AC70" s="31">
        <v>120</v>
      </c>
      <c r="AD70" s="31">
        <v>187</v>
      </c>
      <c r="AE70" s="31">
        <v>106</v>
      </c>
      <c r="AF70" s="31">
        <v>148</v>
      </c>
      <c r="AG70" s="31">
        <v>59</v>
      </c>
      <c r="AH70" s="31">
        <v>102</v>
      </c>
      <c r="AI70" s="31">
        <v>27</v>
      </c>
      <c r="AJ70" s="31">
        <v>56</v>
      </c>
      <c r="AK70" s="31">
        <v>9</v>
      </c>
      <c r="AL70" s="31">
        <v>23</v>
      </c>
      <c r="AM70" s="31">
        <v>0</v>
      </c>
      <c r="AN70" s="32">
        <v>0</v>
      </c>
    </row>
    <row r="71" spans="2:40" ht="12" customHeight="1">
      <c r="B71" s="33" t="s">
        <v>791</v>
      </c>
      <c r="C71" s="31">
        <v>8405</v>
      </c>
      <c r="D71" s="31">
        <v>8777</v>
      </c>
      <c r="E71" s="31">
        <v>1020</v>
      </c>
      <c r="F71" s="31">
        <v>987</v>
      </c>
      <c r="G71" s="31">
        <v>1083</v>
      </c>
      <c r="H71" s="31">
        <v>1045</v>
      </c>
      <c r="I71" s="31">
        <v>990</v>
      </c>
      <c r="J71" s="31">
        <v>929</v>
      </c>
      <c r="K71" s="31">
        <v>976</v>
      </c>
      <c r="L71" s="31">
        <v>957</v>
      </c>
      <c r="M71" s="31">
        <v>740</v>
      </c>
      <c r="N71" s="31">
        <v>747</v>
      </c>
      <c r="O71" s="31">
        <v>630</v>
      </c>
      <c r="P71" s="31">
        <v>680</v>
      </c>
      <c r="Q71" s="31">
        <v>461</v>
      </c>
      <c r="R71" s="31">
        <v>569</v>
      </c>
      <c r="S71" s="31">
        <v>428</v>
      </c>
      <c r="T71" s="31">
        <v>464</v>
      </c>
      <c r="U71" s="31">
        <v>432</v>
      </c>
      <c r="V71" s="31">
        <v>513</v>
      </c>
      <c r="W71" s="31">
        <v>429</v>
      </c>
      <c r="X71" s="31">
        <v>429</v>
      </c>
      <c r="Y71" s="31">
        <v>375</v>
      </c>
      <c r="Z71" s="31">
        <v>412</v>
      </c>
      <c r="AA71" s="31">
        <v>303</v>
      </c>
      <c r="AB71" s="31">
        <v>315</v>
      </c>
      <c r="AC71" s="31">
        <v>234</v>
      </c>
      <c r="AD71" s="31">
        <v>296</v>
      </c>
      <c r="AE71" s="31">
        <v>177</v>
      </c>
      <c r="AF71" s="31">
        <v>194</v>
      </c>
      <c r="AG71" s="31">
        <v>81</v>
      </c>
      <c r="AH71" s="31">
        <v>124</v>
      </c>
      <c r="AI71" s="31">
        <v>38</v>
      </c>
      <c r="AJ71" s="31">
        <v>85</v>
      </c>
      <c r="AK71" s="31">
        <v>8</v>
      </c>
      <c r="AL71" s="31">
        <v>31</v>
      </c>
      <c r="AM71" s="31">
        <v>0</v>
      </c>
      <c r="AN71" s="32">
        <v>0</v>
      </c>
    </row>
    <row r="72" spans="2:40" ht="12" customHeight="1">
      <c r="B72" s="33" t="s">
        <v>792</v>
      </c>
      <c r="C72" s="31">
        <v>5439</v>
      </c>
      <c r="D72" s="31">
        <v>5715</v>
      </c>
      <c r="E72" s="31">
        <v>623</v>
      </c>
      <c r="F72" s="31">
        <v>653</v>
      </c>
      <c r="G72" s="31">
        <v>759</v>
      </c>
      <c r="H72" s="31">
        <v>687</v>
      </c>
      <c r="I72" s="31">
        <v>650</v>
      </c>
      <c r="J72" s="31">
        <v>623</v>
      </c>
      <c r="K72" s="31">
        <v>599</v>
      </c>
      <c r="L72" s="31">
        <v>558</v>
      </c>
      <c r="M72" s="31">
        <v>418</v>
      </c>
      <c r="N72" s="31">
        <v>483</v>
      </c>
      <c r="O72" s="31">
        <v>426</v>
      </c>
      <c r="P72" s="31">
        <v>453</v>
      </c>
      <c r="Q72" s="31">
        <v>278</v>
      </c>
      <c r="R72" s="31">
        <v>376</v>
      </c>
      <c r="S72" s="31">
        <v>289</v>
      </c>
      <c r="T72" s="31">
        <v>320</v>
      </c>
      <c r="U72" s="31">
        <v>297</v>
      </c>
      <c r="V72" s="31">
        <v>351</v>
      </c>
      <c r="W72" s="31">
        <v>283</v>
      </c>
      <c r="X72" s="31">
        <v>323</v>
      </c>
      <c r="Y72" s="31">
        <v>264</v>
      </c>
      <c r="Z72" s="31">
        <v>250</v>
      </c>
      <c r="AA72" s="31">
        <v>196</v>
      </c>
      <c r="AB72" s="31">
        <v>168</v>
      </c>
      <c r="AC72" s="31">
        <v>147</v>
      </c>
      <c r="AD72" s="31">
        <v>176</v>
      </c>
      <c r="AE72" s="31">
        <v>103</v>
      </c>
      <c r="AF72" s="31">
        <v>136</v>
      </c>
      <c r="AG72" s="31">
        <v>66</v>
      </c>
      <c r="AH72" s="31">
        <v>86</v>
      </c>
      <c r="AI72" s="31">
        <v>30</v>
      </c>
      <c r="AJ72" s="31">
        <v>48</v>
      </c>
      <c r="AK72" s="31">
        <v>11</v>
      </c>
      <c r="AL72" s="31">
        <v>24</v>
      </c>
      <c r="AM72" s="31">
        <v>0</v>
      </c>
      <c r="AN72" s="32">
        <v>0</v>
      </c>
    </row>
    <row r="73" spans="2:40" ht="12" customHeight="1">
      <c r="B73" s="33" t="s">
        <v>793</v>
      </c>
      <c r="C73" s="31">
        <v>11171</v>
      </c>
      <c r="D73" s="31">
        <v>11825</v>
      </c>
      <c r="E73" s="31">
        <v>1376</v>
      </c>
      <c r="F73" s="31">
        <v>1287</v>
      </c>
      <c r="G73" s="31">
        <v>1525</v>
      </c>
      <c r="H73" s="31">
        <v>1461</v>
      </c>
      <c r="I73" s="31">
        <v>1262</v>
      </c>
      <c r="J73" s="31">
        <v>1226</v>
      </c>
      <c r="K73" s="31">
        <v>1218</v>
      </c>
      <c r="L73" s="31">
        <v>1249</v>
      </c>
      <c r="M73" s="31">
        <v>950</v>
      </c>
      <c r="N73" s="31">
        <v>1060</v>
      </c>
      <c r="O73" s="31">
        <v>828</v>
      </c>
      <c r="P73" s="31">
        <v>900</v>
      </c>
      <c r="Q73" s="31">
        <v>653</v>
      </c>
      <c r="R73" s="31">
        <v>754</v>
      </c>
      <c r="S73" s="31">
        <v>556</v>
      </c>
      <c r="T73" s="31">
        <v>681</v>
      </c>
      <c r="U73" s="31">
        <v>590</v>
      </c>
      <c r="V73" s="31">
        <v>632</v>
      </c>
      <c r="W73" s="31">
        <v>557</v>
      </c>
      <c r="X73" s="31">
        <v>631</v>
      </c>
      <c r="Y73" s="31">
        <v>538</v>
      </c>
      <c r="Z73" s="31">
        <v>502</v>
      </c>
      <c r="AA73" s="31">
        <v>394</v>
      </c>
      <c r="AB73" s="31">
        <v>441</v>
      </c>
      <c r="AC73" s="31">
        <v>273</v>
      </c>
      <c r="AD73" s="31">
        <v>343</v>
      </c>
      <c r="AE73" s="31">
        <v>235</v>
      </c>
      <c r="AF73" s="31">
        <v>279</v>
      </c>
      <c r="AG73" s="31">
        <v>133</v>
      </c>
      <c r="AH73" s="31">
        <v>205</v>
      </c>
      <c r="AI73" s="31">
        <v>69</v>
      </c>
      <c r="AJ73" s="31">
        <v>108</v>
      </c>
      <c r="AK73" s="31">
        <v>14</v>
      </c>
      <c r="AL73" s="31">
        <v>66</v>
      </c>
      <c r="AM73" s="31">
        <v>0</v>
      </c>
      <c r="AN73" s="32">
        <v>0</v>
      </c>
    </row>
    <row r="74" spans="2:40" ht="12" customHeight="1">
      <c r="B74" s="3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2"/>
    </row>
    <row r="75" spans="2:40" ht="12" customHeight="1">
      <c r="B75" s="33" t="s">
        <v>794</v>
      </c>
      <c r="C75" s="31">
        <v>10591</v>
      </c>
      <c r="D75" s="31">
        <v>12416</v>
      </c>
      <c r="E75" s="31">
        <v>1439</v>
      </c>
      <c r="F75" s="31">
        <v>1460</v>
      </c>
      <c r="G75" s="31">
        <v>1637</v>
      </c>
      <c r="H75" s="31">
        <v>1556</v>
      </c>
      <c r="I75" s="31">
        <v>1394</v>
      </c>
      <c r="J75" s="31">
        <v>1355</v>
      </c>
      <c r="K75" s="31">
        <v>767</v>
      </c>
      <c r="L75" s="31">
        <v>1079</v>
      </c>
      <c r="M75" s="31">
        <v>679</v>
      </c>
      <c r="N75" s="31">
        <v>1012</v>
      </c>
      <c r="O75" s="31">
        <v>743</v>
      </c>
      <c r="P75" s="31">
        <v>1026</v>
      </c>
      <c r="Q75" s="31">
        <v>657</v>
      </c>
      <c r="R75" s="31">
        <v>934</v>
      </c>
      <c r="S75" s="31">
        <v>562</v>
      </c>
      <c r="T75" s="31">
        <v>712</v>
      </c>
      <c r="U75" s="31">
        <v>550</v>
      </c>
      <c r="V75" s="31">
        <v>730</v>
      </c>
      <c r="W75" s="31">
        <v>501</v>
      </c>
      <c r="X75" s="31">
        <v>574</v>
      </c>
      <c r="Y75" s="31">
        <v>499</v>
      </c>
      <c r="Z75" s="31">
        <v>512</v>
      </c>
      <c r="AA75" s="31">
        <v>398</v>
      </c>
      <c r="AB75" s="31">
        <v>421</v>
      </c>
      <c r="AC75" s="31">
        <v>304</v>
      </c>
      <c r="AD75" s="31">
        <v>334</v>
      </c>
      <c r="AE75" s="31">
        <v>223</v>
      </c>
      <c r="AF75" s="31">
        <v>274</v>
      </c>
      <c r="AG75" s="31">
        <v>134</v>
      </c>
      <c r="AH75" s="31">
        <v>232</v>
      </c>
      <c r="AI75" s="31">
        <v>71</v>
      </c>
      <c r="AJ75" s="31">
        <v>114</v>
      </c>
      <c r="AK75" s="31">
        <v>33</v>
      </c>
      <c r="AL75" s="31">
        <v>91</v>
      </c>
      <c r="AM75" s="31">
        <v>0</v>
      </c>
      <c r="AN75" s="32">
        <v>0</v>
      </c>
    </row>
    <row r="76" spans="2:40" ht="12" customHeight="1">
      <c r="B76" s="33" t="s">
        <v>795</v>
      </c>
      <c r="C76" s="31">
        <v>6582</v>
      </c>
      <c r="D76" s="31">
        <v>7191</v>
      </c>
      <c r="E76" s="31">
        <v>873</v>
      </c>
      <c r="F76" s="31">
        <v>803</v>
      </c>
      <c r="G76" s="31">
        <v>901</v>
      </c>
      <c r="H76" s="31">
        <v>790</v>
      </c>
      <c r="I76" s="31">
        <v>793</v>
      </c>
      <c r="J76" s="31">
        <v>741</v>
      </c>
      <c r="K76" s="31">
        <v>608</v>
      </c>
      <c r="L76" s="31">
        <v>686</v>
      </c>
      <c r="M76" s="31">
        <v>519</v>
      </c>
      <c r="N76" s="31">
        <v>657</v>
      </c>
      <c r="O76" s="31">
        <v>498</v>
      </c>
      <c r="P76" s="31">
        <v>571</v>
      </c>
      <c r="Q76" s="31">
        <v>387</v>
      </c>
      <c r="R76" s="31">
        <v>462</v>
      </c>
      <c r="S76" s="31">
        <v>330</v>
      </c>
      <c r="T76" s="31">
        <v>419</v>
      </c>
      <c r="U76" s="31">
        <v>357</v>
      </c>
      <c r="V76" s="31">
        <v>418</v>
      </c>
      <c r="W76" s="31">
        <v>304</v>
      </c>
      <c r="X76" s="31">
        <v>405</v>
      </c>
      <c r="Y76" s="31">
        <v>308</v>
      </c>
      <c r="Z76" s="31">
        <v>330</v>
      </c>
      <c r="AA76" s="31">
        <v>248</v>
      </c>
      <c r="AB76" s="31">
        <v>262</v>
      </c>
      <c r="AC76" s="31">
        <v>196</v>
      </c>
      <c r="AD76" s="31">
        <v>234</v>
      </c>
      <c r="AE76" s="31">
        <v>135</v>
      </c>
      <c r="AF76" s="31">
        <v>195</v>
      </c>
      <c r="AG76" s="31">
        <v>68</v>
      </c>
      <c r="AH76" s="31">
        <v>127</v>
      </c>
      <c r="AI76" s="31">
        <v>42</v>
      </c>
      <c r="AJ76" s="31">
        <v>62</v>
      </c>
      <c r="AK76" s="31">
        <v>15</v>
      </c>
      <c r="AL76" s="31">
        <v>28</v>
      </c>
      <c r="AM76" s="31">
        <v>0</v>
      </c>
      <c r="AN76" s="32">
        <v>1</v>
      </c>
    </row>
    <row r="77" spans="2:40" ht="12" customHeight="1">
      <c r="B77" s="33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2"/>
    </row>
    <row r="78" spans="2:40" ht="12" customHeight="1">
      <c r="B78" s="33" t="s">
        <v>796</v>
      </c>
      <c r="C78" s="31">
        <v>4222</v>
      </c>
      <c r="D78" s="31">
        <v>4572</v>
      </c>
      <c r="E78" s="31">
        <v>499</v>
      </c>
      <c r="F78" s="31">
        <v>434</v>
      </c>
      <c r="G78" s="31">
        <v>561</v>
      </c>
      <c r="H78" s="31">
        <v>530</v>
      </c>
      <c r="I78" s="31">
        <v>532</v>
      </c>
      <c r="J78" s="31">
        <v>474</v>
      </c>
      <c r="K78" s="31">
        <v>406</v>
      </c>
      <c r="L78" s="31">
        <v>479</v>
      </c>
      <c r="M78" s="31">
        <v>296</v>
      </c>
      <c r="N78" s="31">
        <v>401</v>
      </c>
      <c r="O78" s="31">
        <v>329</v>
      </c>
      <c r="P78" s="31">
        <v>375</v>
      </c>
      <c r="Q78" s="31">
        <v>233</v>
      </c>
      <c r="R78" s="31">
        <v>310</v>
      </c>
      <c r="S78" s="31">
        <v>211</v>
      </c>
      <c r="T78" s="31">
        <v>241</v>
      </c>
      <c r="U78" s="31">
        <v>249</v>
      </c>
      <c r="V78" s="31">
        <v>250</v>
      </c>
      <c r="W78" s="31">
        <v>214</v>
      </c>
      <c r="X78" s="31">
        <v>269</v>
      </c>
      <c r="Y78" s="31">
        <v>198</v>
      </c>
      <c r="Z78" s="31">
        <v>199</v>
      </c>
      <c r="AA78" s="31">
        <v>164</v>
      </c>
      <c r="AB78" s="31">
        <v>153</v>
      </c>
      <c r="AC78" s="31">
        <v>137</v>
      </c>
      <c r="AD78" s="31">
        <v>151</v>
      </c>
      <c r="AE78" s="31">
        <v>102</v>
      </c>
      <c r="AF78" s="31">
        <v>138</v>
      </c>
      <c r="AG78" s="31">
        <v>58</v>
      </c>
      <c r="AH78" s="31">
        <v>80</v>
      </c>
      <c r="AI78" s="31">
        <v>27</v>
      </c>
      <c r="AJ78" s="31">
        <v>58</v>
      </c>
      <c r="AK78" s="31">
        <v>6</v>
      </c>
      <c r="AL78" s="31">
        <v>30</v>
      </c>
      <c r="AM78" s="31">
        <v>0</v>
      </c>
      <c r="AN78" s="32">
        <v>0</v>
      </c>
    </row>
    <row r="79" spans="2:40" ht="12" customHeight="1">
      <c r="B79" s="33" t="s">
        <v>797</v>
      </c>
      <c r="C79" s="31">
        <v>5388</v>
      </c>
      <c r="D79" s="31">
        <v>5738</v>
      </c>
      <c r="E79" s="31">
        <v>644</v>
      </c>
      <c r="F79" s="31">
        <v>635</v>
      </c>
      <c r="G79" s="31">
        <v>672</v>
      </c>
      <c r="H79" s="31">
        <v>738</v>
      </c>
      <c r="I79" s="31">
        <v>623</v>
      </c>
      <c r="J79" s="31">
        <v>607</v>
      </c>
      <c r="K79" s="31">
        <v>511</v>
      </c>
      <c r="L79" s="31">
        <v>522</v>
      </c>
      <c r="M79" s="31">
        <v>429</v>
      </c>
      <c r="N79" s="31">
        <v>467</v>
      </c>
      <c r="O79" s="31">
        <v>445</v>
      </c>
      <c r="P79" s="31">
        <v>480</v>
      </c>
      <c r="Q79" s="31">
        <v>328</v>
      </c>
      <c r="R79" s="31">
        <v>376</v>
      </c>
      <c r="S79" s="31">
        <v>282</v>
      </c>
      <c r="T79" s="31">
        <v>335</v>
      </c>
      <c r="U79" s="31">
        <v>288</v>
      </c>
      <c r="V79" s="31">
        <v>301</v>
      </c>
      <c r="W79" s="31">
        <v>255</v>
      </c>
      <c r="X79" s="31">
        <v>280</v>
      </c>
      <c r="Y79" s="31">
        <v>263</v>
      </c>
      <c r="Z79" s="31">
        <v>268</v>
      </c>
      <c r="AA79" s="31">
        <v>235</v>
      </c>
      <c r="AB79" s="31">
        <v>230</v>
      </c>
      <c r="AC79" s="31">
        <v>164</v>
      </c>
      <c r="AD79" s="31">
        <v>176</v>
      </c>
      <c r="AE79" s="31">
        <v>142</v>
      </c>
      <c r="AF79" s="31">
        <v>127</v>
      </c>
      <c r="AG79" s="31">
        <v>56</v>
      </c>
      <c r="AH79" s="31">
        <v>106</v>
      </c>
      <c r="AI79" s="31">
        <v>39</v>
      </c>
      <c r="AJ79" s="31">
        <v>60</v>
      </c>
      <c r="AK79" s="31">
        <v>12</v>
      </c>
      <c r="AL79" s="31">
        <v>30</v>
      </c>
      <c r="AM79" s="31">
        <v>0</v>
      </c>
      <c r="AN79" s="32">
        <v>0</v>
      </c>
    </row>
    <row r="80" spans="2:40" ht="12" customHeight="1">
      <c r="B80" s="33" t="s">
        <v>798</v>
      </c>
      <c r="C80" s="31">
        <v>5696</v>
      </c>
      <c r="D80" s="31">
        <v>5913</v>
      </c>
      <c r="E80" s="31">
        <v>695</v>
      </c>
      <c r="F80" s="31">
        <v>655</v>
      </c>
      <c r="G80" s="31">
        <v>798</v>
      </c>
      <c r="H80" s="31">
        <v>760</v>
      </c>
      <c r="I80" s="31">
        <v>671</v>
      </c>
      <c r="J80" s="31">
        <v>659</v>
      </c>
      <c r="K80" s="31">
        <v>533</v>
      </c>
      <c r="L80" s="31">
        <v>550</v>
      </c>
      <c r="M80" s="31">
        <v>450</v>
      </c>
      <c r="N80" s="31">
        <v>455</v>
      </c>
      <c r="O80" s="31">
        <v>452</v>
      </c>
      <c r="P80" s="31">
        <v>483</v>
      </c>
      <c r="Q80" s="31">
        <v>328</v>
      </c>
      <c r="R80" s="31">
        <v>400</v>
      </c>
      <c r="S80" s="31">
        <v>284</v>
      </c>
      <c r="T80" s="31">
        <v>340</v>
      </c>
      <c r="U80" s="31">
        <v>290</v>
      </c>
      <c r="V80" s="31">
        <v>342</v>
      </c>
      <c r="W80" s="31">
        <v>301</v>
      </c>
      <c r="X80" s="31">
        <v>293</v>
      </c>
      <c r="Y80" s="31">
        <v>265</v>
      </c>
      <c r="Z80" s="31">
        <v>246</v>
      </c>
      <c r="AA80" s="31">
        <v>227</v>
      </c>
      <c r="AB80" s="31">
        <v>197</v>
      </c>
      <c r="AC80" s="31">
        <v>149</v>
      </c>
      <c r="AD80" s="31">
        <v>202</v>
      </c>
      <c r="AE80" s="31">
        <v>139</v>
      </c>
      <c r="AF80" s="31">
        <v>136</v>
      </c>
      <c r="AG80" s="31">
        <v>64</v>
      </c>
      <c r="AH80" s="31">
        <v>93</v>
      </c>
      <c r="AI80" s="31">
        <v>34</v>
      </c>
      <c r="AJ80" s="31">
        <v>65</v>
      </c>
      <c r="AK80" s="31">
        <v>16</v>
      </c>
      <c r="AL80" s="31">
        <v>37</v>
      </c>
      <c r="AM80" s="31">
        <v>0</v>
      </c>
      <c r="AN80" s="32">
        <v>0</v>
      </c>
    </row>
    <row r="81" spans="2:40" ht="12" customHeight="1">
      <c r="B81" s="33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2"/>
    </row>
    <row r="82" spans="2:40" ht="12" customHeight="1">
      <c r="B82" s="33" t="s">
        <v>799</v>
      </c>
      <c r="C82" s="31">
        <v>12090</v>
      </c>
      <c r="D82" s="31">
        <v>13147</v>
      </c>
      <c r="E82" s="31">
        <v>1464</v>
      </c>
      <c r="F82" s="31">
        <v>1404</v>
      </c>
      <c r="G82" s="31">
        <v>1659</v>
      </c>
      <c r="H82" s="31">
        <v>1690</v>
      </c>
      <c r="I82" s="31">
        <v>1448</v>
      </c>
      <c r="J82" s="31">
        <v>1447</v>
      </c>
      <c r="K82" s="31">
        <v>1245</v>
      </c>
      <c r="L82" s="31">
        <v>1160</v>
      </c>
      <c r="M82" s="31">
        <v>926</v>
      </c>
      <c r="N82" s="31">
        <v>1045</v>
      </c>
      <c r="O82" s="31">
        <v>911</v>
      </c>
      <c r="P82" s="31">
        <v>1120</v>
      </c>
      <c r="Q82" s="31">
        <v>744</v>
      </c>
      <c r="R82" s="31">
        <v>935</v>
      </c>
      <c r="S82" s="31">
        <v>575</v>
      </c>
      <c r="T82" s="31">
        <v>767</v>
      </c>
      <c r="U82" s="31">
        <v>625</v>
      </c>
      <c r="V82" s="31">
        <v>722</v>
      </c>
      <c r="W82" s="31">
        <v>579</v>
      </c>
      <c r="X82" s="31">
        <v>661</v>
      </c>
      <c r="Y82" s="31">
        <v>556</v>
      </c>
      <c r="Z82" s="31">
        <v>544</v>
      </c>
      <c r="AA82" s="31">
        <v>467</v>
      </c>
      <c r="AB82" s="31">
        <v>484</v>
      </c>
      <c r="AC82" s="31">
        <v>377</v>
      </c>
      <c r="AD82" s="31">
        <v>399</v>
      </c>
      <c r="AE82" s="31">
        <v>262</v>
      </c>
      <c r="AF82" s="31">
        <v>352</v>
      </c>
      <c r="AG82" s="31">
        <v>149</v>
      </c>
      <c r="AH82" s="31">
        <v>221</v>
      </c>
      <c r="AI82" s="31">
        <v>75</v>
      </c>
      <c r="AJ82" s="31">
        <v>118</v>
      </c>
      <c r="AK82" s="31">
        <v>28</v>
      </c>
      <c r="AL82" s="31">
        <v>78</v>
      </c>
      <c r="AM82" s="31">
        <v>0</v>
      </c>
      <c r="AN82" s="32">
        <v>0</v>
      </c>
    </row>
    <row r="83" spans="2:40" ht="12" customHeight="1" thickBo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7"/>
    </row>
    <row r="84" spans="2:40" ht="12" customHeight="1">
      <c r="B84" s="38" t="s">
        <v>800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</row>
    <row r="85" spans="2:40" ht="12" customHeight="1">
      <c r="B85" s="39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</row>
    <row r="86" spans="3:40" ht="12" customHeight="1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</row>
  </sheetData>
  <mergeCells count="20">
    <mergeCell ref="AI4:AJ4"/>
    <mergeCell ref="AK4:AL4"/>
    <mergeCell ref="AM4:AN4"/>
    <mergeCell ref="B4:B5"/>
    <mergeCell ref="AA4:AB4"/>
    <mergeCell ref="AC4:AD4"/>
    <mergeCell ref="AE4:AF4"/>
    <mergeCell ref="AG4:AH4"/>
    <mergeCell ref="S4:T4"/>
    <mergeCell ref="U4:V4"/>
    <mergeCell ref="W4:X4"/>
    <mergeCell ref="Y4:Z4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J82"/>
  <sheetViews>
    <sheetView workbookViewId="0" topLeftCell="A1">
      <selection activeCell="A1" sqref="A1"/>
    </sheetView>
  </sheetViews>
  <sheetFormatPr defaultColWidth="9.00390625" defaultRowHeight="13.5"/>
  <cols>
    <col min="1" max="1" width="2.625" style="69" customWidth="1"/>
    <col min="2" max="2" width="11.625" style="69" customWidth="1"/>
    <col min="3" max="3" width="10.75390625" style="69" customWidth="1"/>
    <col min="4" max="4" width="12.625" style="69" customWidth="1"/>
    <col min="5" max="5" width="12.125" style="69" customWidth="1"/>
    <col min="6" max="6" width="17.75390625" style="69" customWidth="1"/>
    <col min="7" max="7" width="12.625" style="69" customWidth="1"/>
    <col min="8" max="8" width="11.875" style="69" customWidth="1"/>
    <col min="9" max="9" width="12.125" style="69" customWidth="1"/>
    <col min="10" max="10" width="17.75390625" style="69" customWidth="1"/>
    <col min="11" max="16384" width="9.00390625" style="69" customWidth="1"/>
  </cols>
  <sheetData>
    <row r="1" ht="15" customHeight="1"/>
    <row r="2" ht="15" customHeight="1">
      <c r="B2" s="584" t="s">
        <v>299</v>
      </c>
    </row>
    <row r="3" ht="15" customHeight="1" thickBot="1"/>
    <row r="4" spans="2:10" ht="18" customHeight="1">
      <c r="B4" s="1016" t="s">
        <v>980</v>
      </c>
      <c r="C4" s="1006" t="s">
        <v>268</v>
      </c>
      <c r="D4" s="1008" t="s">
        <v>269</v>
      </c>
      <c r="E4" s="1012" t="s">
        <v>270</v>
      </c>
      <c r="F4" s="1020"/>
      <c r="G4" s="1022" t="s">
        <v>271</v>
      </c>
      <c r="H4" s="1008" t="s">
        <v>269</v>
      </c>
      <c r="I4" s="1012" t="s">
        <v>270</v>
      </c>
      <c r="J4" s="1013"/>
    </row>
    <row r="5" spans="2:10" ht="9.75" customHeight="1">
      <c r="B5" s="1017"/>
      <c r="C5" s="1018"/>
      <c r="D5" s="1009"/>
      <c r="E5" s="1014"/>
      <c r="F5" s="1021"/>
      <c r="G5" s="1023"/>
      <c r="H5" s="1009"/>
      <c r="I5" s="1014"/>
      <c r="J5" s="1015"/>
    </row>
    <row r="6" spans="2:10" ht="19.5" customHeight="1">
      <c r="B6" s="1017"/>
      <c r="C6" s="1018"/>
      <c r="D6" s="1010"/>
      <c r="E6" s="585" t="s">
        <v>272</v>
      </c>
      <c r="F6" s="586" t="s">
        <v>273</v>
      </c>
      <c r="G6" s="1023"/>
      <c r="H6" s="1010"/>
      <c r="I6" s="585" t="s">
        <v>272</v>
      </c>
      <c r="J6" s="585" t="s">
        <v>273</v>
      </c>
    </row>
    <row r="7" spans="2:10" ht="18" customHeight="1">
      <c r="B7" s="1014"/>
      <c r="C7" s="1019"/>
      <c r="D7" s="1011"/>
      <c r="E7" s="578" t="s">
        <v>274</v>
      </c>
      <c r="F7" s="587" t="s">
        <v>275</v>
      </c>
      <c r="G7" s="1024"/>
      <c r="H7" s="1011"/>
      <c r="I7" s="578" t="s">
        <v>274</v>
      </c>
      <c r="J7" s="580" t="s">
        <v>275</v>
      </c>
    </row>
    <row r="8" spans="2:10" s="588" customFormat="1" ht="13.5" customHeight="1">
      <c r="B8" s="589"/>
      <c r="C8" s="590"/>
      <c r="D8" s="591"/>
      <c r="E8" s="591"/>
      <c r="F8" s="591"/>
      <c r="G8" s="592"/>
      <c r="H8" s="591"/>
      <c r="I8" s="591"/>
      <c r="J8" s="593"/>
    </row>
    <row r="9" spans="2:10" s="594" customFormat="1" ht="11.25">
      <c r="B9" s="298" t="s">
        <v>718</v>
      </c>
      <c r="C9" s="595">
        <f>SUM(C11:C19,C21:C25,C27:C30,C32:C36,C38:C40,C42:C51,C53,C55:C59,C61:C64,C66:C72,C74:C75,C77:C80)</f>
        <v>19310</v>
      </c>
      <c r="D9" s="25">
        <f>SUM(D11:D19,D21:D25,D27:D30,D32:D36,D38:D40,D42:D51,D53,D55:D59,D61:D64,D66:D72,D74:D75,D77:D80)</f>
        <v>50759</v>
      </c>
      <c r="E9" s="25">
        <f>SUM(E11:E19,E21:E25,E27:E30,E32:E36,E38:E40,E42:E51,E53,E55:E59,E61:E64,E66:E72,E74:E75,E77:E80)</f>
        <v>6338894</v>
      </c>
      <c r="F9" s="596">
        <v>86999269</v>
      </c>
      <c r="G9" s="597">
        <f>SUM(G11:G19,G21:G25,G27:G30,G32:G36,G38:G40,G42:G51,G53,G55:G59,G61:G64,G66:G72,G74:G75,G77:G80)</f>
        <v>1472</v>
      </c>
      <c r="H9" s="25">
        <v>4643</v>
      </c>
      <c r="I9" s="25">
        <v>95456</v>
      </c>
      <c r="J9" s="26">
        <v>978757</v>
      </c>
    </row>
    <row r="10" spans="2:10" ht="12">
      <c r="B10" s="598"/>
      <c r="C10" s="599"/>
      <c r="D10" s="28"/>
      <c r="E10" s="28"/>
      <c r="F10" s="28"/>
      <c r="G10" s="600"/>
      <c r="H10" s="28"/>
      <c r="I10" s="28"/>
      <c r="J10" s="29"/>
    </row>
    <row r="11" spans="2:10" ht="12">
      <c r="B11" s="598" t="s">
        <v>739</v>
      </c>
      <c r="C11" s="599">
        <v>2899</v>
      </c>
      <c r="D11" s="28">
        <v>10334</v>
      </c>
      <c r="E11" s="28">
        <v>1890576</v>
      </c>
      <c r="F11" s="28">
        <v>22202514</v>
      </c>
      <c r="G11" s="600">
        <v>272</v>
      </c>
      <c r="H11" s="28">
        <v>963</v>
      </c>
      <c r="I11" s="28">
        <v>29685</v>
      </c>
      <c r="J11" s="29">
        <v>294336</v>
      </c>
    </row>
    <row r="12" spans="2:10" ht="12">
      <c r="B12" s="598" t="s">
        <v>740</v>
      </c>
      <c r="C12" s="599">
        <v>1612</v>
      </c>
      <c r="D12" s="28">
        <v>5011</v>
      </c>
      <c r="E12" s="28">
        <v>737615</v>
      </c>
      <c r="F12" s="28">
        <v>10222315</v>
      </c>
      <c r="G12" s="600">
        <v>138</v>
      </c>
      <c r="H12" s="28">
        <v>442</v>
      </c>
      <c r="I12" s="28">
        <v>8821</v>
      </c>
      <c r="J12" s="29">
        <v>109519</v>
      </c>
    </row>
    <row r="13" spans="2:10" ht="12">
      <c r="B13" s="598" t="s">
        <v>741</v>
      </c>
      <c r="C13" s="599">
        <v>1812</v>
      </c>
      <c r="D13" s="28">
        <v>5537</v>
      </c>
      <c r="E13" s="28">
        <v>827325</v>
      </c>
      <c r="F13" s="28">
        <v>10740555</v>
      </c>
      <c r="G13" s="600">
        <v>156</v>
      </c>
      <c r="H13" s="28">
        <v>557</v>
      </c>
      <c r="I13" s="28">
        <v>13849</v>
      </c>
      <c r="J13" s="29">
        <v>60850</v>
      </c>
    </row>
    <row r="14" spans="2:10" ht="12">
      <c r="B14" s="598" t="s">
        <v>742</v>
      </c>
      <c r="C14" s="599">
        <v>1797</v>
      </c>
      <c r="D14" s="28">
        <v>5380</v>
      </c>
      <c r="E14" s="28">
        <v>1005579</v>
      </c>
      <c r="F14" s="28">
        <v>21205606</v>
      </c>
      <c r="G14" s="600">
        <v>149</v>
      </c>
      <c r="H14" s="28">
        <v>413</v>
      </c>
      <c r="I14" s="28">
        <v>11008</v>
      </c>
      <c r="J14" s="29">
        <v>110074</v>
      </c>
    </row>
    <row r="15" spans="2:10" ht="12">
      <c r="B15" s="598" t="s">
        <v>743</v>
      </c>
      <c r="C15" s="599">
        <v>608</v>
      </c>
      <c r="D15" s="28">
        <v>1756</v>
      </c>
      <c r="E15" s="28">
        <v>242939</v>
      </c>
      <c r="F15" s="28">
        <v>2728428</v>
      </c>
      <c r="G15" s="600">
        <v>85</v>
      </c>
      <c r="H15" s="28">
        <v>274</v>
      </c>
      <c r="I15" s="28">
        <v>5149</v>
      </c>
      <c r="J15" s="29">
        <v>60762</v>
      </c>
    </row>
    <row r="16" spans="2:10" ht="12">
      <c r="B16" s="598" t="s">
        <v>744</v>
      </c>
      <c r="C16" s="599">
        <v>539</v>
      </c>
      <c r="D16" s="28">
        <v>1269</v>
      </c>
      <c r="E16" s="28">
        <v>113314</v>
      </c>
      <c r="F16" s="28">
        <v>1374101</v>
      </c>
      <c r="G16" s="600">
        <v>37</v>
      </c>
      <c r="H16" s="28">
        <v>149</v>
      </c>
      <c r="I16" s="28">
        <v>2848</v>
      </c>
      <c r="J16" s="29">
        <v>36583</v>
      </c>
    </row>
    <row r="17" spans="2:10" ht="12">
      <c r="B17" s="598" t="s">
        <v>276</v>
      </c>
      <c r="C17" s="599">
        <v>550</v>
      </c>
      <c r="D17" s="28">
        <v>1202</v>
      </c>
      <c r="E17" s="28">
        <v>90861</v>
      </c>
      <c r="F17" s="28">
        <v>1139960</v>
      </c>
      <c r="G17" s="600">
        <v>50</v>
      </c>
      <c r="H17" s="28">
        <v>133</v>
      </c>
      <c r="I17" s="28">
        <v>2273</v>
      </c>
      <c r="J17" s="29">
        <v>29203</v>
      </c>
    </row>
    <row r="18" spans="2:10" ht="12">
      <c r="B18" s="598" t="s">
        <v>746</v>
      </c>
      <c r="C18" s="599">
        <v>444</v>
      </c>
      <c r="D18" s="28">
        <v>1068</v>
      </c>
      <c r="E18" s="28">
        <v>98396</v>
      </c>
      <c r="F18" s="28">
        <v>1241425</v>
      </c>
      <c r="G18" s="600">
        <v>11</v>
      </c>
      <c r="H18" s="28">
        <v>43</v>
      </c>
      <c r="I18" s="28">
        <v>578</v>
      </c>
      <c r="J18" s="29">
        <v>7524</v>
      </c>
    </row>
    <row r="19" spans="2:10" ht="12">
      <c r="B19" s="598" t="s">
        <v>747</v>
      </c>
      <c r="C19" s="599">
        <v>656</v>
      </c>
      <c r="D19" s="28">
        <v>1497</v>
      </c>
      <c r="E19" s="28">
        <v>174353</v>
      </c>
      <c r="F19" s="28">
        <v>1749353</v>
      </c>
      <c r="G19" s="600">
        <v>53</v>
      </c>
      <c r="H19" s="28">
        <v>134</v>
      </c>
      <c r="I19" s="28">
        <v>2345</v>
      </c>
      <c r="J19" s="29">
        <v>24373</v>
      </c>
    </row>
    <row r="20" spans="2:10" ht="12">
      <c r="B20" s="598"/>
      <c r="C20" s="599"/>
      <c r="D20" s="28"/>
      <c r="E20" s="28"/>
      <c r="F20" s="28"/>
      <c r="G20" s="600"/>
      <c r="H20" s="28"/>
      <c r="I20" s="28"/>
      <c r="J20" s="29"/>
    </row>
    <row r="21" spans="2:10" ht="12">
      <c r="B21" s="598" t="s">
        <v>748</v>
      </c>
      <c r="C21" s="599">
        <v>82</v>
      </c>
      <c r="D21" s="28">
        <v>169</v>
      </c>
      <c r="E21" s="28">
        <v>6995</v>
      </c>
      <c r="F21" s="28">
        <v>101336</v>
      </c>
      <c r="G21" s="600">
        <v>5</v>
      </c>
      <c r="H21" s="28">
        <v>15</v>
      </c>
      <c r="I21" s="28">
        <v>124</v>
      </c>
      <c r="J21" s="29">
        <v>3420</v>
      </c>
    </row>
    <row r="22" spans="2:10" ht="12">
      <c r="B22" s="598" t="s">
        <v>277</v>
      </c>
      <c r="C22" s="599">
        <v>9</v>
      </c>
      <c r="D22" s="28">
        <v>22</v>
      </c>
      <c r="E22" s="28">
        <v>2153</v>
      </c>
      <c r="F22" s="28">
        <v>27446</v>
      </c>
      <c r="G22" s="600">
        <v>0</v>
      </c>
      <c r="H22" s="28">
        <v>0</v>
      </c>
      <c r="I22" s="28">
        <v>0</v>
      </c>
      <c r="J22" s="29">
        <v>0</v>
      </c>
    </row>
    <row r="23" spans="2:10" ht="12">
      <c r="B23" s="598" t="s">
        <v>278</v>
      </c>
      <c r="C23" s="599">
        <v>83</v>
      </c>
      <c r="D23" s="28">
        <v>141</v>
      </c>
      <c r="E23" s="28">
        <v>6604</v>
      </c>
      <c r="F23" s="28">
        <v>86746</v>
      </c>
      <c r="G23" s="600">
        <v>0</v>
      </c>
      <c r="H23" s="28">
        <v>0</v>
      </c>
      <c r="I23" s="28">
        <v>0</v>
      </c>
      <c r="J23" s="29">
        <v>0</v>
      </c>
    </row>
    <row r="24" spans="2:10" ht="12">
      <c r="B24" s="598" t="s">
        <v>279</v>
      </c>
      <c r="C24" s="599">
        <v>45</v>
      </c>
      <c r="D24" s="28">
        <v>94</v>
      </c>
      <c r="E24" s="28">
        <v>3730</v>
      </c>
      <c r="F24" s="28">
        <v>60527</v>
      </c>
      <c r="G24" s="600">
        <v>0</v>
      </c>
      <c r="H24" s="28">
        <v>0</v>
      </c>
      <c r="I24" s="28">
        <v>0</v>
      </c>
      <c r="J24" s="29">
        <v>0</v>
      </c>
    </row>
    <row r="25" spans="2:10" ht="12">
      <c r="B25" s="598" t="s">
        <v>752</v>
      </c>
      <c r="C25" s="599">
        <v>9</v>
      </c>
      <c r="D25" s="28">
        <v>16</v>
      </c>
      <c r="E25" s="28">
        <v>1560</v>
      </c>
      <c r="F25" s="28">
        <v>20094</v>
      </c>
      <c r="G25" s="600">
        <v>0</v>
      </c>
      <c r="H25" s="28">
        <v>0</v>
      </c>
      <c r="I25" s="28">
        <v>0</v>
      </c>
      <c r="J25" s="29">
        <v>0</v>
      </c>
    </row>
    <row r="26" spans="2:10" ht="12">
      <c r="B26" s="598"/>
      <c r="C26" s="599"/>
      <c r="D26" s="28"/>
      <c r="E26" s="28"/>
      <c r="F26" s="28"/>
      <c r="G26" s="600"/>
      <c r="H26" s="28"/>
      <c r="I26" s="28"/>
      <c r="J26" s="29"/>
    </row>
    <row r="27" spans="2:10" ht="12">
      <c r="B27" s="598" t="s">
        <v>753</v>
      </c>
      <c r="C27" s="599">
        <v>492</v>
      </c>
      <c r="D27" s="28">
        <v>1189</v>
      </c>
      <c r="E27" s="28">
        <v>121711</v>
      </c>
      <c r="F27" s="28">
        <v>1484737</v>
      </c>
      <c r="G27" s="600">
        <v>33</v>
      </c>
      <c r="H27" s="28">
        <v>96</v>
      </c>
      <c r="I27" s="28">
        <v>1001</v>
      </c>
      <c r="J27" s="29">
        <v>13155</v>
      </c>
    </row>
    <row r="28" spans="2:10" ht="12">
      <c r="B28" s="601" t="s">
        <v>280</v>
      </c>
      <c r="C28" s="599">
        <v>114</v>
      </c>
      <c r="D28" s="28">
        <v>222</v>
      </c>
      <c r="E28" s="28">
        <v>6054</v>
      </c>
      <c r="F28" s="28">
        <v>72290</v>
      </c>
      <c r="G28" s="600">
        <v>1</v>
      </c>
      <c r="H28" s="28" t="s">
        <v>1440</v>
      </c>
      <c r="I28" s="28" t="s">
        <v>1440</v>
      </c>
      <c r="J28" s="29" t="s">
        <v>1440</v>
      </c>
    </row>
    <row r="29" spans="2:10" ht="12">
      <c r="B29" s="601" t="s">
        <v>1443</v>
      </c>
      <c r="C29" s="599">
        <v>155</v>
      </c>
      <c r="D29" s="28">
        <v>363</v>
      </c>
      <c r="E29" s="28">
        <v>29102</v>
      </c>
      <c r="F29" s="28">
        <v>352502</v>
      </c>
      <c r="G29" s="600">
        <v>4</v>
      </c>
      <c r="H29" s="28">
        <v>13</v>
      </c>
      <c r="I29" s="28">
        <v>181</v>
      </c>
      <c r="J29" s="29">
        <v>2144</v>
      </c>
    </row>
    <row r="30" spans="2:10" ht="12">
      <c r="B30" s="601" t="s">
        <v>1444</v>
      </c>
      <c r="C30" s="599">
        <v>220</v>
      </c>
      <c r="D30" s="28">
        <v>430</v>
      </c>
      <c r="E30" s="28">
        <v>28507</v>
      </c>
      <c r="F30" s="28">
        <v>291840</v>
      </c>
      <c r="G30" s="600">
        <v>9</v>
      </c>
      <c r="H30" s="28">
        <v>25</v>
      </c>
      <c r="I30" s="28">
        <v>239</v>
      </c>
      <c r="J30" s="29">
        <v>3008</v>
      </c>
    </row>
    <row r="31" spans="2:10" ht="12">
      <c r="B31" s="598"/>
      <c r="C31" s="599"/>
      <c r="D31" s="28"/>
      <c r="E31" s="28"/>
      <c r="F31" s="28"/>
      <c r="G31" s="600"/>
      <c r="H31" s="28"/>
      <c r="I31" s="28"/>
      <c r="J31" s="29"/>
    </row>
    <row r="32" spans="2:10" ht="12">
      <c r="B32" s="598" t="s">
        <v>281</v>
      </c>
      <c r="C32" s="599">
        <v>188</v>
      </c>
      <c r="D32" s="28">
        <v>483</v>
      </c>
      <c r="E32" s="28">
        <v>29473</v>
      </c>
      <c r="F32" s="28">
        <v>402696</v>
      </c>
      <c r="G32" s="600">
        <v>13</v>
      </c>
      <c r="H32" s="28">
        <v>45</v>
      </c>
      <c r="I32" s="28">
        <v>690</v>
      </c>
      <c r="J32" s="29">
        <v>7937</v>
      </c>
    </row>
    <row r="33" spans="2:10" ht="12">
      <c r="B33" s="601" t="s">
        <v>282</v>
      </c>
      <c r="C33" s="599">
        <v>179</v>
      </c>
      <c r="D33" s="28">
        <v>331</v>
      </c>
      <c r="E33" s="28">
        <v>12457</v>
      </c>
      <c r="F33" s="28">
        <v>159044</v>
      </c>
      <c r="G33" s="600">
        <v>5</v>
      </c>
      <c r="H33" s="28">
        <v>13</v>
      </c>
      <c r="I33" s="28">
        <v>150</v>
      </c>
      <c r="J33" s="29">
        <v>1634</v>
      </c>
    </row>
    <row r="34" spans="2:10" ht="12">
      <c r="B34" s="598" t="s">
        <v>283</v>
      </c>
      <c r="C34" s="599">
        <v>64</v>
      </c>
      <c r="D34" s="28">
        <v>113</v>
      </c>
      <c r="E34" s="28">
        <v>4258</v>
      </c>
      <c r="F34" s="28">
        <v>54681</v>
      </c>
      <c r="G34" s="600">
        <v>0</v>
      </c>
      <c r="H34" s="28">
        <v>0</v>
      </c>
      <c r="I34" s="28">
        <v>0</v>
      </c>
      <c r="J34" s="29">
        <v>0</v>
      </c>
    </row>
    <row r="35" spans="2:10" ht="12">
      <c r="B35" s="601" t="s">
        <v>1446</v>
      </c>
      <c r="C35" s="599">
        <v>154</v>
      </c>
      <c r="D35" s="28">
        <v>327</v>
      </c>
      <c r="E35" s="28">
        <v>23182</v>
      </c>
      <c r="F35" s="28">
        <v>304583</v>
      </c>
      <c r="G35" s="600">
        <v>6</v>
      </c>
      <c r="H35" s="28">
        <v>14</v>
      </c>
      <c r="I35" s="28">
        <v>229</v>
      </c>
      <c r="J35" s="29">
        <v>3582</v>
      </c>
    </row>
    <row r="36" spans="2:10" ht="12">
      <c r="B36" s="601" t="s">
        <v>763</v>
      </c>
      <c r="C36" s="599">
        <v>453</v>
      </c>
      <c r="D36" s="28">
        <v>1032</v>
      </c>
      <c r="E36" s="28">
        <v>54700</v>
      </c>
      <c r="F36" s="28">
        <v>678323</v>
      </c>
      <c r="G36" s="600">
        <v>23</v>
      </c>
      <c r="H36" s="28">
        <v>61</v>
      </c>
      <c r="I36" s="28">
        <v>516</v>
      </c>
      <c r="J36" s="29">
        <v>7817</v>
      </c>
    </row>
    <row r="37" spans="2:10" ht="12">
      <c r="B37" s="598"/>
      <c r="C37" s="599"/>
      <c r="D37" s="28"/>
      <c r="E37" s="28"/>
      <c r="F37" s="28"/>
      <c r="G37" s="600"/>
      <c r="H37" s="28"/>
      <c r="I37" s="28"/>
      <c r="J37" s="29"/>
    </row>
    <row r="38" spans="2:10" ht="12">
      <c r="B38" s="598" t="s">
        <v>764</v>
      </c>
      <c r="C38" s="599">
        <v>406</v>
      </c>
      <c r="D38" s="28">
        <v>860</v>
      </c>
      <c r="E38" s="28">
        <v>63768</v>
      </c>
      <c r="F38" s="28">
        <v>794668</v>
      </c>
      <c r="G38" s="600">
        <v>31</v>
      </c>
      <c r="H38" s="28">
        <v>83</v>
      </c>
      <c r="I38" s="28">
        <v>849</v>
      </c>
      <c r="J38" s="29">
        <v>12457</v>
      </c>
    </row>
    <row r="39" spans="2:10" ht="12">
      <c r="B39" s="601" t="s">
        <v>907</v>
      </c>
      <c r="C39" s="599">
        <v>164</v>
      </c>
      <c r="D39" s="28">
        <v>320</v>
      </c>
      <c r="E39" s="28">
        <v>19889</v>
      </c>
      <c r="F39" s="28">
        <v>248184</v>
      </c>
      <c r="G39" s="600">
        <v>5</v>
      </c>
      <c r="H39" s="28">
        <v>14</v>
      </c>
      <c r="I39" s="28">
        <v>127</v>
      </c>
      <c r="J39" s="29">
        <v>2670</v>
      </c>
    </row>
    <row r="40" spans="2:10" ht="12">
      <c r="B40" s="598" t="s">
        <v>284</v>
      </c>
      <c r="C40" s="599">
        <v>301</v>
      </c>
      <c r="D40" s="28">
        <v>736</v>
      </c>
      <c r="E40" s="28">
        <v>49481</v>
      </c>
      <c r="F40" s="28">
        <v>585533</v>
      </c>
      <c r="G40" s="600">
        <v>20</v>
      </c>
      <c r="H40" s="28">
        <v>65</v>
      </c>
      <c r="I40" s="28">
        <v>737</v>
      </c>
      <c r="J40" s="29">
        <v>8914</v>
      </c>
    </row>
    <row r="41" spans="2:10" ht="12">
      <c r="B41" s="598"/>
      <c r="C41" s="599"/>
      <c r="D41" s="28"/>
      <c r="E41" s="28"/>
      <c r="F41" s="28"/>
      <c r="G41" s="600"/>
      <c r="H41" s="28"/>
      <c r="I41" s="28"/>
      <c r="J41" s="29"/>
    </row>
    <row r="42" spans="2:10" ht="12">
      <c r="B42" s="601" t="s">
        <v>285</v>
      </c>
      <c r="C42" s="599">
        <v>102</v>
      </c>
      <c r="D42" s="28">
        <v>223</v>
      </c>
      <c r="E42" s="28">
        <v>19275</v>
      </c>
      <c r="F42" s="28">
        <v>215261</v>
      </c>
      <c r="G42" s="600">
        <v>4</v>
      </c>
      <c r="H42" s="28">
        <v>12</v>
      </c>
      <c r="I42" s="28">
        <v>175</v>
      </c>
      <c r="J42" s="29">
        <v>2053</v>
      </c>
    </row>
    <row r="43" spans="2:10" ht="12">
      <c r="B43" s="601" t="s">
        <v>768</v>
      </c>
      <c r="C43" s="599">
        <v>66</v>
      </c>
      <c r="D43" s="28">
        <v>159</v>
      </c>
      <c r="E43" s="28">
        <v>6257</v>
      </c>
      <c r="F43" s="28">
        <v>74503</v>
      </c>
      <c r="G43" s="600">
        <v>3</v>
      </c>
      <c r="H43" s="28">
        <v>6</v>
      </c>
      <c r="I43" s="28">
        <v>72</v>
      </c>
      <c r="J43" s="29">
        <v>710</v>
      </c>
    </row>
    <row r="44" spans="2:10" ht="12">
      <c r="B44" s="601" t="s">
        <v>286</v>
      </c>
      <c r="C44" s="599">
        <v>75</v>
      </c>
      <c r="D44" s="28">
        <v>139</v>
      </c>
      <c r="E44" s="28">
        <v>5429</v>
      </c>
      <c r="F44" s="28">
        <v>75520</v>
      </c>
      <c r="G44" s="600">
        <v>3</v>
      </c>
      <c r="H44" s="28">
        <v>7</v>
      </c>
      <c r="I44" s="28">
        <v>93</v>
      </c>
      <c r="J44" s="29">
        <v>1120</v>
      </c>
    </row>
    <row r="45" spans="2:10" ht="12">
      <c r="B45" s="601" t="s">
        <v>1454</v>
      </c>
      <c r="C45" s="599">
        <v>77</v>
      </c>
      <c r="D45" s="28">
        <v>135</v>
      </c>
      <c r="E45" s="28">
        <v>7355</v>
      </c>
      <c r="F45" s="28">
        <v>82338</v>
      </c>
      <c r="G45" s="600">
        <v>1</v>
      </c>
      <c r="H45" s="28" t="s">
        <v>1440</v>
      </c>
      <c r="I45" s="28" t="s">
        <v>1440</v>
      </c>
      <c r="J45" s="29" t="s">
        <v>1440</v>
      </c>
    </row>
    <row r="46" spans="2:10" ht="12">
      <c r="B46" s="601" t="s">
        <v>287</v>
      </c>
      <c r="C46" s="599">
        <v>86</v>
      </c>
      <c r="D46" s="28">
        <v>197</v>
      </c>
      <c r="E46" s="28">
        <v>10831</v>
      </c>
      <c r="F46" s="28">
        <v>146594</v>
      </c>
      <c r="G46" s="600">
        <v>3</v>
      </c>
      <c r="H46" s="28">
        <v>12</v>
      </c>
      <c r="I46" s="28">
        <v>379</v>
      </c>
      <c r="J46" s="29">
        <v>4408</v>
      </c>
    </row>
    <row r="47" spans="2:10" ht="12">
      <c r="B47" s="601" t="s">
        <v>775</v>
      </c>
      <c r="C47" s="599">
        <v>113</v>
      </c>
      <c r="D47" s="28">
        <v>197</v>
      </c>
      <c r="E47" s="28">
        <v>10134</v>
      </c>
      <c r="F47" s="28">
        <v>145910</v>
      </c>
      <c r="G47" s="600">
        <v>5</v>
      </c>
      <c r="H47" s="28">
        <v>20</v>
      </c>
      <c r="I47" s="28">
        <v>246</v>
      </c>
      <c r="J47" s="29">
        <v>3246</v>
      </c>
    </row>
    <row r="48" spans="2:10" ht="12">
      <c r="B48" s="601" t="s">
        <v>1457</v>
      </c>
      <c r="C48" s="599">
        <v>209</v>
      </c>
      <c r="D48" s="28">
        <v>447</v>
      </c>
      <c r="E48" s="28">
        <v>26937</v>
      </c>
      <c r="F48" s="28">
        <v>315375</v>
      </c>
      <c r="G48" s="600">
        <v>21</v>
      </c>
      <c r="H48" s="28">
        <v>68</v>
      </c>
      <c r="I48" s="28">
        <v>465</v>
      </c>
      <c r="J48" s="29">
        <v>1194</v>
      </c>
    </row>
    <row r="49" spans="2:10" ht="12">
      <c r="B49" s="601" t="s">
        <v>769</v>
      </c>
      <c r="C49" s="599">
        <v>28</v>
      </c>
      <c r="D49" s="28">
        <v>63</v>
      </c>
      <c r="E49" s="28">
        <v>2079</v>
      </c>
      <c r="F49" s="28">
        <v>57792</v>
      </c>
      <c r="G49" s="600">
        <v>0</v>
      </c>
      <c r="H49" s="28">
        <v>0</v>
      </c>
      <c r="I49" s="28">
        <v>0</v>
      </c>
      <c r="J49" s="29">
        <v>0</v>
      </c>
    </row>
    <row r="50" spans="2:10" ht="12">
      <c r="B50" s="601" t="s">
        <v>288</v>
      </c>
      <c r="C50" s="599">
        <v>30</v>
      </c>
      <c r="D50" s="28">
        <v>76</v>
      </c>
      <c r="E50" s="28">
        <v>4724</v>
      </c>
      <c r="F50" s="28">
        <v>51546</v>
      </c>
      <c r="G50" s="600">
        <v>0</v>
      </c>
      <c r="H50" s="28">
        <v>0</v>
      </c>
      <c r="I50" s="28">
        <v>0</v>
      </c>
      <c r="J50" s="29">
        <v>0</v>
      </c>
    </row>
    <row r="51" spans="2:10" ht="12">
      <c r="B51" s="601" t="s">
        <v>289</v>
      </c>
      <c r="C51" s="599">
        <v>38</v>
      </c>
      <c r="D51" s="28">
        <v>78</v>
      </c>
      <c r="E51" s="28">
        <v>4089</v>
      </c>
      <c r="F51" s="28">
        <v>63105</v>
      </c>
      <c r="G51" s="600">
        <v>0</v>
      </c>
      <c r="H51" s="28">
        <v>0</v>
      </c>
      <c r="I51" s="28">
        <v>0</v>
      </c>
      <c r="J51" s="29">
        <v>0</v>
      </c>
    </row>
    <row r="52" spans="2:10" ht="12">
      <c r="B52" s="601"/>
      <c r="C52" s="599"/>
      <c r="D52" s="28"/>
      <c r="E52" s="28"/>
      <c r="F52" s="28"/>
      <c r="G52" s="600"/>
      <c r="H52" s="28"/>
      <c r="I52" s="28"/>
      <c r="J52" s="29"/>
    </row>
    <row r="53" spans="2:10" ht="12">
      <c r="B53" s="601" t="s">
        <v>290</v>
      </c>
      <c r="C53" s="599">
        <v>29</v>
      </c>
      <c r="D53" s="28">
        <v>57</v>
      </c>
      <c r="E53" s="28">
        <v>4329</v>
      </c>
      <c r="F53" s="28">
        <v>57447</v>
      </c>
      <c r="G53" s="600">
        <v>0</v>
      </c>
      <c r="H53" s="28">
        <v>0</v>
      </c>
      <c r="I53" s="28">
        <v>0</v>
      </c>
      <c r="J53" s="29">
        <v>0</v>
      </c>
    </row>
    <row r="54" spans="2:10" ht="12">
      <c r="B54" s="598"/>
      <c r="C54" s="599"/>
      <c r="D54" s="28"/>
      <c r="E54" s="28"/>
      <c r="F54" s="28"/>
      <c r="G54" s="600"/>
      <c r="H54" s="28"/>
      <c r="I54" s="28"/>
      <c r="J54" s="29"/>
    </row>
    <row r="55" spans="2:10" ht="12">
      <c r="B55" s="601" t="s">
        <v>1461</v>
      </c>
      <c r="C55" s="599">
        <v>416</v>
      </c>
      <c r="D55" s="28">
        <v>882</v>
      </c>
      <c r="E55" s="28">
        <v>50683</v>
      </c>
      <c r="F55" s="28">
        <v>618679</v>
      </c>
      <c r="G55" s="600">
        <v>29</v>
      </c>
      <c r="H55" s="28">
        <v>86</v>
      </c>
      <c r="I55" s="28">
        <v>1003</v>
      </c>
      <c r="J55" s="29">
        <v>11850</v>
      </c>
    </row>
    <row r="56" spans="2:10" ht="12">
      <c r="B56" s="601" t="s">
        <v>779</v>
      </c>
      <c r="C56" s="599">
        <v>186</v>
      </c>
      <c r="D56" s="28">
        <v>453</v>
      </c>
      <c r="E56" s="28">
        <v>37726</v>
      </c>
      <c r="F56" s="28">
        <v>446527</v>
      </c>
      <c r="G56" s="600">
        <v>15</v>
      </c>
      <c r="H56" s="28">
        <v>64</v>
      </c>
      <c r="I56" s="28">
        <v>879</v>
      </c>
      <c r="J56" s="29">
        <v>11311</v>
      </c>
    </row>
    <row r="57" spans="2:10" ht="12">
      <c r="B57" s="601" t="s">
        <v>780</v>
      </c>
      <c r="C57" s="599">
        <v>305</v>
      </c>
      <c r="D57" s="28">
        <v>698</v>
      </c>
      <c r="E57" s="28">
        <v>77201</v>
      </c>
      <c r="F57" s="28">
        <v>847779</v>
      </c>
      <c r="G57" s="600">
        <v>21</v>
      </c>
      <c r="H57" s="28">
        <v>76</v>
      </c>
      <c r="I57" s="28">
        <v>870</v>
      </c>
      <c r="J57" s="29">
        <v>13832</v>
      </c>
    </row>
    <row r="58" spans="2:10" ht="12">
      <c r="B58" s="601" t="s">
        <v>291</v>
      </c>
      <c r="C58" s="599">
        <v>105</v>
      </c>
      <c r="D58" s="28">
        <v>223</v>
      </c>
      <c r="E58" s="28">
        <v>14191</v>
      </c>
      <c r="F58" s="28">
        <v>160335</v>
      </c>
      <c r="G58" s="600">
        <v>7</v>
      </c>
      <c r="H58" s="28">
        <v>22</v>
      </c>
      <c r="I58" s="28">
        <v>425</v>
      </c>
      <c r="J58" s="29">
        <v>6161</v>
      </c>
    </row>
    <row r="59" spans="2:10" ht="12">
      <c r="B59" s="601" t="s">
        <v>1464</v>
      </c>
      <c r="C59" s="599">
        <v>346</v>
      </c>
      <c r="D59" s="28">
        <v>792</v>
      </c>
      <c r="E59" s="28">
        <v>60177</v>
      </c>
      <c r="F59" s="28">
        <v>843593</v>
      </c>
      <c r="G59" s="600">
        <v>16</v>
      </c>
      <c r="H59" s="28">
        <v>44</v>
      </c>
      <c r="I59" s="28">
        <v>386</v>
      </c>
      <c r="J59" s="29">
        <v>6493</v>
      </c>
    </row>
    <row r="60" spans="2:10" ht="12">
      <c r="B60" s="598"/>
      <c r="C60" s="599"/>
      <c r="D60" s="28"/>
      <c r="E60" s="28"/>
      <c r="F60" s="28"/>
      <c r="G60" s="600"/>
      <c r="H60" s="28"/>
      <c r="I60" s="28"/>
      <c r="J60" s="29"/>
    </row>
    <row r="61" spans="2:10" ht="12">
      <c r="B61" s="601" t="s">
        <v>292</v>
      </c>
      <c r="C61" s="599">
        <v>295</v>
      </c>
      <c r="D61" s="28">
        <v>541</v>
      </c>
      <c r="E61" s="28">
        <v>30625</v>
      </c>
      <c r="F61" s="28">
        <v>405876</v>
      </c>
      <c r="G61" s="600">
        <v>15</v>
      </c>
      <c r="H61" s="28">
        <v>50</v>
      </c>
      <c r="I61" s="28">
        <v>470</v>
      </c>
      <c r="J61" s="29">
        <v>6959</v>
      </c>
    </row>
    <row r="62" spans="2:10" ht="12">
      <c r="B62" s="601" t="s">
        <v>293</v>
      </c>
      <c r="C62" s="599">
        <v>150</v>
      </c>
      <c r="D62" s="28">
        <v>312</v>
      </c>
      <c r="E62" s="28">
        <v>19150</v>
      </c>
      <c r="F62" s="28">
        <v>210759</v>
      </c>
      <c r="G62" s="600">
        <v>6</v>
      </c>
      <c r="H62" s="28">
        <v>15</v>
      </c>
      <c r="I62" s="28">
        <v>184</v>
      </c>
      <c r="J62" s="29">
        <v>1724</v>
      </c>
    </row>
    <row r="63" spans="2:10" ht="12">
      <c r="B63" s="598" t="s">
        <v>785</v>
      </c>
      <c r="C63" s="599">
        <v>18</v>
      </c>
      <c r="D63" s="28">
        <v>41</v>
      </c>
      <c r="E63" s="28">
        <v>5408</v>
      </c>
      <c r="F63" s="28">
        <v>44847</v>
      </c>
      <c r="G63" s="600">
        <v>0</v>
      </c>
      <c r="H63" s="28">
        <v>0</v>
      </c>
      <c r="I63" s="28">
        <v>0</v>
      </c>
      <c r="J63" s="29">
        <v>0</v>
      </c>
    </row>
    <row r="64" spans="2:10" ht="12">
      <c r="B64" s="601" t="s">
        <v>1467</v>
      </c>
      <c r="C64" s="599">
        <v>150</v>
      </c>
      <c r="D64" s="28">
        <v>328</v>
      </c>
      <c r="E64" s="28">
        <v>31581</v>
      </c>
      <c r="F64" s="28">
        <v>345603</v>
      </c>
      <c r="G64" s="600">
        <v>15</v>
      </c>
      <c r="H64" s="28">
        <v>43</v>
      </c>
      <c r="I64" s="28">
        <v>474</v>
      </c>
      <c r="J64" s="29">
        <v>5035</v>
      </c>
    </row>
    <row r="65" spans="2:10" ht="12">
      <c r="B65" s="598"/>
      <c r="C65" s="599"/>
      <c r="D65" s="28"/>
      <c r="E65" s="28"/>
      <c r="F65" s="28"/>
      <c r="G65" s="600"/>
      <c r="H65" s="28"/>
      <c r="I65" s="28"/>
      <c r="J65" s="29"/>
    </row>
    <row r="66" spans="2:10" ht="12">
      <c r="B66" s="601" t="s">
        <v>1469</v>
      </c>
      <c r="C66" s="599">
        <v>94</v>
      </c>
      <c r="D66" s="28">
        <v>195</v>
      </c>
      <c r="E66" s="28">
        <v>14569</v>
      </c>
      <c r="F66" s="28">
        <v>192473</v>
      </c>
      <c r="G66" s="600">
        <v>5</v>
      </c>
      <c r="H66" s="28">
        <v>18</v>
      </c>
      <c r="I66" s="28">
        <v>384</v>
      </c>
      <c r="J66" s="29">
        <v>2816</v>
      </c>
    </row>
    <row r="67" spans="2:10" ht="12">
      <c r="B67" s="601" t="s">
        <v>788</v>
      </c>
      <c r="C67" s="599">
        <v>85</v>
      </c>
      <c r="D67" s="28">
        <v>157</v>
      </c>
      <c r="E67" s="28">
        <v>4656</v>
      </c>
      <c r="F67" s="28">
        <v>63662</v>
      </c>
      <c r="G67" s="600">
        <v>1</v>
      </c>
      <c r="H67" s="28" t="s">
        <v>1440</v>
      </c>
      <c r="I67" s="28" t="s">
        <v>1440</v>
      </c>
      <c r="J67" s="29" t="s">
        <v>1440</v>
      </c>
    </row>
    <row r="68" spans="2:10" ht="12">
      <c r="B68" s="601" t="s">
        <v>789</v>
      </c>
      <c r="C68" s="599">
        <v>138</v>
      </c>
      <c r="D68" s="28">
        <v>250</v>
      </c>
      <c r="E68" s="28">
        <v>10513</v>
      </c>
      <c r="F68" s="28">
        <v>160308</v>
      </c>
      <c r="G68" s="600">
        <v>6</v>
      </c>
      <c r="H68" s="28">
        <v>15</v>
      </c>
      <c r="I68" s="28">
        <v>138</v>
      </c>
      <c r="J68" s="29">
        <v>1830</v>
      </c>
    </row>
    <row r="69" spans="2:10" ht="12">
      <c r="B69" s="601" t="s">
        <v>790</v>
      </c>
      <c r="C69" s="599">
        <v>130</v>
      </c>
      <c r="D69" s="28">
        <v>265</v>
      </c>
      <c r="E69" s="28">
        <v>14600</v>
      </c>
      <c r="F69" s="28">
        <v>199055</v>
      </c>
      <c r="G69" s="600">
        <v>11</v>
      </c>
      <c r="H69" s="28">
        <v>33</v>
      </c>
      <c r="I69" s="28">
        <v>316</v>
      </c>
      <c r="J69" s="29">
        <v>3906</v>
      </c>
    </row>
    <row r="70" spans="2:10" ht="12">
      <c r="B70" s="601" t="s">
        <v>1473</v>
      </c>
      <c r="C70" s="599">
        <v>195</v>
      </c>
      <c r="D70" s="28">
        <v>399</v>
      </c>
      <c r="E70" s="28">
        <v>17231</v>
      </c>
      <c r="F70" s="28">
        <v>216881</v>
      </c>
      <c r="G70" s="600">
        <v>25</v>
      </c>
      <c r="H70" s="28">
        <v>76</v>
      </c>
      <c r="I70" s="28">
        <v>944</v>
      </c>
      <c r="J70" s="29">
        <v>9118</v>
      </c>
    </row>
    <row r="71" spans="2:10" ht="12">
      <c r="B71" s="601" t="s">
        <v>1474</v>
      </c>
      <c r="C71" s="599">
        <v>171</v>
      </c>
      <c r="D71" s="28">
        <v>311</v>
      </c>
      <c r="E71" s="28">
        <v>13135</v>
      </c>
      <c r="F71" s="28">
        <v>172432</v>
      </c>
      <c r="G71" s="600">
        <v>19</v>
      </c>
      <c r="H71" s="28">
        <v>38</v>
      </c>
      <c r="I71" s="28">
        <v>492</v>
      </c>
      <c r="J71" s="29">
        <v>6006</v>
      </c>
    </row>
    <row r="72" spans="2:10" ht="12">
      <c r="B72" s="601" t="s">
        <v>294</v>
      </c>
      <c r="C72" s="599">
        <v>352</v>
      </c>
      <c r="D72" s="28">
        <v>703</v>
      </c>
      <c r="E72" s="28">
        <v>35714</v>
      </c>
      <c r="F72" s="28">
        <v>495638</v>
      </c>
      <c r="G72" s="600">
        <v>22</v>
      </c>
      <c r="H72" s="28">
        <v>67</v>
      </c>
      <c r="I72" s="28">
        <v>671</v>
      </c>
      <c r="J72" s="29">
        <v>9775</v>
      </c>
    </row>
    <row r="73" spans="2:10" ht="12">
      <c r="B73" s="598"/>
      <c r="C73" s="599"/>
      <c r="D73" s="28"/>
      <c r="E73" s="28"/>
      <c r="F73" s="28"/>
      <c r="G73" s="600"/>
      <c r="H73" s="28"/>
      <c r="I73" s="28"/>
      <c r="J73" s="29"/>
    </row>
    <row r="74" spans="2:10" ht="12">
      <c r="B74" s="601" t="s">
        <v>794</v>
      </c>
      <c r="C74" s="599">
        <v>260</v>
      </c>
      <c r="D74" s="28">
        <v>611</v>
      </c>
      <c r="E74" s="28">
        <v>55963</v>
      </c>
      <c r="F74" s="28">
        <v>696778</v>
      </c>
      <c r="G74" s="600">
        <v>26</v>
      </c>
      <c r="H74" s="28">
        <v>61</v>
      </c>
      <c r="I74" s="28">
        <v>987</v>
      </c>
      <c r="J74" s="29">
        <v>10878</v>
      </c>
    </row>
    <row r="75" spans="2:10" ht="12">
      <c r="B75" s="601" t="s">
        <v>295</v>
      </c>
      <c r="C75" s="599">
        <v>228</v>
      </c>
      <c r="D75" s="28">
        <v>496</v>
      </c>
      <c r="E75" s="28">
        <v>32703</v>
      </c>
      <c r="F75" s="28">
        <v>397129</v>
      </c>
      <c r="G75" s="600">
        <v>16</v>
      </c>
      <c r="H75" s="28">
        <v>58</v>
      </c>
      <c r="I75" s="28">
        <v>706</v>
      </c>
      <c r="J75" s="29">
        <v>17213</v>
      </c>
    </row>
    <row r="76" spans="2:10" ht="12">
      <c r="B76" s="598"/>
      <c r="C76" s="599"/>
      <c r="D76" s="28"/>
      <c r="E76" s="28"/>
      <c r="F76" s="28"/>
      <c r="G76" s="600"/>
      <c r="H76" s="28"/>
      <c r="I76" s="28"/>
      <c r="J76" s="29"/>
    </row>
    <row r="77" spans="2:10" ht="12">
      <c r="B77" s="601" t="s">
        <v>1479</v>
      </c>
      <c r="C77" s="599">
        <v>129</v>
      </c>
      <c r="D77" s="28">
        <v>257</v>
      </c>
      <c r="E77" s="28">
        <v>16948</v>
      </c>
      <c r="F77" s="28">
        <v>193012</v>
      </c>
      <c r="G77" s="600">
        <v>6</v>
      </c>
      <c r="H77" s="28">
        <v>10</v>
      </c>
      <c r="I77" s="28">
        <v>96</v>
      </c>
      <c r="J77" s="29">
        <v>1068</v>
      </c>
    </row>
    <row r="78" spans="2:10" ht="12">
      <c r="B78" s="601" t="s">
        <v>797</v>
      </c>
      <c r="C78" s="599">
        <v>117</v>
      </c>
      <c r="D78" s="28">
        <v>173</v>
      </c>
      <c r="E78" s="28">
        <v>6614</v>
      </c>
      <c r="F78" s="28">
        <v>83167</v>
      </c>
      <c r="G78" s="600">
        <v>14</v>
      </c>
      <c r="H78" s="28">
        <v>34</v>
      </c>
      <c r="I78" s="28">
        <v>472</v>
      </c>
      <c r="J78" s="29">
        <v>5285</v>
      </c>
    </row>
    <row r="79" spans="2:10" ht="12">
      <c r="B79" s="601" t="s">
        <v>296</v>
      </c>
      <c r="C79" s="599">
        <v>168</v>
      </c>
      <c r="D79" s="28">
        <v>299</v>
      </c>
      <c r="E79" s="28">
        <v>13700</v>
      </c>
      <c r="F79" s="28">
        <v>193360</v>
      </c>
      <c r="G79" s="600">
        <v>15</v>
      </c>
      <c r="H79" s="28">
        <v>48</v>
      </c>
      <c r="I79" s="28">
        <v>885</v>
      </c>
      <c r="J79" s="29">
        <v>11110</v>
      </c>
    </row>
    <row r="80" spans="2:10" ht="12">
      <c r="B80" s="601" t="s">
        <v>297</v>
      </c>
      <c r="C80" s="599">
        <v>384</v>
      </c>
      <c r="D80" s="28">
        <v>700</v>
      </c>
      <c r="E80" s="28">
        <v>29785</v>
      </c>
      <c r="F80" s="28">
        <v>396496</v>
      </c>
      <c r="G80" s="600">
        <v>36</v>
      </c>
      <c r="H80" s="28">
        <v>101</v>
      </c>
      <c r="I80" s="28">
        <v>1765</v>
      </c>
      <c r="J80" s="29">
        <v>22554</v>
      </c>
    </row>
    <row r="81" spans="2:10" ht="12.75" thickBot="1">
      <c r="B81" s="602"/>
      <c r="C81" s="603"/>
      <c r="D81" s="604"/>
      <c r="E81" s="604"/>
      <c r="F81" s="604"/>
      <c r="G81" s="605"/>
      <c r="H81" s="604"/>
      <c r="I81" s="604"/>
      <c r="J81" s="606"/>
    </row>
    <row r="82" spans="2:10" ht="12">
      <c r="B82" s="607" t="s">
        <v>298</v>
      </c>
      <c r="C82" s="28"/>
      <c r="E82" s="28"/>
      <c r="F82" s="28"/>
      <c r="G82" s="28"/>
      <c r="H82" s="28"/>
      <c r="I82" s="28"/>
      <c r="J82" s="28"/>
    </row>
  </sheetData>
  <mergeCells count="7">
    <mergeCell ref="H4:H7"/>
    <mergeCell ref="I4:J5"/>
    <mergeCell ref="B4:B7"/>
    <mergeCell ref="C4:C7"/>
    <mergeCell ref="E4:F5"/>
    <mergeCell ref="G4:G7"/>
    <mergeCell ref="D4:D7"/>
  </mergeCells>
  <printOptions/>
  <pageMargins left="0.75" right="0.75" top="1" bottom="1" header="0.512" footer="0.51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S83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608" customWidth="1"/>
    <col min="2" max="2" width="1.875" style="608" customWidth="1"/>
    <col min="3" max="3" width="1.12109375" style="608" customWidth="1"/>
    <col min="4" max="4" width="2.125" style="608" customWidth="1"/>
    <col min="5" max="5" width="2.375" style="608" customWidth="1"/>
    <col min="6" max="6" width="17.125" style="608" customWidth="1"/>
    <col min="7" max="7" width="8.375" style="608" customWidth="1"/>
    <col min="8" max="8" width="10.625" style="608" customWidth="1"/>
    <col min="9" max="14" width="8.375" style="608" customWidth="1"/>
    <col min="15" max="15" width="8.50390625" style="608" bestFit="1" customWidth="1"/>
    <col min="16" max="18" width="8.375" style="608" customWidth="1"/>
    <col min="19" max="19" width="9.375" style="608" bestFit="1" customWidth="1"/>
    <col min="20" max="16384" width="9.00390625" style="608" customWidth="1"/>
  </cols>
  <sheetData>
    <row r="2" ht="14.25">
      <c r="B2" s="609" t="s">
        <v>1044</v>
      </c>
    </row>
    <row r="3" ht="6.75" customHeight="1">
      <c r="B3" s="609"/>
    </row>
    <row r="4" spans="4:19" s="610" customFormat="1" ht="15" customHeight="1" thickBot="1">
      <c r="D4" s="610" t="s">
        <v>999</v>
      </c>
      <c r="S4" s="611"/>
    </row>
    <row r="5" spans="2:19" ht="15" customHeight="1">
      <c r="B5" s="1030" t="s">
        <v>1000</v>
      </c>
      <c r="C5" s="1031"/>
      <c r="D5" s="1031"/>
      <c r="E5" s="1031"/>
      <c r="F5" s="1032"/>
      <c r="G5" s="1042" t="s">
        <v>1001</v>
      </c>
      <c r="H5" s="1044" t="s">
        <v>1002</v>
      </c>
      <c r="I5" s="1040" t="s">
        <v>1003</v>
      </c>
      <c r="J5" s="1040" t="s">
        <v>1004</v>
      </c>
      <c r="K5" s="1040" t="s">
        <v>1005</v>
      </c>
      <c r="L5" s="1040" t="s">
        <v>1006</v>
      </c>
      <c r="M5" s="1040" t="s">
        <v>1007</v>
      </c>
      <c r="N5" s="1040" t="s">
        <v>1008</v>
      </c>
      <c r="O5" s="1040" t="s">
        <v>1009</v>
      </c>
      <c r="P5" s="1040" t="s">
        <v>1010</v>
      </c>
      <c r="Q5" s="1040" t="s">
        <v>1011</v>
      </c>
      <c r="R5" s="1040" t="s">
        <v>1012</v>
      </c>
      <c r="S5" s="1040" t="s">
        <v>1013</v>
      </c>
    </row>
    <row r="6" spans="2:19" ht="29.25" customHeight="1">
      <c r="B6" s="1033"/>
      <c r="C6" s="1034"/>
      <c r="D6" s="1034"/>
      <c r="E6" s="1034"/>
      <c r="F6" s="1035"/>
      <c r="G6" s="1043"/>
      <c r="H6" s="1045"/>
      <c r="I6" s="1041"/>
      <c r="J6" s="1041"/>
      <c r="K6" s="1041"/>
      <c r="L6" s="1041"/>
      <c r="M6" s="1041"/>
      <c r="N6" s="1041"/>
      <c r="O6" s="1041"/>
      <c r="P6" s="1041"/>
      <c r="Q6" s="1041"/>
      <c r="R6" s="1041"/>
      <c r="S6" s="1041"/>
    </row>
    <row r="7" spans="2:19" ht="15" customHeight="1">
      <c r="B7" s="1039" t="s">
        <v>1014</v>
      </c>
      <c r="C7" s="1025"/>
      <c r="D7" s="1025"/>
      <c r="E7" s="1025"/>
      <c r="F7" s="1026"/>
      <c r="G7" s="615">
        <v>680</v>
      </c>
      <c r="H7" s="615">
        <v>60</v>
      </c>
      <c r="I7" s="615">
        <v>58</v>
      </c>
      <c r="J7" s="615">
        <v>58</v>
      </c>
      <c r="K7" s="615">
        <v>51</v>
      </c>
      <c r="L7" s="615">
        <v>56</v>
      </c>
      <c r="M7" s="615">
        <v>54</v>
      </c>
      <c r="N7" s="615">
        <v>56</v>
      </c>
      <c r="O7" s="615">
        <v>58</v>
      </c>
      <c r="P7" s="615">
        <v>55</v>
      </c>
      <c r="Q7" s="615">
        <v>56</v>
      </c>
      <c r="R7" s="615">
        <v>59</v>
      </c>
      <c r="S7" s="616">
        <v>59</v>
      </c>
    </row>
    <row r="8" spans="2:19" ht="15" customHeight="1">
      <c r="B8" s="1039" t="s">
        <v>1015</v>
      </c>
      <c r="C8" s="1025" t="s">
        <v>1016</v>
      </c>
      <c r="D8" s="1025"/>
      <c r="E8" s="1025"/>
      <c r="F8" s="1026"/>
      <c r="G8" s="617">
        <v>4.4</v>
      </c>
      <c r="H8" s="617">
        <v>4.3</v>
      </c>
      <c r="I8" s="617">
        <v>4.4</v>
      </c>
      <c r="J8" s="617">
        <v>4.3</v>
      </c>
      <c r="K8" s="617">
        <v>4.7</v>
      </c>
      <c r="L8" s="617">
        <v>4.4</v>
      </c>
      <c r="M8" s="617">
        <v>4.3</v>
      </c>
      <c r="N8" s="617">
        <v>4.3</v>
      </c>
      <c r="O8" s="617">
        <v>4.4</v>
      </c>
      <c r="P8" s="617">
        <v>4.4</v>
      </c>
      <c r="Q8" s="617">
        <v>4.6</v>
      </c>
      <c r="R8" s="617">
        <v>4.4</v>
      </c>
      <c r="S8" s="618">
        <v>4.3</v>
      </c>
    </row>
    <row r="9" spans="2:19" ht="15" customHeight="1">
      <c r="B9" s="1039" t="s">
        <v>1017</v>
      </c>
      <c r="C9" s="1025" t="s">
        <v>1018</v>
      </c>
      <c r="D9" s="1025"/>
      <c r="E9" s="1025"/>
      <c r="F9" s="1026"/>
      <c r="G9" s="617">
        <v>1.4</v>
      </c>
      <c r="H9" s="617">
        <v>1.3</v>
      </c>
      <c r="I9" s="617">
        <v>1.3</v>
      </c>
      <c r="J9" s="617">
        <v>1.3</v>
      </c>
      <c r="K9" s="617">
        <v>1.4</v>
      </c>
      <c r="L9" s="617">
        <v>1.4</v>
      </c>
      <c r="M9" s="617">
        <v>1.4</v>
      </c>
      <c r="N9" s="617">
        <v>1.5</v>
      </c>
      <c r="O9" s="617">
        <v>1.4</v>
      </c>
      <c r="P9" s="617">
        <v>1.4</v>
      </c>
      <c r="Q9" s="617">
        <v>1.4</v>
      </c>
      <c r="R9" s="617">
        <v>1.6</v>
      </c>
      <c r="S9" s="618">
        <v>1.3</v>
      </c>
    </row>
    <row r="10" spans="2:19" ht="15" customHeight="1">
      <c r="B10" s="612"/>
      <c r="C10" s="613"/>
      <c r="D10" s="613"/>
      <c r="E10" s="613"/>
      <c r="F10" s="614"/>
      <c r="G10" s="619"/>
      <c r="H10" s="619"/>
      <c r="I10" s="619"/>
      <c r="J10" s="619"/>
      <c r="K10" s="619"/>
      <c r="L10" s="619"/>
      <c r="M10" s="619"/>
      <c r="N10" s="619"/>
      <c r="O10" s="619"/>
      <c r="P10" s="619"/>
      <c r="Q10" s="619"/>
      <c r="R10" s="619"/>
      <c r="S10" s="620"/>
    </row>
    <row r="11" spans="2:19" ht="15" customHeight="1">
      <c r="B11" s="1039" t="s">
        <v>1019</v>
      </c>
      <c r="C11" s="1025"/>
      <c r="D11" s="1025"/>
      <c r="E11" s="1025"/>
      <c r="F11" s="1026"/>
      <c r="G11" s="621">
        <f aca="true" t="shared" si="0" ref="G11:P11">SUM(G13,G36,G43)</f>
        <v>34799</v>
      </c>
      <c r="H11" s="621">
        <f t="shared" si="0"/>
        <v>28777</v>
      </c>
      <c r="I11" s="621">
        <f t="shared" si="0"/>
        <v>30080</v>
      </c>
      <c r="J11" s="621">
        <f t="shared" si="0"/>
        <v>32010</v>
      </c>
      <c r="K11" s="621">
        <f t="shared" si="0"/>
        <v>36500</v>
      </c>
      <c r="L11" s="621">
        <f t="shared" si="0"/>
        <v>33302</v>
      </c>
      <c r="M11" s="621">
        <f t="shared" si="0"/>
        <v>33991</v>
      </c>
      <c r="N11" s="621">
        <f t="shared" si="0"/>
        <v>31342</v>
      </c>
      <c r="O11" s="621">
        <f t="shared" si="0"/>
        <v>34359</v>
      </c>
      <c r="P11" s="621">
        <f t="shared" si="0"/>
        <v>31841</v>
      </c>
      <c r="Q11" s="621">
        <v>35403</v>
      </c>
      <c r="R11" s="621">
        <f>SUM(R13,R36,R43)</f>
        <v>32651</v>
      </c>
      <c r="S11" s="622">
        <f>SUM(S13,S36,S43)</f>
        <v>57045</v>
      </c>
    </row>
    <row r="12" spans="2:19" ht="15" customHeight="1">
      <c r="B12" s="612"/>
      <c r="C12" s="613"/>
      <c r="D12" s="613"/>
      <c r="E12" s="613"/>
      <c r="F12" s="614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621"/>
      <c r="S12" s="622"/>
    </row>
    <row r="13" spans="2:19" s="623" customFormat="1" ht="15" customHeight="1">
      <c r="B13" s="1036" t="s">
        <v>1020</v>
      </c>
      <c r="C13" s="1037"/>
      <c r="D13" s="1037"/>
      <c r="E13" s="1037"/>
      <c r="F13" s="1038"/>
      <c r="G13" s="627">
        <f aca="true" t="shared" si="1" ref="G13:P13">SUM(G15,G24,G28)</f>
        <v>26092</v>
      </c>
      <c r="H13" s="627">
        <f t="shared" si="1"/>
        <v>22032</v>
      </c>
      <c r="I13" s="627">
        <f t="shared" si="1"/>
        <v>22041</v>
      </c>
      <c r="J13" s="627">
        <f t="shared" si="1"/>
        <v>23066</v>
      </c>
      <c r="K13" s="627">
        <f t="shared" si="1"/>
        <v>26851</v>
      </c>
      <c r="L13" s="627">
        <f t="shared" si="1"/>
        <v>23675</v>
      </c>
      <c r="M13" s="627">
        <f t="shared" si="1"/>
        <v>25817</v>
      </c>
      <c r="N13" s="627">
        <f t="shared" si="1"/>
        <v>23609</v>
      </c>
      <c r="O13" s="627">
        <f t="shared" si="1"/>
        <v>25707</v>
      </c>
      <c r="P13" s="627">
        <f t="shared" si="1"/>
        <v>22813</v>
      </c>
      <c r="Q13" s="627">
        <v>23983</v>
      </c>
      <c r="R13" s="627">
        <f>SUM(R15,R24,R28)</f>
        <v>23820</v>
      </c>
      <c r="S13" s="628">
        <v>49136</v>
      </c>
    </row>
    <row r="14" spans="2:19" s="623" customFormat="1" ht="15" customHeight="1">
      <c r="B14" s="624"/>
      <c r="C14" s="625"/>
      <c r="D14" s="625"/>
      <c r="E14" s="625"/>
      <c r="F14" s="626"/>
      <c r="G14" s="627"/>
      <c r="H14" s="627"/>
      <c r="I14" s="627"/>
      <c r="J14" s="627"/>
      <c r="K14" s="627"/>
      <c r="L14" s="627"/>
      <c r="M14" s="627"/>
      <c r="N14" s="627"/>
      <c r="O14" s="627"/>
      <c r="P14" s="627"/>
      <c r="Q14" s="627"/>
      <c r="R14" s="627"/>
      <c r="S14" s="628"/>
    </row>
    <row r="15" spans="2:19" s="623" customFormat="1" ht="15" customHeight="1">
      <c r="B15" s="1036" t="s">
        <v>1021</v>
      </c>
      <c r="C15" s="1037"/>
      <c r="D15" s="1037"/>
      <c r="E15" s="1037"/>
      <c r="F15" s="1038"/>
      <c r="G15" s="627">
        <f aca="true" t="shared" si="2" ref="G15:R15">SUM(G16,G21,G22)</f>
        <v>23421</v>
      </c>
      <c r="H15" s="627">
        <f t="shared" si="2"/>
        <v>19451</v>
      </c>
      <c r="I15" s="627">
        <f t="shared" si="2"/>
        <v>19321</v>
      </c>
      <c r="J15" s="627">
        <f t="shared" si="2"/>
        <v>20511</v>
      </c>
      <c r="K15" s="627">
        <f t="shared" si="2"/>
        <v>22854</v>
      </c>
      <c r="L15" s="627">
        <f t="shared" si="2"/>
        <v>20934</v>
      </c>
      <c r="M15" s="627">
        <f t="shared" si="2"/>
        <v>24012</v>
      </c>
      <c r="N15" s="627">
        <f t="shared" si="2"/>
        <v>21727</v>
      </c>
      <c r="O15" s="627">
        <f t="shared" si="2"/>
        <v>23532</v>
      </c>
      <c r="P15" s="627">
        <f t="shared" si="2"/>
        <v>20630</v>
      </c>
      <c r="Q15" s="627">
        <f t="shared" si="2"/>
        <v>20419</v>
      </c>
      <c r="R15" s="627">
        <f t="shared" si="2"/>
        <v>21934</v>
      </c>
      <c r="S15" s="628">
        <v>45026</v>
      </c>
    </row>
    <row r="16" spans="2:19" ht="15" customHeight="1">
      <c r="B16" s="612"/>
      <c r="C16" s="613"/>
      <c r="D16" s="1025" t="s">
        <v>300</v>
      </c>
      <c r="E16" s="1025"/>
      <c r="F16" s="1026"/>
      <c r="G16" s="621">
        <f aca="true" t="shared" si="3" ref="G16:S16">SUM(G17,G20)</f>
        <v>20840</v>
      </c>
      <c r="H16" s="621">
        <f t="shared" si="3"/>
        <v>17515</v>
      </c>
      <c r="I16" s="621">
        <f t="shared" si="3"/>
        <v>18213</v>
      </c>
      <c r="J16" s="621">
        <f t="shared" si="3"/>
        <v>18908</v>
      </c>
      <c r="K16" s="621">
        <f t="shared" si="3"/>
        <v>20193</v>
      </c>
      <c r="L16" s="621">
        <f t="shared" si="3"/>
        <v>17975</v>
      </c>
      <c r="M16" s="621">
        <f t="shared" si="3"/>
        <v>21840</v>
      </c>
      <c r="N16" s="621">
        <f t="shared" si="3"/>
        <v>19094</v>
      </c>
      <c r="O16" s="621">
        <f t="shared" si="3"/>
        <v>21625</v>
      </c>
      <c r="P16" s="621">
        <f t="shared" si="3"/>
        <v>18102</v>
      </c>
      <c r="Q16" s="621">
        <f t="shared" si="3"/>
        <v>18300</v>
      </c>
      <c r="R16" s="621">
        <f t="shared" si="3"/>
        <v>18816</v>
      </c>
      <c r="S16" s="622">
        <f t="shared" si="3"/>
        <v>38939</v>
      </c>
    </row>
    <row r="17" spans="2:19" ht="15" customHeight="1">
      <c r="B17" s="612"/>
      <c r="C17" s="613"/>
      <c r="D17" s="613"/>
      <c r="E17" s="1025" t="s">
        <v>1022</v>
      </c>
      <c r="F17" s="1026"/>
      <c r="G17" s="621">
        <f aca="true" t="shared" si="4" ref="G17:S17">SUM(G18:G19)</f>
        <v>20820</v>
      </c>
      <c r="H17" s="621">
        <f t="shared" si="4"/>
        <v>17501</v>
      </c>
      <c r="I17" s="621">
        <f t="shared" si="4"/>
        <v>18213</v>
      </c>
      <c r="J17" s="621">
        <f t="shared" si="4"/>
        <v>18874</v>
      </c>
      <c r="K17" s="621">
        <f t="shared" si="4"/>
        <v>20144</v>
      </c>
      <c r="L17" s="621">
        <f t="shared" si="4"/>
        <v>17965</v>
      </c>
      <c r="M17" s="621">
        <f t="shared" si="4"/>
        <v>21840</v>
      </c>
      <c r="N17" s="621">
        <f t="shared" si="4"/>
        <v>19005</v>
      </c>
      <c r="O17" s="621">
        <f t="shared" si="4"/>
        <v>21625</v>
      </c>
      <c r="P17" s="621">
        <f t="shared" si="4"/>
        <v>18102</v>
      </c>
      <c r="Q17" s="621">
        <f t="shared" si="4"/>
        <v>18246</v>
      </c>
      <c r="R17" s="621">
        <f t="shared" si="4"/>
        <v>18816</v>
      </c>
      <c r="S17" s="622">
        <f t="shared" si="4"/>
        <v>38939</v>
      </c>
    </row>
    <row r="18" spans="2:19" ht="15" customHeight="1">
      <c r="B18" s="612"/>
      <c r="C18" s="613"/>
      <c r="D18" s="613"/>
      <c r="E18" s="613"/>
      <c r="F18" s="614" t="s">
        <v>1023</v>
      </c>
      <c r="G18" s="621">
        <v>17180</v>
      </c>
      <c r="H18" s="621">
        <v>15188</v>
      </c>
      <c r="I18" s="621">
        <v>16977</v>
      </c>
      <c r="J18" s="621">
        <v>17885</v>
      </c>
      <c r="K18" s="621">
        <v>19167</v>
      </c>
      <c r="L18" s="621">
        <v>16700</v>
      </c>
      <c r="M18" s="621">
        <v>15574</v>
      </c>
      <c r="N18" s="621">
        <v>15462</v>
      </c>
      <c r="O18" s="621">
        <v>17130</v>
      </c>
      <c r="P18" s="621">
        <v>17041</v>
      </c>
      <c r="Q18" s="621">
        <v>17476</v>
      </c>
      <c r="R18" s="621">
        <v>17880</v>
      </c>
      <c r="S18" s="622">
        <v>19749</v>
      </c>
    </row>
    <row r="19" spans="2:19" ht="15" customHeight="1">
      <c r="B19" s="612"/>
      <c r="C19" s="613"/>
      <c r="D19" s="613"/>
      <c r="E19" s="613"/>
      <c r="F19" s="614" t="s">
        <v>1024</v>
      </c>
      <c r="G19" s="621">
        <v>3640</v>
      </c>
      <c r="H19" s="621">
        <v>2313</v>
      </c>
      <c r="I19" s="621">
        <v>1236</v>
      </c>
      <c r="J19" s="621">
        <v>989</v>
      </c>
      <c r="K19" s="621">
        <v>977</v>
      </c>
      <c r="L19" s="621">
        <v>1265</v>
      </c>
      <c r="M19" s="621">
        <v>6266</v>
      </c>
      <c r="N19" s="621">
        <v>3543</v>
      </c>
      <c r="O19" s="621">
        <v>4495</v>
      </c>
      <c r="P19" s="621">
        <v>1061</v>
      </c>
      <c r="Q19" s="621">
        <v>770</v>
      </c>
      <c r="R19" s="621">
        <v>936</v>
      </c>
      <c r="S19" s="622">
        <v>19190</v>
      </c>
    </row>
    <row r="20" spans="2:19" ht="15" customHeight="1">
      <c r="B20" s="612"/>
      <c r="C20" s="613"/>
      <c r="D20" s="613"/>
      <c r="E20" s="1025" t="s">
        <v>1025</v>
      </c>
      <c r="F20" s="1026"/>
      <c r="G20" s="621">
        <v>20</v>
      </c>
      <c r="H20" s="621">
        <v>14</v>
      </c>
      <c r="I20" s="621">
        <v>0</v>
      </c>
      <c r="J20" s="621">
        <v>34</v>
      </c>
      <c r="K20" s="621">
        <v>49</v>
      </c>
      <c r="L20" s="621">
        <v>10</v>
      </c>
      <c r="M20" s="621">
        <v>0</v>
      </c>
      <c r="N20" s="621">
        <v>89</v>
      </c>
      <c r="O20" s="621">
        <v>0</v>
      </c>
      <c r="P20" s="621">
        <v>0</v>
      </c>
      <c r="Q20" s="621">
        <v>54</v>
      </c>
      <c r="R20" s="621">
        <v>0</v>
      </c>
      <c r="S20" s="622">
        <v>0</v>
      </c>
    </row>
    <row r="21" spans="2:19" ht="15" customHeight="1">
      <c r="B21" s="612"/>
      <c r="C21" s="613"/>
      <c r="D21" s="1025" t="s">
        <v>1026</v>
      </c>
      <c r="E21" s="1025"/>
      <c r="F21" s="1026"/>
      <c r="G21" s="621">
        <v>561</v>
      </c>
      <c r="H21" s="621">
        <v>747</v>
      </c>
      <c r="I21" s="621">
        <v>309</v>
      </c>
      <c r="J21" s="621">
        <v>251</v>
      </c>
      <c r="K21" s="621">
        <v>325</v>
      </c>
      <c r="L21" s="621">
        <v>615</v>
      </c>
      <c r="M21" s="621">
        <v>406</v>
      </c>
      <c r="N21" s="621">
        <v>315</v>
      </c>
      <c r="O21" s="621">
        <v>413</v>
      </c>
      <c r="P21" s="621">
        <v>530</v>
      </c>
      <c r="Q21" s="621">
        <v>462</v>
      </c>
      <c r="R21" s="621">
        <v>1057</v>
      </c>
      <c r="S21" s="622">
        <v>1221</v>
      </c>
    </row>
    <row r="22" spans="2:19" ht="15" customHeight="1">
      <c r="B22" s="612"/>
      <c r="C22" s="613"/>
      <c r="D22" s="1025" t="s">
        <v>1027</v>
      </c>
      <c r="E22" s="1025"/>
      <c r="F22" s="1026"/>
      <c r="G22" s="621">
        <v>2020</v>
      </c>
      <c r="H22" s="621">
        <v>1189</v>
      </c>
      <c r="I22" s="621">
        <v>799</v>
      </c>
      <c r="J22" s="621">
        <v>1352</v>
      </c>
      <c r="K22" s="621">
        <v>2336</v>
      </c>
      <c r="L22" s="621">
        <v>2344</v>
      </c>
      <c r="M22" s="621">
        <v>1766</v>
      </c>
      <c r="N22" s="621">
        <v>2318</v>
      </c>
      <c r="O22" s="621">
        <v>1494</v>
      </c>
      <c r="P22" s="621">
        <v>1998</v>
      </c>
      <c r="Q22" s="621">
        <v>1657</v>
      </c>
      <c r="R22" s="621">
        <v>2061</v>
      </c>
      <c r="S22" s="622">
        <v>4936</v>
      </c>
    </row>
    <row r="23" spans="2:19" ht="15" customHeight="1">
      <c r="B23" s="612"/>
      <c r="C23" s="613"/>
      <c r="D23" s="613"/>
      <c r="E23" s="613"/>
      <c r="F23" s="614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2"/>
    </row>
    <row r="24" spans="2:19" s="623" customFormat="1" ht="15" customHeight="1">
      <c r="B24" s="1036" t="s">
        <v>1028</v>
      </c>
      <c r="C24" s="1037"/>
      <c r="D24" s="1037"/>
      <c r="E24" s="1037"/>
      <c r="F24" s="1038"/>
      <c r="G24" s="627">
        <f aca="true" t="shared" si="5" ref="G24:S24">SUM(G25:G26)</f>
        <v>498</v>
      </c>
      <c r="H24" s="627">
        <f t="shared" si="5"/>
        <v>165</v>
      </c>
      <c r="I24" s="627">
        <f t="shared" si="5"/>
        <v>652</v>
      </c>
      <c r="J24" s="627">
        <f t="shared" si="5"/>
        <v>145</v>
      </c>
      <c r="K24" s="627">
        <f t="shared" si="5"/>
        <v>674</v>
      </c>
      <c r="L24" s="627">
        <f t="shared" si="5"/>
        <v>663</v>
      </c>
      <c r="M24" s="627">
        <f t="shared" si="5"/>
        <v>341</v>
      </c>
      <c r="N24" s="627">
        <f t="shared" si="5"/>
        <v>376</v>
      </c>
      <c r="O24" s="627">
        <f t="shared" si="5"/>
        <v>685</v>
      </c>
      <c r="P24" s="627">
        <f t="shared" si="5"/>
        <v>447</v>
      </c>
      <c r="Q24" s="627">
        <f t="shared" si="5"/>
        <v>575</v>
      </c>
      <c r="R24" s="627">
        <f t="shared" si="5"/>
        <v>254</v>
      </c>
      <c r="S24" s="628">
        <f t="shared" si="5"/>
        <v>1015</v>
      </c>
    </row>
    <row r="25" spans="2:19" s="630" customFormat="1" ht="15" customHeight="1">
      <c r="B25" s="631"/>
      <c r="C25" s="632"/>
      <c r="D25" s="1025" t="s">
        <v>1029</v>
      </c>
      <c r="E25" s="1025"/>
      <c r="F25" s="1026"/>
      <c r="G25" s="633">
        <v>166</v>
      </c>
      <c r="H25" s="633">
        <v>0</v>
      </c>
      <c r="I25" s="633">
        <v>0</v>
      </c>
      <c r="J25" s="633">
        <v>0</v>
      </c>
      <c r="K25" s="633">
        <v>129</v>
      </c>
      <c r="L25" s="633">
        <v>365</v>
      </c>
      <c r="M25" s="633">
        <v>2</v>
      </c>
      <c r="N25" s="633">
        <v>61</v>
      </c>
      <c r="O25" s="633">
        <v>14</v>
      </c>
      <c r="P25" s="633">
        <v>320</v>
      </c>
      <c r="Q25" s="633">
        <v>232</v>
      </c>
      <c r="R25" s="633">
        <v>157</v>
      </c>
      <c r="S25" s="634">
        <v>709</v>
      </c>
    </row>
    <row r="26" spans="2:19" s="630" customFormat="1" ht="15" customHeight="1">
      <c r="B26" s="631"/>
      <c r="C26" s="632"/>
      <c r="D26" s="1025" t="s">
        <v>1030</v>
      </c>
      <c r="E26" s="1025"/>
      <c r="F26" s="1026"/>
      <c r="G26" s="633">
        <v>332</v>
      </c>
      <c r="H26" s="633">
        <v>165</v>
      </c>
      <c r="I26" s="633">
        <v>652</v>
      </c>
      <c r="J26" s="633">
        <v>145</v>
      </c>
      <c r="K26" s="633">
        <v>545</v>
      </c>
      <c r="L26" s="633">
        <v>298</v>
      </c>
      <c r="M26" s="633">
        <v>339</v>
      </c>
      <c r="N26" s="633">
        <v>315</v>
      </c>
      <c r="O26" s="633">
        <v>671</v>
      </c>
      <c r="P26" s="633">
        <v>127</v>
      </c>
      <c r="Q26" s="633">
        <v>343</v>
      </c>
      <c r="R26" s="633">
        <v>97</v>
      </c>
      <c r="S26" s="634">
        <v>306</v>
      </c>
    </row>
    <row r="27" spans="2:19" s="630" customFormat="1" ht="15" customHeight="1">
      <c r="B27" s="631"/>
      <c r="C27" s="632"/>
      <c r="D27" s="632"/>
      <c r="E27" s="632"/>
      <c r="F27" s="635"/>
      <c r="G27" s="633"/>
      <c r="H27" s="633"/>
      <c r="I27" s="633"/>
      <c r="J27" s="633"/>
      <c r="K27" s="633"/>
      <c r="L27" s="633"/>
      <c r="M27" s="633"/>
      <c r="N27" s="633"/>
      <c r="O27" s="633"/>
      <c r="P27" s="633"/>
      <c r="Q27" s="633"/>
      <c r="R27" s="633"/>
      <c r="S27" s="634"/>
    </row>
    <row r="28" spans="2:19" s="623" customFormat="1" ht="15" customHeight="1">
      <c r="B28" s="1036" t="s">
        <v>1031</v>
      </c>
      <c r="C28" s="1037"/>
      <c r="D28" s="1037"/>
      <c r="E28" s="1037"/>
      <c r="F28" s="1038"/>
      <c r="G28" s="627">
        <f aca="true" t="shared" si="6" ref="G28:P28">SUM(G29:G34)</f>
        <v>2173</v>
      </c>
      <c r="H28" s="627">
        <f t="shared" si="6"/>
        <v>2416</v>
      </c>
      <c r="I28" s="627">
        <f t="shared" si="6"/>
        <v>2068</v>
      </c>
      <c r="J28" s="627">
        <f t="shared" si="6"/>
        <v>2410</v>
      </c>
      <c r="K28" s="627">
        <f t="shared" si="6"/>
        <v>3323</v>
      </c>
      <c r="L28" s="627">
        <f t="shared" si="6"/>
        <v>2078</v>
      </c>
      <c r="M28" s="627">
        <f t="shared" si="6"/>
        <v>1464</v>
      </c>
      <c r="N28" s="627">
        <f t="shared" si="6"/>
        <v>1506</v>
      </c>
      <c r="O28" s="627">
        <f t="shared" si="6"/>
        <v>1490</v>
      </c>
      <c r="P28" s="627">
        <f t="shared" si="6"/>
        <v>1736</v>
      </c>
      <c r="Q28" s="627">
        <v>2939</v>
      </c>
      <c r="R28" s="627">
        <f>SUM(R29:R34)</f>
        <v>1632</v>
      </c>
      <c r="S28" s="628">
        <f>SUM(S29:S34)</f>
        <v>3025</v>
      </c>
    </row>
    <row r="29" spans="2:19" ht="15" customHeight="1">
      <c r="B29" s="612"/>
      <c r="C29" s="613"/>
      <c r="D29" s="1025" t="s">
        <v>1032</v>
      </c>
      <c r="E29" s="1025"/>
      <c r="F29" s="1026"/>
      <c r="G29" s="621">
        <v>421</v>
      </c>
      <c r="H29" s="621">
        <v>480</v>
      </c>
      <c r="I29" s="621">
        <v>519</v>
      </c>
      <c r="J29" s="621">
        <v>302</v>
      </c>
      <c r="K29" s="621">
        <v>235</v>
      </c>
      <c r="L29" s="621">
        <v>615</v>
      </c>
      <c r="M29" s="621">
        <v>428</v>
      </c>
      <c r="N29" s="621">
        <v>905</v>
      </c>
      <c r="O29" s="621">
        <v>340</v>
      </c>
      <c r="P29" s="621">
        <v>276</v>
      </c>
      <c r="Q29" s="621">
        <v>164</v>
      </c>
      <c r="R29" s="621">
        <v>112</v>
      </c>
      <c r="S29" s="622">
        <v>657</v>
      </c>
    </row>
    <row r="30" spans="2:19" ht="15" customHeight="1">
      <c r="B30" s="612"/>
      <c r="C30" s="613"/>
      <c r="D30" s="1025" t="s">
        <v>301</v>
      </c>
      <c r="E30" s="1025"/>
      <c r="F30" s="1026"/>
      <c r="G30" s="621">
        <v>393</v>
      </c>
      <c r="H30" s="621">
        <v>894</v>
      </c>
      <c r="I30" s="621">
        <v>273</v>
      </c>
      <c r="J30" s="621">
        <v>88</v>
      </c>
      <c r="K30" s="621">
        <v>1551</v>
      </c>
      <c r="L30" s="621">
        <v>388</v>
      </c>
      <c r="M30" s="621">
        <v>93</v>
      </c>
      <c r="N30" s="621">
        <v>4</v>
      </c>
      <c r="O30" s="621">
        <v>21</v>
      </c>
      <c r="P30" s="621">
        <v>2</v>
      </c>
      <c r="Q30" s="621">
        <v>1444</v>
      </c>
      <c r="R30" s="621">
        <v>70</v>
      </c>
      <c r="S30" s="622">
        <v>7</v>
      </c>
    </row>
    <row r="31" spans="2:19" ht="15" customHeight="1">
      <c r="B31" s="612"/>
      <c r="C31" s="613"/>
      <c r="D31" s="1025" t="s">
        <v>1033</v>
      </c>
      <c r="E31" s="1025"/>
      <c r="F31" s="1026"/>
      <c r="G31" s="621">
        <v>908</v>
      </c>
      <c r="H31" s="621">
        <v>889</v>
      </c>
      <c r="I31" s="621">
        <v>621</v>
      </c>
      <c r="J31" s="621">
        <v>932</v>
      </c>
      <c r="K31" s="621">
        <v>971</v>
      </c>
      <c r="L31" s="621">
        <v>703</v>
      </c>
      <c r="M31" s="621">
        <v>541</v>
      </c>
      <c r="N31" s="621">
        <v>375</v>
      </c>
      <c r="O31" s="621">
        <v>842</v>
      </c>
      <c r="P31" s="621">
        <v>803</v>
      </c>
      <c r="Q31" s="621">
        <v>1115</v>
      </c>
      <c r="R31" s="621">
        <v>1001</v>
      </c>
      <c r="S31" s="622">
        <v>2047</v>
      </c>
    </row>
    <row r="32" spans="2:19" ht="15" customHeight="1">
      <c r="B32" s="612"/>
      <c r="C32" s="613"/>
      <c r="D32" s="1025" t="s">
        <v>1034</v>
      </c>
      <c r="E32" s="1025"/>
      <c r="F32" s="1026"/>
      <c r="G32" s="621">
        <v>102</v>
      </c>
      <c r="H32" s="621">
        <v>17</v>
      </c>
      <c r="I32" s="621">
        <v>224</v>
      </c>
      <c r="J32" s="621">
        <v>328</v>
      </c>
      <c r="K32" s="621">
        <v>241</v>
      </c>
      <c r="L32" s="621">
        <v>43</v>
      </c>
      <c r="M32" s="621">
        <v>9</v>
      </c>
      <c r="N32" s="621">
        <v>112</v>
      </c>
      <c r="O32" s="621">
        <v>52</v>
      </c>
      <c r="P32" s="621">
        <v>102</v>
      </c>
      <c r="Q32" s="621">
        <v>54</v>
      </c>
      <c r="R32" s="621">
        <v>51</v>
      </c>
      <c r="S32" s="622">
        <v>0</v>
      </c>
    </row>
    <row r="33" spans="2:19" ht="15" customHeight="1">
      <c r="B33" s="612"/>
      <c r="C33" s="613"/>
      <c r="D33" s="1025" t="s">
        <v>1035</v>
      </c>
      <c r="E33" s="1025"/>
      <c r="F33" s="1026"/>
      <c r="G33" s="621">
        <v>49</v>
      </c>
      <c r="H33" s="621">
        <v>61</v>
      </c>
      <c r="I33" s="621">
        <v>44</v>
      </c>
      <c r="J33" s="621">
        <v>40</v>
      </c>
      <c r="K33" s="621">
        <v>84</v>
      </c>
      <c r="L33" s="621">
        <v>39</v>
      </c>
      <c r="M33" s="621">
        <v>53</v>
      </c>
      <c r="N33" s="621">
        <v>79</v>
      </c>
      <c r="O33" s="621">
        <v>55</v>
      </c>
      <c r="P33" s="621">
        <v>35</v>
      </c>
      <c r="Q33" s="621">
        <v>71</v>
      </c>
      <c r="R33" s="621">
        <v>34</v>
      </c>
      <c r="S33" s="622">
        <v>0</v>
      </c>
    </row>
    <row r="34" spans="2:19" ht="15" customHeight="1">
      <c r="B34" s="612"/>
      <c r="C34" s="613"/>
      <c r="D34" s="1025" t="s">
        <v>1036</v>
      </c>
      <c r="E34" s="1025"/>
      <c r="F34" s="1026"/>
      <c r="G34" s="636">
        <v>300</v>
      </c>
      <c r="H34" s="636">
        <v>75</v>
      </c>
      <c r="I34" s="636">
        <v>387</v>
      </c>
      <c r="J34" s="636">
        <v>720</v>
      </c>
      <c r="K34" s="636">
        <v>241</v>
      </c>
      <c r="L34" s="636">
        <v>290</v>
      </c>
      <c r="M34" s="636">
        <v>340</v>
      </c>
      <c r="N34" s="636">
        <v>31</v>
      </c>
      <c r="O34" s="621">
        <v>180</v>
      </c>
      <c r="P34" s="636">
        <v>518</v>
      </c>
      <c r="Q34" s="636">
        <v>411</v>
      </c>
      <c r="R34" s="636">
        <v>364</v>
      </c>
      <c r="S34" s="622">
        <v>314</v>
      </c>
    </row>
    <row r="35" spans="2:19" ht="15" customHeight="1">
      <c r="B35" s="612"/>
      <c r="C35" s="613"/>
      <c r="D35" s="613"/>
      <c r="E35" s="613"/>
      <c r="F35" s="614"/>
      <c r="G35" s="636"/>
      <c r="H35" s="636"/>
      <c r="I35" s="636"/>
      <c r="J35" s="636"/>
      <c r="K35" s="636"/>
      <c r="L35" s="636"/>
      <c r="M35" s="636"/>
      <c r="N35" s="636"/>
      <c r="O35" s="621"/>
      <c r="P35" s="636"/>
      <c r="Q35" s="636"/>
      <c r="R35" s="636"/>
      <c r="S35" s="622"/>
    </row>
    <row r="36" spans="2:19" s="623" customFormat="1" ht="15" customHeight="1">
      <c r="B36" s="1036" t="s">
        <v>1037</v>
      </c>
      <c r="C36" s="1037"/>
      <c r="D36" s="1037"/>
      <c r="E36" s="1037"/>
      <c r="F36" s="1038"/>
      <c r="G36" s="627">
        <f aca="true" t="shared" si="7" ref="G36:S36">SUM(G37:G41)</f>
        <v>3279</v>
      </c>
      <c r="H36" s="627">
        <f t="shared" si="7"/>
        <v>1464</v>
      </c>
      <c r="I36" s="627">
        <f t="shared" si="7"/>
        <v>1879</v>
      </c>
      <c r="J36" s="627">
        <f t="shared" si="7"/>
        <v>3140</v>
      </c>
      <c r="K36" s="627">
        <f t="shared" si="7"/>
        <v>4367</v>
      </c>
      <c r="L36" s="627">
        <f t="shared" si="7"/>
        <v>3233</v>
      </c>
      <c r="M36" s="627">
        <f t="shared" si="7"/>
        <v>3058</v>
      </c>
      <c r="N36" s="627">
        <f t="shared" si="7"/>
        <v>1963</v>
      </c>
      <c r="O36" s="627">
        <f t="shared" si="7"/>
        <v>4013</v>
      </c>
      <c r="P36" s="627">
        <f t="shared" si="7"/>
        <v>3953</v>
      </c>
      <c r="Q36" s="627">
        <f t="shared" si="7"/>
        <v>5802</v>
      </c>
      <c r="R36" s="627">
        <f t="shared" si="7"/>
        <v>3805</v>
      </c>
      <c r="S36" s="628">
        <f t="shared" si="7"/>
        <v>2926</v>
      </c>
    </row>
    <row r="37" spans="2:19" ht="15" customHeight="1">
      <c r="B37" s="612"/>
      <c r="C37" s="613"/>
      <c r="D37" s="1025" t="s">
        <v>1038</v>
      </c>
      <c r="E37" s="1025"/>
      <c r="F37" s="1026"/>
      <c r="G37" s="621">
        <v>1115</v>
      </c>
      <c r="H37" s="621">
        <v>584</v>
      </c>
      <c r="I37" s="621">
        <v>555</v>
      </c>
      <c r="J37" s="621">
        <v>833</v>
      </c>
      <c r="K37" s="621">
        <v>1334</v>
      </c>
      <c r="L37" s="621">
        <v>1500</v>
      </c>
      <c r="M37" s="621">
        <v>1528</v>
      </c>
      <c r="N37" s="621">
        <v>764</v>
      </c>
      <c r="O37" s="621">
        <v>1724</v>
      </c>
      <c r="P37" s="621">
        <v>1551</v>
      </c>
      <c r="Q37" s="621">
        <v>1420</v>
      </c>
      <c r="R37" s="621">
        <v>1025</v>
      </c>
      <c r="S37" s="622">
        <v>681</v>
      </c>
    </row>
    <row r="38" spans="2:19" ht="15" customHeight="1">
      <c r="B38" s="612"/>
      <c r="C38" s="613"/>
      <c r="D38" s="1025" t="s">
        <v>1039</v>
      </c>
      <c r="E38" s="1025"/>
      <c r="F38" s="1026"/>
      <c r="G38" s="621">
        <v>156</v>
      </c>
      <c r="H38" s="621">
        <v>167</v>
      </c>
      <c r="I38" s="621">
        <v>172</v>
      </c>
      <c r="J38" s="621">
        <v>310</v>
      </c>
      <c r="K38" s="621">
        <v>0</v>
      </c>
      <c r="L38" s="621">
        <v>30</v>
      </c>
      <c r="M38" s="621">
        <v>0</v>
      </c>
      <c r="N38" s="621">
        <v>0</v>
      </c>
      <c r="O38" s="621">
        <v>384</v>
      </c>
      <c r="P38" s="621">
        <v>127</v>
      </c>
      <c r="Q38" s="621">
        <v>36</v>
      </c>
      <c r="R38" s="621">
        <v>130</v>
      </c>
      <c r="S38" s="622">
        <v>469</v>
      </c>
    </row>
    <row r="39" spans="2:19" ht="15" customHeight="1">
      <c r="B39" s="612"/>
      <c r="C39" s="613"/>
      <c r="D39" s="1025" t="s">
        <v>1040</v>
      </c>
      <c r="E39" s="1025"/>
      <c r="F39" s="1026"/>
      <c r="G39" s="636">
        <v>505</v>
      </c>
      <c r="H39" s="636">
        <v>108</v>
      </c>
      <c r="I39" s="636">
        <v>67</v>
      </c>
      <c r="J39" s="636">
        <v>772</v>
      </c>
      <c r="K39" s="636">
        <v>1310</v>
      </c>
      <c r="L39" s="636">
        <v>390</v>
      </c>
      <c r="M39" s="636">
        <v>244</v>
      </c>
      <c r="N39" s="636">
        <v>270</v>
      </c>
      <c r="O39" s="621">
        <v>430</v>
      </c>
      <c r="P39" s="636">
        <v>631</v>
      </c>
      <c r="Q39" s="636">
        <v>825</v>
      </c>
      <c r="R39" s="636">
        <v>661</v>
      </c>
      <c r="S39" s="622">
        <v>442</v>
      </c>
    </row>
    <row r="40" spans="2:19" ht="15" customHeight="1">
      <c r="B40" s="612"/>
      <c r="C40" s="613"/>
      <c r="D40" s="1025" t="s">
        <v>1041</v>
      </c>
      <c r="E40" s="1025"/>
      <c r="F40" s="1026"/>
      <c r="G40" s="621">
        <v>1411</v>
      </c>
      <c r="H40" s="621">
        <v>605</v>
      </c>
      <c r="I40" s="621">
        <v>1085</v>
      </c>
      <c r="J40" s="621">
        <v>1216</v>
      </c>
      <c r="K40" s="621">
        <v>1707</v>
      </c>
      <c r="L40" s="621">
        <v>1036</v>
      </c>
      <c r="M40" s="621">
        <v>1275</v>
      </c>
      <c r="N40" s="621">
        <v>911</v>
      </c>
      <c r="O40" s="621">
        <v>1448</v>
      </c>
      <c r="P40" s="621">
        <v>1637</v>
      </c>
      <c r="Q40" s="621">
        <v>2818</v>
      </c>
      <c r="R40" s="621">
        <v>1967</v>
      </c>
      <c r="S40" s="622">
        <v>1306</v>
      </c>
    </row>
    <row r="41" spans="2:19" ht="15" customHeight="1">
      <c r="B41" s="612"/>
      <c r="C41" s="613"/>
      <c r="D41" s="1025" t="s">
        <v>998</v>
      </c>
      <c r="E41" s="1025"/>
      <c r="F41" s="1026"/>
      <c r="G41" s="621">
        <v>92</v>
      </c>
      <c r="H41" s="621">
        <v>0</v>
      </c>
      <c r="I41" s="621">
        <v>0</v>
      </c>
      <c r="J41" s="621">
        <v>9</v>
      </c>
      <c r="K41" s="621">
        <v>16</v>
      </c>
      <c r="L41" s="621">
        <v>277</v>
      </c>
      <c r="M41" s="621">
        <v>11</v>
      </c>
      <c r="N41" s="621">
        <v>18</v>
      </c>
      <c r="O41" s="636">
        <v>27</v>
      </c>
      <c r="P41" s="636">
        <v>7</v>
      </c>
      <c r="Q41" s="636">
        <v>703</v>
      </c>
      <c r="R41" s="636">
        <v>22</v>
      </c>
      <c r="S41" s="622">
        <v>28</v>
      </c>
    </row>
    <row r="42" spans="2:19" ht="15" customHeight="1">
      <c r="B42" s="612"/>
      <c r="C42" s="613"/>
      <c r="D42" s="613"/>
      <c r="E42" s="613"/>
      <c r="F42" s="614"/>
      <c r="G42" s="621"/>
      <c r="H42" s="621"/>
      <c r="I42" s="621"/>
      <c r="J42" s="621"/>
      <c r="K42" s="621"/>
      <c r="L42" s="621"/>
      <c r="M42" s="621"/>
      <c r="N42" s="621"/>
      <c r="O42" s="636"/>
      <c r="P42" s="636"/>
      <c r="Q42" s="636"/>
      <c r="R42" s="636"/>
      <c r="S42" s="622"/>
    </row>
    <row r="43" spans="2:19" ht="15" customHeight="1" thickBot="1">
      <c r="B43" s="1027" t="s">
        <v>1042</v>
      </c>
      <c r="C43" s="1028"/>
      <c r="D43" s="1028"/>
      <c r="E43" s="1028"/>
      <c r="F43" s="1029"/>
      <c r="G43" s="637">
        <v>5428</v>
      </c>
      <c r="H43" s="637">
        <v>5281</v>
      </c>
      <c r="I43" s="637">
        <v>6160</v>
      </c>
      <c r="J43" s="637">
        <v>5804</v>
      </c>
      <c r="K43" s="637">
        <v>5282</v>
      </c>
      <c r="L43" s="637">
        <v>6394</v>
      </c>
      <c r="M43" s="637">
        <v>5116</v>
      </c>
      <c r="N43" s="637">
        <v>5770</v>
      </c>
      <c r="O43" s="637">
        <v>4639</v>
      </c>
      <c r="P43" s="637">
        <v>5075</v>
      </c>
      <c r="Q43" s="637">
        <v>5618</v>
      </c>
      <c r="R43" s="637">
        <v>5026</v>
      </c>
      <c r="S43" s="638">
        <v>4983</v>
      </c>
    </row>
    <row r="44" s="639" customFormat="1" ht="15" customHeight="1"/>
    <row r="45" s="640" customFormat="1" ht="15" customHeight="1">
      <c r="D45" s="641" t="s">
        <v>1043</v>
      </c>
    </row>
    <row r="46" s="623" customFormat="1" ht="15" customHeight="1"/>
    <row r="47" s="623" customFormat="1" ht="15" customHeight="1"/>
    <row r="58" s="623" customFormat="1" ht="15" customHeight="1"/>
    <row r="61" s="623" customFormat="1" ht="15" customHeight="1"/>
    <row r="64" s="623" customFormat="1" ht="15" customHeight="1"/>
    <row r="67" s="623" customFormat="1" ht="15" customHeight="1"/>
    <row r="73" s="623" customFormat="1" ht="15" customHeight="1"/>
    <row r="77" s="623" customFormat="1" ht="15" customHeight="1"/>
    <row r="78" s="623" customFormat="1" ht="15" customHeight="1"/>
    <row r="79" s="623" customFormat="1" ht="15" customHeight="1"/>
    <row r="82" s="639" customFormat="1" ht="15" customHeight="1"/>
    <row r="83" spans="7:15" ht="15" customHeight="1">
      <c r="G83" s="642"/>
      <c r="H83" s="642"/>
      <c r="I83" s="642"/>
      <c r="J83" s="642"/>
      <c r="K83" s="642"/>
      <c r="L83" s="642"/>
      <c r="M83" s="642"/>
      <c r="N83" s="642"/>
      <c r="O83" s="642"/>
    </row>
  </sheetData>
  <mergeCells count="42">
    <mergeCell ref="D32:F32"/>
    <mergeCell ref="D33:F33"/>
    <mergeCell ref="D38:F38"/>
    <mergeCell ref="B28:F28"/>
    <mergeCell ref="D25:F25"/>
    <mergeCell ref="D26:F26"/>
    <mergeCell ref="D31:F31"/>
    <mergeCell ref="N5:N6"/>
    <mergeCell ref="D22:F22"/>
    <mergeCell ref="E17:F17"/>
    <mergeCell ref="E20:F20"/>
    <mergeCell ref="D21:F21"/>
    <mergeCell ref="H5:H6"/>
    <mergeCell ref="I5:I6"/>
    <mergeCell ref="L5:L6"/>
    <mergeCell ref="M5:M6"/>
    <mergeCell ref="B13:F13"/>
    <mergeCell ref="B9:F9"/>
    <mergeCell ref="B7:F7"/>
    <mergeCell ref="B8:F8"/>
    <mergeCell ref="J5:J6"/>
    <mergeCell ref="K5:K6"/>
    <mergeCell ref="D39:F39"/>
    <mergeCell ref="S5:S6"/>
    <mergeCell ref="B15:F15"/>
    <mergeCell ref="B24:F24"/>
    <mergeCell ref="P5:P6"/>
    <mergeCell ref="G5:G6"/>
    <mergeCell ref="O5:O6"/>
    <mergeCell ref="Q5:Q6"/>
    <mergeCell ref="D16:F16"/>
    <mergeCell ref="R5:R6"/>
    <mergeCell ref="D41:F41"/>
    <mergeCell ref="B43:F43"/>
    <mergeCell ref="B5:F6"/>
    <mergeCell ref="D40:F40"/>
    <mergeCell ref="D29:F29"/>
    <mergeCell ref="D30:F30"/>
    <mergeCell ref="D34:F34"/>
    <mergeCell ref="D37:F37"/>
    <mergeCell ref="B36:F36"/>
    <mergeCell ref="B11:F11"/>
  </mergeCells>
  <printOptions/>
  <pageMargins left="0.75" right="0.75" top="1" bottom="1" header="0.512" footer="0.51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71"/>
  <sheetViews>
    <sheetView workbookViewId="0" topLeftCell="A1">
      <selection activeCell="A1" sqref="A1"/>
    </sheetView>
  </sheetViews>
  <sheetFormatPr defaultColWidth="9.00390625" defaultRowHeight="13.5"/>
  <cols>
    <col min="1" max="1" width="2.625" style="643" customWidth="1"/>
    <col min="2" max="2" width="2.25390625" style="643" customWidth="1"/>
    <col min="3" max="3" width="2.00390625" style="643" customWidth="1"/>
    <col min="4" max="4" width="2.25390625" style="643" customWidth="1"/>
    <col min="5" max="5" width="1.875" style="643" customWidth="1"/>
    <col min="6" max="6" width="18.625" style="643" customWidth="1"/>
    <col min="7" max="7" width="9.50390625" style="643" bestFit="1" customWidth="1"/>
    <col min="8" max="8" width="9.00390625" style="643" customWidth="1"/>
    <col min="9" max="9" width="9.125" style="643" bestFit="1" customWidth="1"/>
    <col min="10" max="11" width="9.00390625" style="643" customWidth="1"/>
    <col min="12" max="12" width="9.50390625" style="643" bestFit="1" customWidth="1"/>
    <col min="13" max="13" width="9.00390625" style="643" customWidth="1"/>
    <col min="14" max="14" width="9.125" style="643" bestFit="1" customWidth="1"/>
    <col min="15" max="17" width="9.00390625" style="643" customWidth="1"/>
    <col min="18" max="19" width="9.125" style="643" bestFit="1" customWidth="1"/>
    <col min="20" max="16384" width="9.00390625" style="643" customWidth="1"/>
  </cols>
  <sheetData>
    <row r="1" spans="1:19" ht="13.5">
      <c r="A1" s="641"/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</row>
    <row r="2" spans="1:19" s="645" customFormat="1" ht="14.25">
      <c r="A2" s="644"/>
      <c r="B2" s="644" t="s">
        <v>1114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</row>
    <row r="3" spans="1:19" s="645" customFormat="1" ht="14.25">
      <c r="A3" s="644"/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</row>
    <row r="4" spans="1:19" ht="14.25" thickBot="1">
      <c r="A4" s="641"/>
      <c r="B4" s="641"/>
      <c r="C4" s="641" t="s">
        <v>643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</row>
    <row r="5" spans="1:19" ht="14.25" customHeight="1">
      <c r="A5" s="641"/>
      <c r="B5" s="1046" t="s">
        <v>76</v>
      </c>
      <c r="C5" s="1047"/>
      <c r="D5" s="1047"/>
      <c r="E5" s="1047"/>
      <c r="F5" s="1048"/>
      <c r="G5" s="1042" t="s">
        <v>1001</v>
      </c>
      <c r="H5" s="1044" t="s">
        <v>1002</v>
      </c>
      <c r="I5" s="1040" t="s">
        <v>1003</v>
      </c>
      <c r="J5" s="1040" t="s">
        <v>1004</v>
      </c>
      <c r="K5" s="1040" t="s">
        <v>1005</v>
      </c>
      <c r="L5" s="1040" t="s">
        <v>1006</v>
      </c>
      <c r="M5" s="1040" t="s">
        <v>1007</v>
      </c>
      <c r="N5" s="1040" t="s">
        <v>1008</v>
      </c>
      <c r="O5" s="1040" t="s">
        <v>1009</v>
      </c>
      <c r="P5" s="1040" t="s">
        <v>1010</v>
      </c>
      <c r="Q5" s="1040" t="s">
        <v>1011</v>
      </c>
      <c r="R5" s="1040" t="s">
        <v>1012</v>
      </c>
      <c r="S5" s="1040" t="s">
        <v>1013</v>
      </c>
    </row>
    <row r="6" spans="1:19" ht="13.5">
      <c r="A6" s="641"/>
      <c r="B6" s="1049"/>
      <c r="C6" s="1050"/>
      <c r="D6" s="1050"/>
      <c r="E6" s="1050"/>
      <c r="F6" s="1051"/>
      <c r="G6" s="1043"/>
      <c r="H6" s="1045"/>
      <c r="I6" s="1041"/>
      <c r="J6" s="1041"/>
      <c r="K6" s="1041"/>
      <c r="L6" s="1041"/>
      <c r="M6" s="1041"/>
      <c r="N6" s="1041"/>
      <c r="O6" s="1041"/>
      <c r="P6" s="1041"/>
      <c r="Q6" s="1041"/>
      <c r="R6" s="1041"/>
      <c r="S6" s="1041"/>
    </row>
    <row r="7" spans="1:19" ht="13.5">
      <c r="A7" s="641"/>
      <c r="B7" s="1039" t="s">
        <v>1046</v>
      </c>
      <c r="C7" s="1025"/>
      <c r="D7" s="1025"/>
      <c r="E7" s="1025"/>
      <c r="F7" s="1026"/>
      <c r="G7" s="621">
        <v>680</v>
      </c>
      <c r="H7" s="621">
        <v>60</v>
      </c>
      <c r="I7" s="621">
        <v>58</v>
      </c>
      <c r="J7" s="621">
        <v>58</v>
      </c>
      <c r="K7" s="621">
        <v>51</v>
      </c>
      <c r="L7" s="621">
        <v>56</v>
      </c>
      <c r="M7" s="621">
        <v>54</v>
      </c>
      <c r="N7" s="621">
        <v>56</v>
      </c>
      <c r="O7" s="621">
        <v>58</v>
      </c>
      <c r="P7" s="621">
        <v>55</v>
      </c>
      <c r="Q7" s="621">
        <v>56</v>
      </c>
      <c r="R7" s="621">
        <v>59</v>
      </c>
      <c r="S7" s="622">
        <v>59</v>
      </c>
    </row>
    <row r="8" spans="1:19" ht="13.5">
      <c r="A8" s="641"/>
      <c r="B8" s="1039" t="s">
        <v>1015</v>
      </c>
      <c r="C8" s="1025" t="s">
        <v>1016</v>
      </c>
      <c r="D8" s="1025"/>
      <c r="E8" s="1025"/>
      <c r="F8" s="1026"/>
      <c r="G8" s="617">
        <v>4.4</v>
      </c>
      <c r="H8" s="617">
        <v>4.3</v>
      </c>
      <c r="I8" s="617">
        <v>4.4</v>
      </c>
      <c r="J8" s="617">
        <v>4.3</v>
      </c>
      <c r="K8" s="617">
        <v>4.7</v>
      </c>
      <c r="L8" s="617">
        <v>4.4</v>
      </c>
      <c r="M8" s="617">
        <v>4.3</v>
      </c>
      <c r="N8" s="617">
        <v>4.3</v>
      </c>
      <c r="O8" s="617">
        <v>4.4</v>
      </c>
      <c r="P8" s="617">
        <v>4.4</v>
      </c>
      <c r="Q8" s="617">
        <v>4.6</v>
      </c>
      <c r="R8" s="617">
        <v>4.4</v>
      </c>
      <c r="S8" s="618">
        <v>4.3</v>
      </c>
    </row>
    <row r="9" spans="1:19" ht="13.5">
      <c r="A9" s="641"/>
      <c r="B9" s="1039" t="s">
        <v>1017</v>
      </c>
      <c r="C9" s="1025" t="s">
        <v>1018</v>
      </c>
      <c r="D9" s="1025"/>
      <c r="E9" s="1025"/>
      <c r="F9" s="1026"/>
      <c r="G9" s="617">
        <v>1.4</v>
      </c>
      <c r="H9" s="617">
        <v>1.3</v>
      </c>
      <c r="I9" s="617">
        <v>1.3</v>
      </c>
      <c r="J9" s="617">
        <v>1.3</v>
      </c>
      <c r="K9" s="617">
        <v>1.4</v>
      </c>
      <c r="L9" s="617">
        <v>1.4</v>
      </c>
      <c r="M9" s="617">
        <v>1.4</v>
      </c>
      <c r="N9" s="617">
        <v>1.5</v>
      </c>
      <c r="O9" s="617">
        <v>1.4</v>
      </c>
      <c r="P9" s="617">
        <v>1.4</v>
      </c>
      <c r="Q9" s="617">
        <v>1.4</v>
      </c>
      <c r="R9" s="617">
        <v>1.6</v>
      </c>
      <c r="S9" s="618">
        <v>1.3</v>
      </c>
    </row>
    <row r="10" spans="1:19" ht="13.5">
      <c r="A10" s="641"/>
      <c r="B10" s="612"/>
      <c r="C10" s="613"/>
      <c r="D10" s="613"/>
      <c r="E10" s="613"/>
      <c r="F10" s="614"/>
      <c r="G10" s="619"/>
      <c r="H10" s="619"/>
      <c r="I10" s="619"/>
      <c r="J10" s="619"/>
      <c r="K10" s="619"/>
      <c r="L10" s="619"/>
      <c r="M10" s="619"/>
      <c r="N10" s="619"/>
      <c r="O10" s="619"/>
      <c r="P10" s="619"/>
      <c r="Q10" s="619"/>
      <c r="R10" s="619"/>
      <c r="S10" s="620"/>
    </row>
    <row r="11" spans="1:19" s="647" customFormat="1" ht="13.5">
      <c r="A11" s="641"/>
      <c r="B11" s="1039" t="s">
        <v>1047</v>
      </c>
      <c r="C11" s="1025"/>
      <c r="D11" s="1025"/>
      <c r="E11" s="1025"/>
      <c r="F11" s="1026"/>
      <c r="G11" s="646">
        <f aca="true" t="shared" si="0" ref="G11:M11">SUM(G13,G59,G65)</f>
        <v>34799</v>
      </c>
      <c r="H11" s="621">
        <f t="shared" si="0"/>
        <v>28777</v>
      </c>
      <c r="I11" s="621">
        <f t="shared" si="0"/>
        <v>30080</v>
      </c>
      <c r="J11" s="621">
        <f t="shared" si="0"/>
        <v>32010</v>
      </c>
      <c r="K11" s="621">
        <f t="shared" si="0"/>
        <v>36500</v>
      </c>
      <c r="L11" s="621">
        <f t="shared" si="0"/>
        <v>33302</v>
      </c>
      <c r="M11" s="621">
        <f t="shared" si="0"/>
        <v>33991</v>
      </c>
      <c r="N11" s="621">
        <v>31342</v>
      </c>
      <c r="O11" s="621">
        <v>32359</v>
      </c>
      <c r="P11" s="621">
        <f>SUM(P13,P59,P65)</f>
        <v>31841</v>
      </c>
      <c r="Q11" s="621">
        <f>SUM(Q13,Q59,Q65)</f>
        <v>35403</v>
      </c>
      <c r="R11" s="621">
        <v>32651</v>
      </c>
      <c r="S11" s="622">
        <v>57045</v>
      </c>
    </row>
    <row r="12" spans="1:19" ht="13.5">
      <c r="A12" s="641"/>
      <c r="B12" s="612"/>
      <c r="C12" s="613"/>
      <c r="D12" s="613"/>
      <c r="E12" s="613"/>
      <c r="F12" s="614"/>
      <c r="G12" s="646"/>
      <c r="H12" s="621"/>
      <c r="I12" s="621"/>
      <c r="J12" s="621"/>
      <c r="K12" s="621"/>
      <c r="L12" s="648"/>
      <c r="M12" s="648"/>
      <c r="N12" s="648"/>
      <c r="O12" s="648"/>
      <c r="P12" s="648"/>
      <c r="Q12" s="648"/>
      <c r="R12" s="648"/>
      <c r="S12" s="649"/>
    </row>
    <row r="13" spans="1:19" s="652" customFormat="1" ht="11.25">
      <c r="A13" s="650"/>
      <c r="B13" s="1036" t="s">
        <v>1048</v>
      </c>
      <c r="C13" s="1037"/>
      <c r="D13" s="1037"/>
      <c r="E13" s="1037"/>
      <c r="F13" s="1038"/>
      <c r="G13" s="651">
        <f aca="true" t="shared" si="1" ref="G13:M13">SUM(G14,G54)</f>
        <v>23046</v>
      </c>
      <c r="H13" s="627">
        <f t="shared" si="1"/>
        <v>20122</v>
      </c>
      <c r="I13" s="627">
        <f t="shared" si="1"/>
        <v>19653</v>
      </c>
      <c r="J13" s="627">
        <f t="shared" si="1"/>
        <v>22317</v>
      </c>
      <c r="K13" s="627">
        <f t="shared" si="1"/>
        <v>24353</v>
      </c>
      <c r="L13" s="627">
        <f t="shared" si="1"/>
        <v>22060</v>
      </c>
      <c r="M13" s="627">
        <f t="shared" si="1"/>
        <v>20827</v>
      </c>
      <c r="N13" s="627">
        <v>19816</v>
      </c>
      <c r="O13" s="627">
        <f>SUM(O14,O54)</f>
        <v>22380</v>
      </c>
      <c r="P13" s="627">
        <f>SUM(P14,P54)</f>
        <v>21492</v>
      </c>
      <c r="Q13" s="627">
        <f>SUM(Q14,Q54)</f>
        <v>24091</v>
      </c>
      <c r="R13" s="627">
        <v>22198</v>
      </c>
      <c r="S13" s="628">
        <v>36981</v>
      </c>
    </row>
    <row r="14" spans="1:19" s="652" customFormat="1" ht="11.25">
      <c r="A14" s="650"/>
      <c r="B14" s="653"/>
      <c r="C14" s="1037" t="s">
        <v>1049</v>
      </c>
      <c r="D14" s="1037"/>
      <c r="E14" s="1037"/>
      <c r="F14" s="1038"/>
      <c r="G14" s="651">
        <f>SUM(G15,G35,G41,G44)</f>
        <v>20280</v>
      </c>
      <c r="H14" s="627">
        <f>SUM(H15,H35,H41,H44)</f>
        <v>18101</v>
      </c>
      <c r="I14" s="627">
        <v>17457</v>
      </c>
      <c r="J14" s="627">
        <f>SUM(J15,J35,J41,J44)</f>
        <v>19759</v>
      </c>
      <c r="K14" s="627">
        <f>SUM(K15,K35,K41,K44)</f>
        <v>21931</v>
      </c>
      <c r="L14" s="627">
        <v>19615</v>
      </c>
      <c r="M14" s="627">
        <f>SUM(M15,M35,M41,M44)</f>
        <v>17778</v>
      </c>
      <c r="N14" s="627">
        <v>17361</v>
      </c>
      <c r="O14" s="627">
        <f>SUM(O15,O35,O41,O44)</f>
        <v>19529</v>
      </c>
      <c r="P14" s="627">
        <f>SUM(P15,P35,P41,P44)</f>
        <v>19182</v>
      </c>
      <c r="Q14" s="627">
        <f>SUM(Q15,Q35,Q41,Q44)</f>
        <v>21390</v>
      </c>
      <c r="R14" s="627">
        <v>19491</v>
      </c>
      <c r="S14" s="628">
        <v>31541</v>
      </c>
    </row>
    <row r="15" spans="1:19" s="652" customFormat="1" ht="11.25">
      <c r="A15" s="650"/>
      <c r="B15" s="624"/>
      <c r="C15" s="625"/>
      <c r="D15" s="1037" t="s">
        <v>1050</v>
      </c>
      <c r="E15" s="1037"/>
      <c r="F15" s="1038"/>
      <c r="G15" s="651">
        <f aca="true" t="shared" si="2" ref="G15:L15">SUM(G16,G21)</f>
        <v>9076</v>
      </c>
      <c r="H15" s="627">
        <f t="shared" si="2"/>
        <v>8549</v>
      </c>
      <c r="I15" s="627">
        <f t="shared" si="2"/>
        <v>7684</v>
      </c>
      <c r="J15" s="627">
        <f t="shared" si="2"/>
        <v>8940</v>
      </c>
      <c r="K15" s="627">
        <f t="shared" si="2"/>
        <v>9231</v>
      </c>
      <c r="L15" s="627">
        <f t="shared" si="2"/>
        <v>9283</v>
      </c>
      <c r="M15" s="627">
        <v>7984</v>
      </c>
      <c r="N15" s="627">
        <f>SUM(N16,N21)</f>
        <v>8601</v>
      </c>
      <c r="O15" s="627">
        <f>SUM(O16,O21)</f>
        <v>9052</v>
      </c>
      <c r="P15" s="627">
        <f>SUM(P16,P21)</f>
        <v>8407</v>
      </c>
      <c r="Q15" s="627">
        <f>SUM(Q16,Q21)</f>
        <v>9427</v>
      </c>
      <c r="R15" s="627">
        <v>8636</v>
      </c>
      <c r="S15" s="628">
        <v>2983</v>
      </c>
    </row>
    <row r="16" spans="1:19" s="652" customFormat="1" ht="11.25">
      <c r="A16" s="650"/>
      <c r="B16" s="624"/>
      <c r="C16" s="625"/>
      <c r="D16" s="640"/>
      <c r="E16" s="1037" t="s">
        <v>1045</v>
      </c>
      <c r="F16" s="1038"/>
      <c r="G16" s="651">
        <f>SUM(G17:G20)</f>
        <v>3704</v>
      </c>
      <c r="H16" s="627">
        <f>SUM(H17:H20)</f>
        <v>3352</v>
      </c>
      <c r="I16" s="627">
        <f>SUM(I17:I20)</f>
        <v>3258</v>
      </c>
      <c r="J16" s="627">
        <f>SUM(J17:J20)</f>
        <v>3819</v>
      </c>
      <c r="K16" s="627">
        <v>3832</v>
      </c>
      <c r="L16" s="627">
        <f>SUM(L17:L20)</f>
        <v>3920</v>
      </c>
      <c r="M16" s="627">
        <v>3398</v>
      </c>
      <c r="N16" s="627">
        <f>SUM(N17:N20)</f>
        <v>3486</v>
      </c>
      <c r="O16" s="627">
        <f>SUM(O17:O20)</f>
        <v>3744</v>
      </c>
      <c r="P16" s="627">
        <f>SUM(P17:P20)</f>
        <v>3504</v>
      </c>
      <c r="Q16" s="627">
        <f>SUM(Q17:Q20)</f>
        <v>3986</v>
      </c>
      <c r="R16" s="627">
        <v>3290</v>
      </c>
      <c r="S16" s="628">
        <v>4750</v>
      </c>
    </row>
    <row r="17" spans="1:19" ht="13.5">
      <c r="A17" s="641"/>
      <c r="B17" s="612"/>
      <c r="C17" s="613"/>
      <c r="D17" s="642"/>
      <c r="E17" s="613"/>
      <c r="F17" s="614" t="s">
        <v>1051</v>
      </c>
      <c r="G17" s="646">
        <v>3205</v>
      </c>
      <c r="H17" s="621">
        <v>2831</v>
      </c>
      <c r="I17" s="621">
        <v>2706</v>
      </c>
      <c r="J17" s="621">
        <v>3270</v>
      </c>
      <c r="K17" s="621">
        <v>3403</v>
      </c>
      <c r="L17" s="621">
        <v>3452</v>
      </c>
      <c r="M17" s="621">
        <v>3020</v>
      </c>
      <c r="N17" s="621">
        <v>2997</v>
      </c>
      <c r="O17" s="621">
        <v>3243</v>
      </c>
      <c r="P17" s="621">
        <v>3024</v>
      </c>
      <c r="Q17" s="621">
        <v>3594</v>
      </c>
      <c r="R17" s="621">
        <v>2840</v>
      </c>
      <c r="S17" s="622">
        <v>4100</v>
      </c>
    </row>
    <row r="18" spans="1:19" ht="13.5">
      <c r="A18" s="641"/>
      <c r="B18" s="612"/>
      <c r="C18" s="613"/>
      <c r="D18" s="642"/>
      <c r="E18" s="613"/>
      <c r="F18" s="614" t="s">
        <v>1052</v>
      </c>
      <c r="G18" s="646">
        <v>108</v>
      </c>
      <c r="H18" s="621">
        <v>111</v>
      </c>
      <c r="I18" s="621">
        <v>135</v>
      </c>
      <c r="J18" s="621">
        <v>117</v>
      </c>
      <c r="K18" s="621">
        <v>143</v>
      </c>
      <c r="L18" s="621">
        <v>141</v>
      </c>
      <c r="M18" s="621">
        <v>151</v>
      </c>
      <c r="N18" s="621">
        <v>109</v>
      </c>
      <c r="O18" s="621">
        <v>76</v>
      </c>
      <c r="P18" s="621">
        <v>84</v>
      </c>
      <c r="Q18" s="621">
        <v>100</v>
      </c>
      <c r="R18" s="621">
        <v>103</v>
      </c>
      <c r="S18" s="622">
        <v>71</v>
      </c>
    </row>
    <row r="19" spans="1:19" ht="13.5">
      <c r="A19" s="641"/>
      <c r="B19" s="612"/>
      <c r="C19" s="613"/>
      <c r="D19" s="613"/>
      <c r="E19" s="642"/>
      <c r="F19" s="614" t="s">
        <v>1053</v>
      </c>
      <c r="G19" s="646">
        <v>130</v>
      </c>
      <c r="H19" s="621">
        <v>149</v>
      </c>
      <c r="I19" s="621">
        <v>176</v>
      </c>
      <c r="J19" s="621">
        <v>156</v>
      </c>
      <c r="K19" s="621">
        <v>147</v>
      </c>
      <c r="L19" s="621">
        <v>142</v>
      </c>
      <c r="M19" s="621">
        <v>98</v>
      </c>
      <c r="N19" s="621">
        <v>123</v>
      </c>
      <c r="O19" s="621">
        <v>113</v>
      </c>
      <c r="P19" s="621">
        <v>84</v>
      </c>
      <c r="Q19" s="621">
        <v>129</v>
      </c>
      <c r="R19" s="621">
        <v>117</v>
      </c>
      <c r="S19" s="622">
        <v>115</v>
      </c>
    </row>
    <row r="20" spans="1:19" ht="13.5">
      <c r="A20" s="641"/>
      <c r="B20" s="612"/>
      <c r="C20" s="613"/>
      <c r="D20" s="613"/>
      <c r="E20" s="642"/>
      <c r="F20" s="614" t="s">
        <v>1054</v>
      </c>
      <c r="G20" s="646">
        <v>261</v>
      </c>
      <c r="H20" s="621">
        <v>261</v>
      </c>
      <c r="I20" s="621">
        <v>241</v>
      </c>
      <c r="J20" s="621">
        <v>276</v>
      </c>
      <c r="K20" s="621">
        <v>134</v>
      </c>
      <c r="L20" s="621">
        <v>185</v>
      </c>
      <c r="M20" s="621">
        <v>275</v>
      </c>
      <c r="N20" s="621">
        <v>257</v>
      </c>
      <c r="O20" s="621">
        <v>312</v>
      </c>
      <c r="P20" s="621">
        <v>312</v>
      </c>
      <c r="Q20" s="621">
        <v>163</v>
      </c>
      <c r="R20" s="621">
        <v>225</v>
      </c>
      <c r="S20" s="622">
        <v>464</v>
      </c>
    </row>
    <row r="21" spans="1:19" s="652" customFormat="1" ht="11.25">
      <c r="A21" s="650"/>
      <c r="B21" s="624"/>
      <c r="C21" s="625"/>
      <c r="D21" s="625"/>
      <c r="E21" s="1037" t="s">
        <v>1055</v>
      </c>
      <c r="F21" s="1038"/>
      <c r="G21" s="651">
        <v>5372</v>
      </c>
      <c r="H21" s="627">
        <f>SUM(H22:H34)</f>
        <v>5197</v>
      </c>
      <c r="I21" s="627">
        <f>SUM(I22:I34)</f>
        <v>4426</v>
      </c>
      <c r="J21" s="627">
        <v>5121</v>
      </c>
      <c r="K21" s="627">
        <f aca="true" t="shared" si="3" ref="K21:S21">SUM(K22:K34)</f>
        <v>5399</v>
      </c>
      <c r="L21" s="627">
        <f t="shared" si="3"/>
        <v>5363</v>
      </c>
      <c r="M21" s="627">
        <f t="shared" si="3"/>
        <v>4486</v>
      </c>
      <c r="N21" s="627">
        <f t="shared" si="3"/>
        <v>5115</v>
      </c>
      <c r="O21" s="627">
        <f t="shared" si="3"/>
        <v>5308</v>
      </c>
      <c r="P21" s="627">
        <f t="shared" si="3"/>
        <v>4903</v>
      </c>
      <c r="Q21" s="627">
        <f t="shared" si="3"/>
        <v>5441</v>
      </c>
      <c r="R21" s="627">
        <f t="shared" si="3"/>
        <v>5346</v>
      </c>
      <c r="S21" s="628">
        <f t="shared" si="3"/>
        <v>8233</v>
      </c>
    </row>
    <row r="22" spans="1:19" ht="15" customHeight="1">
      <c r="A22" s="641"/>
      <c r="B22" s="612"/>
      <c r="C22" s="613"/>
      <c r="D22" s="613"/>
      <c r="E22" s="613"/>
      <c r="F22" s="614" t="s">
        <v>1056</v>
      </c>
      <c r="G22" s="646">
        <v>540</v>
      </c>
      <c r="H22" s="621">
        <v>453</v>
      </c>
      <c r="I22" s="621">
        <v>468</v>
      </c>
      <c r="J22" s="621">
        <v>620</v>
      </c>
      <c r="K22" s="621">
        <v>623</v>
      </c>
      <c r="L22" s="621">
        <v>568</v>
      </c>
      <c r="M22" s="621">
        <v>385</v>
      </c>
      <c r="N22" s="621">
        <v>470</v>
      </c>
      <c r="O22" s="621">
        <v>500</v>
      </c>
      <c r="P22" s="621">
        <v>502</v>
      </c>
      <c r="Q22" s="621">
        <v>550</v>
      </c>
      <c r="R22" s="621">
        <v>542</v>
      </c>
      <c r="S22" s="622">
        <v>791</v>
      </c>
    </row>
    <row r="23" spans="1:19" ht="15" customHeight="1">
      <c r="A23" s="641"/>
      <c r="B23" s="612"/>
      <c r="C23" s="613"/>
      <c r="D23" s="613"/>
      <c r="E23" s="613"/>
      <c r="F23" s="614" t="s">
        <v>1057</v>
      </c>
      <c r="G23" s="646">
        <v>216</v>
      </c>
      <c r="H23" s="621">
        <v>274</v>
      </c>
      <c r="I23" s="621">
        <v>147</v>
      </c>
      <c r="J23" s="621">
        <v>191</v>
      </c>
      <c r="K23" s="621">
        <v>186</v>
      </c>
      <c r="L23" s="621">
        <v>246</v>
      </c>
      <c r="M23" s="621">
        <v>260</v>
      </c>
      <c r="N23" s="621">
        <v>221</v>
      </c>
      <c r="O23" s="621">
        <v>188</v>
      </c>
      <c r="P23" s="621">
        <v>144</v>
      </c>
      <c r="Q23" s="621">
        <v>215</v>
      </c>
      <c r="R23" s="621">
        <v>192</v>
      </c>
      <c r="S23" s="622">
        <v>318</v>
      </c>
    </row>
    <row r="24" spans="1:19" ht="15" customHeight="1">
      <c r="A24" s="641"/>
      <c r="B24" s="612"/>
      <c r="C24" s="613"/>
      <c r="D24" s="613"/>
      <c r="E24" s="613"/>
      <c r="F24" s="614" t="s">
        <v>1058</v>
      </c>
      <c r="G24" s="646">
        <v>782</v>
      </c>
      <c r="H24" s="621">
        <v>688</v>
      </c>
      <c r="I24" s="621">
        <v>688</v>
      </c>
      <c r="J24" s="621">
        <v>751</v>
      </c>
      <c r="K24" s="621">
        <v>869</v>
      </c>
      <c r="L24" s="621">
        <v>791</v>
      </c>
      <c r="M24" s="621">
        <v>642</v>
      </c>
      <c r="N24" s="621">
        <v>623</v>
      </c>
      <c r="O24" s="621">
        <v>798</v>
      </c>
      <c r="P24" s="621">
        <v>812</v>
      </c>
      <c r="Q24" s="621">
        <v>845</v>
      </c>
      <c r="R24" s="621">
        <v>805</v>
      </c>
      <c r="S24" s="622">
        <v>1067</v>
      </c>
    </row>
    <row r="25" spans="1:19" ht="15" customHeight="1">
      <c r="A25" s="641"/>
      <c r="B25" s="612"/>
      <c r="C25" s="613"/>
      <c r="D25" s="613"/>
      <c r="E25" s="613"/>
      <c r="F25" s="614" t="s">
        <v>1059</v>
      </c>
      <c r="G25" s="646">
        <v>668</v>
      </c>
      <c r="H25" s="621">
        <v>448</v>
      </c>
      <c r="I25" s="621">
        <v>405</v>
      </c>
      <c r="J25" s="621">
        <v>498</v>
      </c>
      <c r="K25" s="621">
        <v>533</v>
      </c>
      <c r="L25" s="621">
        <v>699</v>
      </c>
      <c r="M25" s="621">
        <v>619</v>
      </c>
      <c r="N25" s="621">
        <v>840</v>
      </c>
      <c r="O25" s="621">
        <v>671</v>
      </c>
      <c r="P25" s="621">
        <v>720</v>
      </c>
      <c r="Q25" s="621">
        <v>837</v>
      </c>
      <c r="R25" s="621">
        <v>796</v>
      </c>
      <c r="S25" s="622">
        <v>942</v>
      </c>
    </row>
    <row r="26" spans="1:19" ht="15" customHeight="1">
      <c r="A26" s="641"/>
      <c r="B26" s="612"/>
      <c r="C26" s="613"/>
      <c r="D26" s="613"/>
      <c r="E26" s="642"/>
      <c r="F26" s="614" t="s">
        <v>1060</v>
      </c>
      <c r="G26" s="646">
        <v>180</v>
      </c>
      <c r="H26" s="621">
        <v>139</v>
      </c>
      <c r="I26" s="621">
        <v>133</v>
      </c>
      <c r="J26" s="621">
        <v>158</v>
      </c>
      <c r="K26" s="621">
        <v>209</v>
      </c>
      <c r="L26" s="621">
        <v>185</v>
      </c>
      <c r="M26" s="621">
        <v>143</v>
      </c>
      <c r="N26" s="621">
        <v>133</v>
      </c>
      <c r="O26" s="621">
        <v>155</v>
      </c>
      <c r="P26" s="621">
        <v>152</v>
      </c>
      <c r="Q26" s="621">
        <v>137</v>
      </c>
      <c r="R26" s="621">
        <v>153</v>
      </c>
      <c r="S26" s="622">
        <v>461</v>
      </c>
    </row>
    <row r="27" spans="1:19" ht="15" customHeight="1">
      <c r="A27" s="641"/>
      <c r="B27" s="612"/>
      <c r="C27" s="613"/>
      <c r="D27" s="613"/>
      <c r="E27" s="642"/>
      <c r="F27" s="614" t="s">
        <v>1061</v>
      </c>
      <c r="G27" s="646">
        <v>604</v>
      </c>
      <c r="H27" s="621">
        <v>605</v>
      </c>
      <c r="I27" s="621">
        <v>607</v>
      </c>
      <c r="J27" s="621">
        <v>651</v>
      </c>
      <c r="K27" s="621">
        <v>632</v>
      </c>
      <c r="L27" s="621">
        <v>625</v>
      </c>
      <c r="M27" s="621">
        <v>471</v>
      </c>
      <c r="N27" s="621">
        <v>461</v>
      </c>
      <c r="O27" s="621">
        <v>519</v>
      </c>
      <c r="P27" s="621">
        <v>499</v>
      </c>
      <c r="Q27" s="621">
        <v>613</v>
      </c>
      <c r="R27" s="621">
        <v>682</v>
      </c>
      <c r="S27" s="622">
        <v>867</v>
      </c>
    </row>
    <row r="28" spans="1:19" ht="15" customHeight="1">
      <c r="A28" s="641"/>
      <c r="B28" s="612"/>
      <c r="C28" s="613"/>
      <c r="D28" s="613"/>
      <c r="E28" s="642"/>
      <c r="F28" s="614" t="s">
        <v>1062</v>
      </c>
      <c r="G28" s="646">
        <v>734</v>
      </c>
      <c r="H28" s="621">
        <v>748</v>
      </c>
      <c r="I28" s="621">
        <v>657</v>
      </c>
      <c r="J28" s="621">
        <v>649</v>
      </c>
      <c r="K28" s="621">
        <v>614</v>
      </c>
      <c r="L28" s="621">
        <v>662</v>
      </c>
      <c r="M28" s="621">
        <v>741</v>
      </c>
      <c r="N28" s="621">
        <v>777</v>
      </c>
      <c r="O28" s="621">
        <v>884</v>
      </c>
      <c r="P28" s="621">
        <v>627</v>
      </c>
      <c r="Q28" s="621">
        <v>676</v>
      </c>
      <c r="R28" s="621">
        <v>727</v>
      </c>
      <c r="S28" s="622">
        <v>1021</v>
      </c>
    </row>
    <row r="29" spans="1:19" ht="15" customHeight="1">
      <c r="A29" s="641"/>
      <c r="B29" s="612"/>
      <c r="C29" s="613"/>
      <c r="D29" s="613"/>
      <c r="E29" s="642"/>
      <c r="F29" s="614" t="s">
        <v>1063</v>
      </c>
      <c r="G29" s="646">
        <v>655</v>
      </c>
      <c r="H29" s="621">
        <v>592</v>
      </c>
      <c r="I29" s="621">
        <v>669</v>
      </c>
      <c r="J29" s="621">
        <v>877</v>
      </c>
      <c r="K29" s="621">
        <v>873</v>
      </c>
      <c r="L29" s="621">
        <v>692</v>
      </c>
      <c r="M29" s="621">
        <v>514</v>
      </c>
      <c r="N29" s="621">
        <v>584</v>
      </c>
      <c r="O29" s="621">
        <v>512</v>
      </c>
      <c r="P29" s="621">
        <v>477</v>
      </c>
      <c r="Q29" s="621">
        <v>578</v>
      </c>
      <c r="R29" s="621">
        <v>656</v>
      </c>
      <c r="S29" s="622">
        <v>954</v>
      </c>
    </row>
    <row r="30" spans="1:19" ht="15" customHeight="1">
      <c r="A30" s="641"/>
      <c r="B30" s="612"/>
      <c r="C30" s="613"/>
      <c r="D30" s="613"/>
      <c r="E30" s="642"/>
      <c r="F30" s="614" t="s">
        <v>1064</v>
      </c>
      <c r="G30" s="646">
        <v>309</v>
      </c>
      <c r="H30" s="621">
        <v>433</v>
      </c>
      <c r="I30" s="621">
        <v>167</v>
      </c>
      <c r="J30" s="621">
        <v>185</v>
      </c>
      <c r="K30" s="621">
        <v>203</v>
      </c>
      <c r="L30" s="621">
        <v>207</v>
      </c>
      <c r="M30" s="621">
        <v>165</v>
      </c>
      <c r="N30" s="621">
        <v>203</v>
      </c>
      <c r="O30" s="621">
        <v>407</v>
      </c>
      <c r="P30" s="621">
        <v>480</v>
      </c>
      <c r="Q30" s="621">
        <v>462</v>
      </c>
      <c r="R30" s="621">
        <v>246</v>
      </c>
      <c r="S30" s="622">
        <v>527</v>
      </c>
    </row>
    <row r="31" spans="1:19" ht="15" customHeight="1">
      <c r="A31" s="641"/>
      <c r="B31" s="612"/>
      <c r="C31" s="613"/>
      <c r="D31" s="613"/>
      <c r="E31" s="642"/>
      <c r="F31" s="614" t="s">
        <v>1065</v>
      </c>
      <c r="G31" s="646">
        <v>290</v>
      </c>
      <c r="H31" s="621">
        <v>334</v>
      </c>
      <c r="I31" s="621">
        <v>215</v>
      </c>
      <c r="J31" s="621">
        <v>244</v>
      </c>
      <c r="K31" s="621">
        <v>310</v>
      </c>
      <c r="L31" s="621">
        <v>281</v>
      </c>
      <c r="M31" s="621">
        <v>212</v>
      </c>
      <c r="N31" s="621">
        <v>245</v>
      </c>
      <c r="O31" s="621">
        <v>272</v>
      </c>
      <c r="P31" s="621">
        <v>166</v>
      </c>
      <c r="Q31" s="621">
        <v>189</v>
      </c>
      <c r="R31" s="621">
        <v>208</v>
      </c>
      <c r="S31" s="622">
        <v>775</v>
      </c>
    </row>
    <row r="32" spans="1:19" ht="15" customHeight="1">
      <c r="A32" s="641"/>
      <c r="B32" s="612"/>
      <c r="C32" s="613"/>
      <c r="D32" s="613"/>
      <c r="E32" s="642"/>
      <c r="F32" s="614" t="s">
        <v>1066</v>
      </c>
      <c r="G32" s="646">
        <v>157</v>
      </c>
      <c r="H32" s="621">
        <v>260</v>
      </c>
      <c r="I32" s="621">
        <v>90</v>
      </c>
      <c r="J32" s="621">
        <v>117</v>
      </c>
      <c r="K32" s="621">
        <v>160</v>
      </c>
      <c r="L32" s="621">
        <v>160</v>
      </c>
      <c r="M32" s="621">
        <v>109</v>
      </c>
      <c r="N32" s="621">
        <v>273</v>
      </c>
      <c r="O32" s="621">
        <v>270</v>
      </c>
      <c r="P32" s="621">
        <v>107</v>
      </c>
      <c r="Q32" s="621">
        <v>83</v>
      </c>
      <c r="R32" s="621">
        <v>99</v>
      </c>
      <c r="S32" s="622">
        <v>151</v>
      </c>
    </row>
    <row r="33" spans="1:19" ht="15" customHeight="1">
      <c r="A33" s="641"/>
      <c r="B33" s="612"/>
      <c r="C33" s="613"/>
      <c r="D33" s="613"/>
      <c r="E33" s="642"/>
      <c r="F33" s="614" t="s">
        <v>1067</v>
      </c>
      <c r="G33" s="646">
        <v>143</v>
      </c>
      <c r="H33" s="621">
        <v>118</v>
      </c>
      <c r="I33" s="621">
        <v>94</v>
      </c>
      <c r="J33" s="621">
        <v>113</v>
      </c>
      <c r="K33" s="621">
        <v>123</v>
      </c>
      <c r="L33" s="621">
        <v>117</v>
      </c>
      <c r="M33" s="621">
        <v>121</v>
      </c>
      <c r="N33" s="621">
        <v>183</v>
      </c>
      <c r="O33" s="621">
        <v>125</v>
      </c>
      <c r="P33" s="621">
        <v>130</v>
      </c>
      <c r="Q33" s="621">
        <v>159</v>
      </c>
      <c r="R33" s="621">
        <v>152</v>
      </c>
      <c r="S33" s="622">
        <v>288</v>
      </c>
    </row>
    <row r="34" spans="1:19" ht="15" customHeight="1">
      <c r="A34" s="641"/>
      <c r="B34" s="612"/>
      <c r="C34" s="613"/>
      <c r="D34" s="613"/>
      <c r="E34" s="642"/>
      <c r="F34" s="614" t="s">
        <v>1068</v>
      </c>
      <c r="G34" s="646">
        <v>84</v>
      </c>
      <c r="H34" s="621">
        <v>105</v>
      </c>
      <c r="I34" s="621">
        <v>86</v>
      </c>
      <c r="J34" s="621">
        <v>67</v>
      </c>
      <c r="K34" s="621">
        <v>64</v>
      </c>
      <c r="L34" s="621">
        <v>130</v>
      </c>
      <c r="M34" s="621">
        <v>104</v>
      </c>
      <c r="N34" s="621">
        <v>102</v>
      </c>
      <c r="O34" s="621">
        <v>7</v>
      </c>
      <c r="P34" s="621">
        <v>87</v>
      </c>
      <c r="Q34" s="621">
        <v>97</v>
      </c>
      <c r="R34" s="621">
        <v>88</v>
      </c>
      <c r="S34" s="622">
        <v>71</v>
      </c>
    </row>
    <row r="35" spans="1:19" s="652" customFormat="1" ht="11.25">
      <c r="A35" s="650"/>
      <c r="B35" s="624"/>
      <c r="C35" s="625"/>
      <c r="D35" s="1037" t="s">
        <v>1069</v>
      </c>
      <c r="E35" s="1037"/>
      <c r="F35" s="1038"/>
      <c r="G35" s="651">
        <f>SUM(G36:G40)</f>
        <v>2590</v>
      </c>
      <c r="H35" s="627">
        <f>SUM(H36:H40)</f>
        <v>2801</v>
      </c>
      <c r="I35" s="627">
        <f>SUM(I36:I40)</f>
        <v>2223</v>
      </c>
      <c r="J35" s="627">
        <f>SUM(J36:J40)</f>
        <v>2540</v>
      </c>
      <c r="K35" s="627">
        <f>SUM(K36:K40)</f>
        <v>2319</v>
      </c>
      <c r="L35" s="627">
        <v>2087</v>
      </c>
      <c r="M35" s="627">
        <v>2473</v>
      </c>
      <c r="N35" s="627">
        <f aca="true" t="shared" si="4" ref="N35:S35">SUM(N36:N40)</f>
        <v>1516</v>
      </c>
      <c r="O35" s="627">
        <f t="shared" si="4"/>
        <v>2405</v>
      </c>
      <c r="P35" s="627">
        <f t="shared" si="4"/>
        <v>2674</v>
      </c>
      <c r="Q35" s="627">
        <f t="shared" si="4"/>
        <v>3465</v>
      </c>
      <c r="R35" s="627">
        <f t="shared" si="4"/>
        <v>2671</v>
      </c>
      <c r="S35" s="628">
        <f t="shared" si="4"/>
        <v>3839</v>
      </c>
    </row>
    <row r="36" spans="1:19" ht="13.5">
      <c r="A36" s="641"/>
      <c r="B36" s="612"/>
      <c r="C36" s="613"/>
      <c r="D36" s="613"/>
      <c r="E36" s="1025" t="s">
        <v>1070</v>
      </c>
      <c r="F36" s="1026"/>
      <c r="G36" s="646">
        <v>674</v>
      </c>
      <c r="H36" s="621">
        <v>555</v>
      </c>
      <c r="I36" s="621">
        <v>593</v>
      </c>
      <c r="J36" s="621">
        <v>703</v>
      </c>
      <c r="K36" s="621">
        <v>709</v>
      </c>
      <c r="L36" s="621">
        <v>633</v>
      </c>
      <c r="M36" s="621">
        <v>613</v>
      </c>
      <c r="N36" s="621">
        <v>507</v>
      </c>
      <c r="O36" s="621">
        <v>717</v>
      </c>
      <c r="P36" s="621">
        <v>631</v>
      </c>
      <c r="Q36" s="621">
        <v>738</v>
      </c>
      <c r="R36" s="621">
        <v>736</v>
      </c>
      <c r="S36" s="622">
        <v>946</v>
      </c>
    </row>
    <row r="37" spans="1:19" ht="13.5">
      <c r="A37" s="641"/>
      <c r="B37" s="612"/>
      <c r="C37" s="613"/>
      <c r="D37" s="613"/>
      <c r="E37" s="1025" t="s">
        <v>1071</v>
      </c>
      <c r="F37" s="1026"/>
      <c r="G37" s="646">
        <v>285</v>
      </c>
      <c r="H37" s="621">
        <v>298</v>
      </c>
      <c r="I37" s="621">
        <v>113</v>
      </c>
      <c r="J37" s="621">
        <v>231</v>
      </c>
      <c r="K37" s="621">
        <v>249</v>
      </c>
      <c r="L37" s="621">
        <v>153</v>
      </c>
      <c r="M37" s="621">
        <v>439</v>
      </c>
      <c r="N37" s="621">
        <v>37</v>
      </c>
      <c r="O37" s="621">
        <v>166</v>
      </c>
      <c r="P37" s="621">
        <v>187</v>
      </c>
      <c r="Q37" s="621">
        <v>416</v>
      </c>
      <c r="R37" s="621">
        <v>491</v>
      </c>
      <c r="S37" s="622">
        <v>577</v>
      </c>
    </row>
    <row r="38" spans="1:19" ht="13.5">
      <c r="A38" s="641"/>
      <c r="B38" s="612"/>
      <c r="C38" s="613"/>
      <c r="D38" s="613"/>
      <c r="E38" s="1025" t="s">
        <v>1072</v>
      </c>
      <c r="F38" s="1026"/>
      <c r="G38" s="646">
        <v>380</v>
      </c>
      <c r="H38" s="621">
        <v>543</v>
      </c>
      <c r="I38" s="621">
        <v>297</v>
      </c>
      <c r="J38" s="621">
        <v>292</v>
      </c>
      <c r="K38" s="621">
        <v>211</v>
      </c>
      <c r="L38" s="621">
        <v>314</v>
      </c>
      <c r="M38" s="621">
        <v>294</v>
      </c>
      <c r="N38" s="621">
        <v>226</v>
      </c>
      <c r="O38" s="621">
        <v>258</v>
      </c>
      <c r="P38" s="621">
        <v>659</v>
      </c>
      <c r="Q38" s="621">
        <v>653</v>
      </c>
      <c r="R38" s="621">
        <v>272</v>
      </c>
      <c r="S38" s="622">
        <v>522</v>
      </c>
    </row>
    <row r="39" spans="1:19" ht="13.5">
      <c r="A39" s="641"/>
      <c r="B39" s="612"/>
      <c r="C39" s="613"/>
      <c r="D39" s="613"/>
      <c r="E39" s="1025" t="s">
        <v>1073</v>
      </c>
      <c r="F39" s="1026"/>
      <c r="G39" s="646">
        <v>376</v>
      </c>
      <c r="H39" s="621">
        <v>449</v>
      </c>
      <c r="I39" s="621">
        <v>406</v>
      </c>
      <c r="J39" s="621">
        <v>403</v>
      </c>
      <c r="K39" s="621">
        <v>370</v>
      </c>
      <c r="L39" s="621">
        <v>360</v>
      </c>
      <c r="M39" s="621">
        <v>384</v>
      </c>
      <c r="N39" s="621">
        <v>296</v>
      </c>
      <c r="O39" s="621">
        <v>338</v>
      </c>
      <c r="P39" s="621">
        <v>354</v>
      </c>
      <c r="Q39" s="621">
        <v>401</v>
      </c>
      <c r="R39" s="621">
        <v>388</v>
      </c>
      <c r="S39" s="622">
        <v>359</v>
      </c>
    </row>
    <row r="40" spans="1:19" ht="13.5">
      <c r="A40" s="641"/>
      <c r="B40" s="612"/>
      <c r="C40" s="613"/>
      <c r="D40" s="613"/>
      <c r="E40" s="1025" t="s">
        <v>1074</v>
      </c>
      <c r="F40" s="1026"/>
      <c r="G40" s="646">
        <v>875</v>
      </c>
      <c r="H40" s="621">
        <v>956</v>
      </c>
      <c r="I40" s="621">
        <v>814</v>
      </c>
      <c r="J40" s="621">
        <v>911</v>
      </c>
      <c r="K40" s="621">
        <v>780</v>
      </c>
      <c r="L40" s="621">
        <v>607</v>
      </c>
      <c r="M40" s="621">
        <v>693</v>
      </c>
      <c r="N40" s="621">
        <v>450</v>
      </c>
      <c r="O40" s="621">
        <v>926</v>
      </c>
      <c r="P40" s="621">
        <v>843</v>
      </c>
      <c r="Q40" s="621">
        <v>1257</v>
      </c>
      <c r="R40" s="621">
        <v>784</v>
      </c>
      <c r="S40" s="622">
        <v>1435</v>
      </c>
    </row>
    <row r="41" spans="1:19" s="652" customFormat="1" ht="11.25">
      <c r="A41" s="650"/>
      <c r="B41" s="624"/>
      <c r="C41" s="625"/>
      <c r="D41" s="1037" t="s">
        <v>1075</v>
      </c>
      <c r="E41" s="1037"/>
      <c r="F41" s="1038"/>
      <c r="G41" s="651">
        <f>SUM(G42:G43)</f>
        <v>2532</v>
      </c>
      <c r="H41" s="627">
        <f>SUM(H42:H43)</f>
        <v>2124</v>
      </c>
      <c r="I41" s="627">
        <v>2032</v>
      </c>
      <c r="J41" s="627">
        <f>SUM(J42:J43)</f>
        <v>1984</v>
      </c>
      <c r="K41" s="627">
        <f>SUM(K42:K43)</f>
        <v>3571</v>
      </c>
      <c r="L41" s="627">
        <f>SUM(L42:L43)</f>
        <v>1890</v>
      </c>
      <c r="M41" s="627">
        <f>SUM(M42:M43)</f>
        <v>1720</v>
      </c>
      <c r="N41" s="627">
        <v>2267</v>
      </c>
      <c r="O41" s="627">
        <f>SUM(O42:O43)</f>
        <v>2176</v>
      </c>
      <c r="P41" s="627">
        <f>SUM(P42:P43)</f>
        <v>1771</v>
      </c>
      <c r="Q41" s="627">
        <f>SUM(Q42:Q43)</f>
        <v>2569</v>
      </c>
      <c r="R41" s="627">
        <f>SUM(R42:R43)</f>
        <v>2678</v>
      </c>
      <c r="S41" s="628">
        <f>SUM(S42:S43)</f>
        <v>5489</v>
      </c>
    </row>
    <row r="42" spans="1:19" ht="13.5">
      <c r="A42" s="641"/>
      <c r="B42" s="612"/>
      <c r="C42" s="613"/>
      <c r="D42" s="613"/>
      <c r="E42" s="1025" t="s">
        <v>1076</v>
      </c>
      <c r="F42" s="1026"/>
      <c r="G42" s="646">
        <v>1729</v>
      </c>
      <c r="H42" s="621">
        <v>1269</v>
      </c>
      <c r="I42" s="621">
        <v>1468</v>
      </c>
      <c r="J42" s="621">
        <v>1272</v>
      </c>
      <c r="K42" s="621">
        <v>2646</v>
      </c>
      <c r="L42" s="621">
        <v>1177</v>
      </c>
      <c r="M42" s="621">
        <v>1350</v>
      </c>
      <c r="N42" s="621">
        <v>1455</v>
      </c>
      <c r="O42" s="621">
        <v>1152</v>
      </c>
      <c r="P42" s="621">
        <v>1411</v>
      </c>
      <c r="Q42" s="621">
        <v>1877</v>
      </c>
      <c r="R42" s="621">
        <v>1672</v>
      </c>
      <c r="S42" s="622">
        <v>4020</v>
      </c>
    </row>
    <row r="43" spans="1:19" ht="13.5">
      <c r="A43" s="641"/>
      <c r="B43" s="612"/>
      <c r="C43" s="613"/>
      <c r="D43" s="613"/>
      <c r="E43" s="1025" t="s">
        <v>1077</v>
      </c>
      <c r="F43" s="1026"/>
      <c r="G43" s="646">
        <v>803</v>
      </c>
      <c r="H43" s="621">
        <v>855</v>
      </c>
      <c r="I43" s="621">
        <v>614</v>
      </c>
      <c r="J43" s="621">
        <v>712</v>
      </c>
      <c r="K43" s="621">
        <v>925</v>
      </c>
      <c r="L43" s="621">
        <v>713</v>
      </c>
      <c r="M43" s="621">
        <v>370</v>
      </c>
      <c r="N43" s="621">
        <v>832</v>
      </c>
      <c r="O43" s="621">
        <v>1024</v>
      </c>
      <c r="P43" s="621">
        <v>360</v>
      </c>
      <c r="Q43" s="621">
        <v>692</v>
      </c>
      <c r="R43" s="621">
        <v>1006</v>
      </c>
      <c r="S43" s="622">
        <v>1469</v>
      </c>
    </row>
    <row r="44" spans="1:19" s="652" customFormat="1" ht="11.25">
      <c r="A44" s="650"/>
      <c r="B44" s="624"/>
      <c r="C44" s="625"/>
      <c r="D44" s="1037" t="s">
        <v>1078</v>
      </c>
      <c r="E44" s="1037"/>
      <c r="F44" s="1038"/>
      <c r="G44" s="651">
        <f aca="true" t="shared" si="5" ref="G44:P44">SUM(G45:G53)</f>
        <v>6082</v>
      </c>
      <c r="H44" s="627">
        <f t="shared" si="5"/>
        <v>4627</v>
      </c>
      <c r="I44" s="627">
        <f t="shared" si="5"/>
        <v>5468</v>
      </c>
      <c r="J44" s="627">
        <f t="shared" si="5"/>
        <v>6295</v>
      </c>
      <c r="K44" s="627">
        <f t="shared" si="5"/>
        <v>6810</v>
      </c>
      <c r="L44" s="627">
        <f t="shared" si="5"/>
        <v>6375</v>
      </c>
      <c r="M44" s="627">
        <f t="shared" si="5"/>
        <v>5601</v>
      </c>
      <c r="N44" s="627">
        <f t="shared" si="5"/>
        <v>4957</v>
      </c>
      <c r="O44" s="627">
        <f t="shared" si="5"/>
        <v>5896</v>
      </c>
      <c r="P44" s="627">
        <f t="shared" si="5"/>
        <v>6330</v>
      </c>
      <c r="Q44" s="627">
        <v>5929</v>
      </c>
      <c r="R44" s="627">
        <v>5506</v>
      </c>
      <c r="S44" s="628">
        <f>SUM(S45:S53)</f>
        <v>9233</v>
      </c>
    </row>
    <row r="45" spans="1:19" ht="13.5">
      <c r="A45" s="641"/>
      <c r="B45" s="612"/>
      <c r="C45" s="613"/>
      <c r="D45" s="613"/>
      <c r="E45" s="1025" t="s">
        <v>1079</v>
      </c>
      <c r="F45" s="1026"/>
      <c r="G45" s="646">
        <v>692</v>
      </c>
      <c r="H45" s="621">
        <v>663</v>
      </c>
      <c r="I45" s="621">
        <v>634</v>
      </c>
      <c r="J45" s="621">
        <v>830</v>
      </c>
      <c r="K45" s="621">
        <v>831</v>
      </c>
      <c r="L45" s="621">
        <v>647</v>
      </c>
      <c r="M45" s="621">
        <v>580</v>
      </c>
      <c r="N45" s="621">
        <v>620</v>
      </c>
      <c r="O45" s="621">
        <v>699</v>
      </c>
      <c r="P45" s="621">
        <v>675</v>
      </c>
      <c r="Q45" s="621">
        <v>583</v>
      </c>
      <c r="R45" s="621">
        <v>636</v>
      </c>
      <c r="S45" s="622">
        <v>909</v>
      </c>
    </row>
    <row r="46" spans="1:19" ht="13.5">
      <c r="A46" s="641"/>
      <c r="B46" s="612"/>
      <c r="C46" s="613"/>
      <c r="D46" s="613"/>
      <c r="E46" s="1025" t="s">
        <v>1080</v>
      </c>
      <c r="F46" s="1026"/>
      <c r="G46" s="646">
        <v>121</v>
      </c>
      <c r="H46" s="621">
        <v>93</v>
      </c>
      <c r="I46" s="621">
        <v>29</v>
      </c>
      <c r="J46" s="621">
        <v>121</v>
      </c>
      <c r="K46" s="621">
        <v>0</v>
      </c>
      <c r="L46" s="621">
        <v>16</v>
      </c>
      <c r="M46" s="621">
        <v>7</v>
      </c>
      <c r="N46" s="621">
        <v>69</v>
      </c>
      <c r="O46" s="621">
        <v>89</v>
      </c>
      <c r="P46" s="621">
        <v>251</v>
      </c>
      <c r="Q46" s="621">
        <v>263</v>
      </c>
      <c r="R46" s="621">
        <v>111</v>
      </c>
      <c r="S46" s="622">
        <v>380</v>
      </c>
    </row>
    <row r="47" spans="1:19" ht="13.5">
      <c r="A47" s="641"/>
      <c r="B47" s="612"/>
      <c r="C47" s="613"/>
      <c r="D47" s="613"/>
      <c r="E47" s="1025" t="s">
        <v>1081</v>
      </c>
      <c r="F47" s="1026"/>
      <c r="G47" s="646">
        <v>278</v>
      </c>
      <c r="H47" s="621">
        <v>259</v>
      </c>
      <c r="I47" s="621">
        <v>290</v>
      </c>
      <c r="J47" s="621">
        <v>320</v>
      </c>
      <c r="K47" s="621">
        <v>377</v>
      </c>
      <c r="L47" s="621">
        <v>198</v>
      </c>
      <c r="M47" s="621">
        <v>170</v>
      </c>
      <c r="N47" s="621">
        <v>380</v>
      </c>
      <c r="O47" s="621">
        <v>311</v>
      </c>
      <c r="P47" s="621">
        <v>181</v>
      </c>
      <c r="Q47" s="621">
        <v>186</v>
      </c>
      <c r="R47" s="621">
        <v>333</v>
      </c>
      <c r="S47" s="622">
        <v>331</v>
      </c>
    </row>
    <row r="48" spans="1:19" ht="13.5">
      <c r="A48" s="641"/>
      <c r="B48" s="612"/>
      <c r="C48" s="613"/>
      <c r="D48" s="613"/>
      <c r="E48" s="1025" t="s">
        <v>1082</v>
      </c>
      <c r="F48" s="1026"/>
      <c r="G48" s="646">
        <v>708</v>
      </c>
      <c r="H48" s="621">
        <v>446</v>
      </c>
      <c r="I48" s="621">
        <v>963</v>
      </c>
      <c r="J48" s="621">
        <v>726</v>
      </c>
      <c r="K48" s="621">
        <v>1153</v>
      </c>
      <c r="L48" s="621">
        <v>970</v>
      </c>
      <c r="M48" s="621">
        <v>735</v>
      </c>
      <c r="N48" s="621">
        <v>488</v>
      </c>
      <c r="O48" s="621">
        <v>519</v>
      </c>
      <c r="P48" s="621">
        <v>854</v>
      </c>
      <c r="Q48" s="621">
        <v>671</v>
      </c>
      <c r="R48" s="621">
        <v>573</v>
      </c>
      <c r="S48" s="622">
        <v>480</v>
      </c>
    </row>
    <row r="49" spans="1:19" ht="13.5">
      <c r="A49" s="641"/>
      <c r="B49" s="612"/>
      <c r="C49" s="613"/>
      <c r="D49" s="613"/>
      <c r="E49" s="1025" t="s">
        <v>1083</v>
      </c>
      <c r="F49" s="1026"/>
      <c r="G49" s="646">
        <v>1054</v>
      </c>
      <c r="H49" s="621">
        <v>1023</v>
      </c>
      <c r="I49" s="621">
        <v>761</v>
      </c>
      <c r="J49" s="621">
        <v>1320</v>
      </c>
      <c r="K49" s="621">
        <v>1015</v>
      </c>
      <c r="L49" s="621">
        <v>983</v>
      </c>
      <c r="M49" s="621">
        <v>741</v>
      </c>
      <c r="N49" s="621">
        <v>960</v>
      </c>
      <c r="O49" s="621">
        <v>1663</v>
      </c>
      <c r="P49" s="621">
        <v>1008</v>
      </c>
      <c r="Q49" s="621">
        <v>1066</v>
      </c>
      <c r="R49" s="621">
        <v>913</v>
      </c>
      <c r="S49" s="622">
        <v>1165</v>
      </c>
    </row>
    <row r="50" spans="1:19" ht="13.5">
      <c r="A50" s="641"/>
      <c r="B50" s="612"/>
      <c r="C50" s="613"/>
      <c r="D50" s="613"/>
      <c r="E50" s="1025" t="s">
        <v>1084</v>
      </c>
      <c r="F50" s="1026"/>
      <c r="G50" s="646">
        <v>1015</v>
      </c>
      <c r="H50" s="621">
        <v>1124</v>
      </c>
      <c r="I50" s="621">
        <v>874</v>
      </c>
      <c r="J50" s="621">
        <v>976</v>
      </c>
      <c r="K50" s="621">
        <v>1308</v>
      </c>
      <c r="L50" s="621">
        <v>1262</v>
      </c>
      <c r="M50" s="621">
        <v>773</v>
      </c>
      <c r="N50" s="621">
        <v>590</v>
      </c>
      <c r="O50" s="621">
        <v>1185</v>
      </c>
      <c r="P50" s="621">
        <v>758</v>
      </c>
      <c r="Q50" s="621">
        <v>690</v>
      </c>
      <c r="R50" s="621">
        <v>898</v>
      </c>
      <c r="S50" s="622">
        <v>1459</v>
      </c>
    </row>
    <row r="51" spans="1:19" ht="13.5">
      <c r="A51" s="641"/>
      <c r="B51" s="612"/>
      <c r="C51" s="613"/>
      <c r="D51" s="613"/>
      <c r="E51" s="1025" t="s">
        <v>1085</v>
      </c>
      <c r="F51" s="1026"/>
      <c r="G51" s="646">
        <v>270</v>
      </c>
      <c r="H51" s="621">
        <v>308</v>
      </c>
      <c r="I51" s="621">
        <v>286</v>
      </c>
      <c r="J51" s="621">
        <v>294</v>
      </c>
      <c r="K51" s="621">
        <v>190</v>
      </c>
      <c r="L51" s="621">
        <v>207</v>
      </c>
      <c r="M51" s="621">
        <v>230</v>
      </c>
      <c r="N51" s="621">
        <v>217</v>
      </c>
      <c r="O51" s="621">
        <v>230</v>
      </c>
      <c r="P51" s="621">
        <v>328</v>
      </c>
      <c r="Q51" s="621">
        <v>262</v>
      </c>
      <c r="R51" s="621">
        <v>261</v>
      </c>
      <c r="S51" s="622">
        <v>404</v>
      </c>
    </row>
    <row r="52" spans="1:19" ht="13.5">
      <c r="A52" s="641"/>
      <c r="B52" s="612"/>
      <c r="C52" s="613"/>
      <c r="D52" s="613"/>
      <c r="E52" s="1025" t="s">
        <v>1034</v>
      </c>
      <c r="F52" s="1026"/>
      <c r="G52" s="646">
        <v>416</v>
      </c>
      <c r="H52" s="621">
        <v>160</v>
      </c>
      <c r="I52" s="621">
        <v>708</v>
      </c>
      <c r="J52" s="621">
        <v>662</v>
      </c>
      <c r="K52" s="621">
        <v>549</v>
      </c>
      <c r="L52" s="621">
        <v>604</v>
      </c>
      <c r="M52" s="621">
        <v>315</v>
      </c>
      <c r="N52" s="621">
        <v>54</v>
      </c>
      <c r="O52" s="621">
        <v>69</v>
      </c>
      <c r="P52" s="621">
        <v>637</v>
      </c>
      <c r="Q52" s="621">
        <v>455</v>
      </c>
      <c r="R52" s="621">
        <v>314</v>
      </c>
      <c r="S52" s="622">
        <v>492</v>
      </c>
    </row>
    <row r="53" spans="1:19" ht="13.5">
      <c r="A53" s="641"/>
      <c r="B53" s="612"/>
      <c r="C53" s="613"/>
      <c r="D53" s="613"/>
      <c r="E53" s="1025" t="s">
        <v>1086</v>
      </c>
      <c r="F53" s="1026"/>
      <c r="G53" s="646">
        <v>1528</v>
      </c>
      <c r="H53" s="621">
        <v>551</v>
      </c>
      <c r="I53" s="621">
        <v>923</v>
      </c>
      <c r="J53" s="621">
        <v>1046</v>
      </c>
      <c r="K53" s="654">
        <v>1387</v>
      </c>
      <c r="L53" s="621">
        <v>1488</v>
      </c>
      <c r="M53" s="621">
        <v>2050</v>
      </c>
      <c r="N53" s="621">
        <v>1579</v>
      </c>
      <c r="O53" s="621">
        <v>1131</v>
      </c>
      <c r="P53" s="621">
        <v>1638</v>
      </c>
      <c r="Q53" s="621">
        <v>1483</v>
      </c>
      <c r="R53" s="621">
        <v>1472</v>
      </c>
      <c r="S53" s="622">
        <v>3613</v>
      </c>
    </row>
    <row r="54" spans="1:19" s="652" customFormat="1" ht="11.25">
      <c r="A54" s="650"/>
      <c r="B54" s="1036" t="s">
        <v>1087</v>
      </c>
      <c r="C54" s="1037"/>
      <c r="D54" s="1037"/>
      <c r="E54" s="1037"/>
      <c r="F54" s="1038"/>
      <c r="G54" s="651">
        <f aca="true" t="shared" si="6" ref="G54:O54">SUM(G55:G58)</f>
        <v>2766</v>
      </c>
      <c r="H54" s="627">
        <f t="shared" si="6"/>
        <v>2021</v>
      </c>
      <c r="I54" s="627">
        <f t="shared" si="6"/>
        <v>2196</v>
      </c>
      <c r="J54" s="627">
        <f t="shared" si="6"/>
        <v>2558</v>
      </c>
      <c r="K54" s="627">
        <f t="shared" si="6"/>
        <v>2422</v>
      </c>
      <c r="L54" s="627">
        <f t="shared" si="6"/>
        <v>2445</v>
      </c>
      <c r="M54" s="627">
        <f t="shared" si="6"/>
        <v>3049</v>
      </c>
      <c r="N54" s="627">
        <f t="shared" si="6"/>
        <v>2455</v>
      </c>
      <c r="O54" s="627">
        <f t="shared" si="6"/>
        <v>2851</v>
      </c>
      <c r="P54" s="627">
        <v>2310</v>
      </c>
      <c r="Q54" s="627">
        <f>SUM(Q55:Q58)</f>
        <v>2701</v>
      </c>
      <c r="R54" s="627">
        <f>SUM(R55:R58)</f>
        <v>2707</v>
      </c>
      <c r="S54" s="628">
        <f>SUM(S55:S58)</f>
        <v>5387</v>
      </c>
    </row>
    <row r="55" spans="1:19" ht="13.5">
      <c r="A55" s="641"/>
      <c r="B55" s="612"/>
      <c r="C55" s="613"/>
      <c r="D55" s="613"/>
      <c r="E55" s="1025" t="s">
        <v>1088</v>
      </c>
      <c r="F55" s="1026"/>
      <c r="G55" s="646">
        <v>1226</v>
      </c>
      <c r="H55" s="621">
        <v>827</v>
      </c>
      <c r="I55" s="621">
        <v>540</v>
      </c>
      <c r="J55" s="621">
        <v>769</v>
      </c>
      <c r="K55" s="621">
        <v>807</v>
      </c>
      <c r="L55" s="621">
        <v>941</v>
      </c>
      <c r="M55" s="621">
        <v>1614</v>
      </c>
      <c r="N55" s="621">
        <v>1011</v>
      </c>
      <c r="O55" s="621">
        <v>1198</v>
      </c>
      <c r="P55" s="621">
        <v>776</v>
      </c>
      <c r="Q55" s="621">
        <v>970</v>
      </c>
      <c r="R55" s="621">
        <v>942</v>
      </c>
      <c r="S55" s="622">
        <v>3260</v>
      </c>
    </row>
    <row r="56" spans="1:19" ht="13.5">
      <c r="A56" s="641"/>
      <c r="B56" s="612"/>
      <c r="C56" s="613"/>
      <c r="D56" s="613"/>
      <c r="E56" s="1025" t="s">
        <v>1089</v>
      </c>
      <c r="F56" s="1026"/>
      <c r="G56" s="646">
        <v>717</v>
      </c>
      <c r="H56" s="621">
        <v>732</v>
      </c>
      <c r="I56" s="621">
        <v>1003</v>
      </c>
      <c r="J56" s="621">
        <v>816</v>
      </c>
      <c r="K56" s="621">
        <v>742</v>
      </c>
      <c r="L56" s="621">
        <v>739</v>
      </c>
      <c r="M56" s="621">
        <v>660</v>
      </c>
      <c r="N56" s="621">
        <v>721</v>
      </c>
      <c r="O56" s="621">
        <v>753</v>
      </c>
      <c r="P56" s="621">
        <v>608</v>
      </c>
      <c r="Q56" s="621">
        <v>703</v>
      </c>
      <c r="R56" s="621">
        <v>619</v>
      </c>
      <c r="S56" s="622">
        <v>944</v>
      </c>
    </row>
    <row r="57" spans="1:19" ht="13.5">
      <c r="A57" s="641"/>
      <c r="B57" s="612"/>
      <c r="C57" s="613"/>
      <c r="D57" s="642"/>
      <c r="E57" s="1025" t="s">
        <v>1090</v>
      </c>
      <c r="F57" s="1026"/>
      <c r="G57" s="646">
        <v>725</v>
      </c>
      <c r="H57" s="621">
        <v>319</v>
      </c>
      <c r="I57" s="621">
        <v>572</v>
      </c>
      <c r="J57" s="621">
        <v>773</v>
      </c>
      <c r="K57" s="621">
        <v>810</v>
      </c>
      <c r="L57" s="621">
        <v>634</v>
      </c>
      <c r="M57" s="621">
        <v>673</v>
      </c>
      <c r="N57" s="621">
        <v>564</v>
      </c>
      <c r="O57" s="621">
        <v>805</v>
      </c>
      <c r="P57" s="621">
        <v>818</v>
      </c>
      <c r="Q57" s="621">
        <v>962</v>
      </c>
      <c r="R57" s="621">
        <v>1102</v>
      </c>
      <c r="S57" s="622">
        <v>1137</v>
      </c>
    </row>
    <row r="58" spans="1:19" ht="13.5">
      <c r="A58" s="641"/>
      <c r="B58" s="612"/>
      <c r="C58" s="613"/>
      <c r="D58" s="642"/>
      <c r="E58" s="1025" t="s">
        <v>1091</v>
      </c>
      <c r="F58" s="1026"/>
      <c r="G58" s="646">
        <v>98</v>
      </c>
      <c r="H58" s="621">
        <v>143</v>
      </c>
      <c r="I58" s="621">
        <v>81</v>
      </c>
      <c r="J58" s="621">
        <v>200</v>
      </c>
      <c r="K58" s="621">
        <v>63</v>
      </c>
      <c r="L58" s="621">
        <v>131</v>
      </c>
      <c r="M58" s="621">
        <v>102</v>
      </c>
      <c r="N58" s="621">
        <v>159</v>
      </c>
      <c r="O58" s="621">
        <v>95</v>
      </c>
      <c r="P58" s="621">
        <v>103</v>
      </c>
      <c r="Q58" s="621">
        <v>66</v>
      </c>
      <c r="R58" s="621">
        <v>44</v>
      </c>
      <c r="S58" s="622">
        <v>46</v>
      </c>
    </row>
    <row r="59" spans="1:19" s="652" customFormat="1" ht="11.25">
      <c r="A59" s="650"/>
      <c r="B59" s="1036" t="s">
        <v>1092</v>
      </c>
      <c r="C59" s="1037"/>
      <c r="D59" s="1037"/>
      <c r="E59" s="1037"/>
      <c r="F59" s="1038"/>
      <c r="G59" s="651">
        <f>SUM(G60:G64)</f>
        <v>5899</v>
      </c>
      <c r="H59" s="627">
        <f>SUM(H60:H64)</f>
        <v>4437</v>
      </c>
      <c r="I59" s="627">
        <v>4402</v>
      </c>
      <c r="J59" s="627">
        <f aca="true" t="shared" si="7" ref="J59:S59">SUM(J60:J64)</f>
        <v>4377</v>
      </c>
      <c r="K59" s="627">
        <f t="shared" si="7"/>
        <v>6169</v>
      </c>
      <c r="L59" s="627">
        <f t="shared" si="7"/>
        <v>5510</v>
      </c>
      <c r="M59" s="627">
        <f t="shared" si="7"/>
        <v>5756</v>
      </c>
      <c r="N59" s="627">
        <f t="shared" si="7"/>
        <v>5200</v>
      </c>
      <c r="O59" s="627">
        <f t="shared" si="7"/>
        <v>6482</v>
      </c>
      <c r="P59" s="627">
        <f t="shared" si="7"/>
        <v>5276</v>
      </c>
      <c r="Q59" s="627">
        <f t="shared" si="7"/>
        <v>6660</v>
      </c>
      <c r="R59" s="627">
        <f t="shared" si="7"/>
        <v>5516</v>
      </c>
      <c r="S59" s="628">
        <f t="shared" si="7"/>
        <v>10953</v>
      </c>
    </row>
    <row r="60" spans="1:19" ht="13.5">
      <c r="A60" s="641"/>
      <c r="B60" s="612"/>
      <c r="C60" s="613"/>
      <c r="D60" s="613"/>
      <c r="E60" s="1025" t="s">
        <v>1093</v>
      </c>
      <c r="F60" s="1026"/>
      <c r="G60" s="646">
        <v>1965</v>
      </c>
      <c r="H60" s="621">
        <v>1459</v>
      </c>
      <c r="I60" s="621">
        <v>1130</v>
      </c>
      <c r="J60" s="621">
        <v>1168</v>
      </c>
      <c r="K60" s="621">
        <v>1213</v>
      </c>
      <c r="L60" s="621">
        <v>2290</v>
      </c>
      <c r="M60" s="621">
        <v>2550</v>
      </c>
      <c r="N60" s="621">
        <v>2157</v>
      </c>
      <c r="O60" s="621">
        <v>1943</v>
      </c>
      <c r="P60" s="621">
        <v>1657</v>
      </c>
      <c r="Q60" s="621">
        <v>2019</v>
      </c>
      <c r="R60" s="621">
        <v>1266</v>
      </c>
      <c r="S60" s="622">
        <v>4660</v>
      </c>
    </row>
    <row r="61" spans="1:19" ht="13.5">
      <c r="A61" s="641"/>
      <c r="B61" s="612"/>
      <c r="C61" s="613"/>
      <c r="D61" s="613"/>
      <c r="E61" s="1025" t="s">
        <v>1094</v>
      </c>
      <c r="F61" s="1026"/>
      <c r="G61" s="646">
        <v>1060</v>
      </c>
      <c r="H61" s="621">
        <v>1293</v>
      </c>
      <c r="I61" s="621">
        <v>1117</v>
      </c>
      <c r="J61" s="621">
        <v>851</v>
      </c>
      <c r="K61" s="621">
        <v>1534</v>
      </c>
      <c r="L61" s="621">
        <v>1041</v>
      </c>
      <c r="M61" s="621">
        <v>914</v>
      </c>
      <c r="N61" s="621">
        <v>791</v>
      </c>
      <c r="O61" s="621">
        <v>1775</v>
      </c>
      <c r="P61" s="621">
        <v>730</v>
      </c>
      <c r="Q61" s="621">
        <v>847</v>
      </c>
      <c r="R61" s="621">
        <v>731</v>
      </c>
      <c r="S61" s="622">
        <v>1106</v>
      </c>
    </row>
    <row r="62" spans="1:19" ht="13.5">
      <c r="A62" s="641"/>
      <c r="B62" s="655"/>
      <c r="C62" s="656"/>
      <c r="D62" s="657"/>
      <c r="E62" s="1025" t="s">
        <v>1095</v>
      </c>
      <c r="F62" s="1026"/>
      <c r="G62" s="646">
        <v>949</v>
      </c>
      <c r="H62" s="621">
        <v>587</v>
      </c>
      <c r="I62" s="621">
        <v>407</v>
      </c>
      <c r="J62" s="621">
        <v>893</v>
      </c>
      <c r="K62" s="621">
        <v>1333</v>
      </c>
      <c r="L62" s="621">
        <v>559</v>
      </c>
      <c r="M62" s="621">
        <v>614</v>
      </c>
      <c r="N62" s="621">
        <v>754</v>
      </c>
      <c r="O62" s="621">
        <v>906</v>
      </c>
      <c r="P62" s="621">
        <v>1056</v>
      </c>
      <c r="Q62" s="621">
        <v>1144</v>
      </c>
      <c r="R62" s="621">
        <v>1051</v>
      </c>
      <c r="S62" s="622">
        <v>2089</v>
      </c>
    </row>
    <row r="63" spans="1:19" ht="13.5">
      <c r="A63" s="641"/>
      <c r="B63" s="655"/>
      <c r="C63" s="656"/>
      <c r="D63" s="657"/>
      <c r="E63" s="1025" t="s">
        <v>1096</v>
      </c>
      <c r="F63" s="1026"/>
      <c r="G63" s="646">
        <v>1896</v>
      </c>
      <c r="H63" s="621">
        <v>1032</v>
      </c>
      <c r="I63" s="621">
        <v>1680</v>
      </c>
      <c r="J63" s="621">
        <v>1465</v>
      </c>
      <c r="K63" s="621">
        <v>2089</v>
      </c>
      <c r="L63" s="621">
        <v>1422</v>
      </c>
      <c r="M63" s="621">
        <v>1678</v>
      </c>
      <c r="N63" s="621">
        <v>1493</v>
      </c>
      <c r="O63" s="621">
        <v>1854</v>
      </c>
      <c r="P63" s="621">
        <v>1833</v>
      </c>
      <c r="Q63" s="621">
        <v>2643</v>
      </c>
      <c r="R63" s="621">
        <v>2468</v>
      </c>
      <c r="S63" s="622">
        <v>3098</v>
      </c>
    </row>
    <row r="64" spans="1:19" ht="13.5">
      <c r="A64" s="641"/>
      <c r="B64" s="612"/>
      <c r="C64" s="613"/>
      <c r="D64" s="642"/>
      <c r="E64" s="1025" t="s">
        <v>143</v>
      </c>
      <c r="F64" s="1026"/>
      <c r="G64" s="646">
        <v>29</v>
      </c>
      <c r="H64" s="621">
        <v>66</v>
      </c>
      <c r="I64" s="621">
        <v>67</v>
      </c>
      <c r="J64" s="621">
        <v>0</v>
      </c>
      <c r="K64" s="621">
        <v>0</v>
      </c>
      <c r="L64" s="621">
        <v>198</v>
      </c>
      <c r="M64" s="621">
        <v>0</v>
      </c>
      <c r="N64" s="621">
        <v>5</v>
      </c>
      <c r="O64" s="621">
        <v>4</v>
      </c>
      <c r="P64" s="621">
        <v>0</v>
      </c>
      <c r="Q64" s="621">
        <v>7</v>
      </c>
      <c r="R64" s="621">
        <v>0</v>
      </c>
      <c r="S64" s="622">
        <v>0</v>
      </c>
    </row>
    <row r="65" spans="1:19" ht="13.5">
      <c r="A65" s="641"/>
      <c r="B65" s="1039" t="s">
        <v>1097</v>
      </c>
      <c r="C65" s="1025"/>
      <c r="D65" s="1025"/>
      <c r="E65" s="1025"/>
      <c r="F65" s="1026"/>
      <c r="G65" s="646">
        <v>5854</v>
      </c>
      <c r="H65" s="621">
        <v>4218</v>
      </c>
      <c r="I65" s="621">
        <v>6025</v>
      </c>
      <c r="J65" s="621">
        <v>5316</v>
      </c>
      <c r="K65" s="621">
        <v>5978</v>
      </c>
      <c r="L65" s="621">
        <v>5732</v>
      </c>
      <c r="M65" s="621">
        <v>7408</v>
      </c>
      <c r="N65" s="621">
        <v>6326</v>
      </c>
      <c r="O65" s="621">
        <v>5497</v>
      </c>
      <c r="P65" s="621">
        <v>5073</v>
      </c>
      <c r="Q65" s="621">
        <v>4652</v>
      </c>
      <c r="R65" s="621">
        <v>4937</v>
      </c>
      <c r="S65" s="622">
        <v>9161</v>
      </c>
    </row>
    <row r="66" spans="1:19" ht="13.5">
      <c r="A66" s="641"/>
      <c r="B66" s="612"/>
      <c r="C66" s="613"/>
      <c r="D66" s="613"/>
      <c r="E66" s="613"/>
      <c r="F66" s="614"/>
      <c r="G66" s="646"/>
      <c r="H66" s="621"/>
      <c r="I66" s="621"/>
      <c r="J66" s="621"/>
      <c r="K66" s="621"/>
      <c r="L66" s="621"/>
      <c r="M66" s="621"/>
      <c r="N66" s="621"/>
      <c r="O66" s="621"/>
      <c r="P66" s="621"/>
      <c r="Q66" s="621"/>
      <c r="R66" s="621"/>
      <c r="S66" s="622"/>
    </row>
    <row r="67" spans="1:19" ht="13.5">
      <c r="A67" s="641"/>
      <c r="B67" s="1052" t="s">
        <v>1098</v>
      </c>
      <c r="C67" s="1053"/>
      <c r="D67" s="1053"/>
      <c r="E67" s="1053"/>
      <c r="F67" s="1054"/>
      <c r="G67" s="658" t="s">
        <v>1099</v>
      </c>
      <c r="H67" s="659" t="s">
        <v>1100</v>
      </c>
      <c r="I67" s="659" t="s">
        <v>1101</v>
      </c>
      <c r="J67" s="659" t="s">
        <v>1102</v>
      </c>
      <c r="K67" s="659" t="s">
        <v>1103</v>
      </c>
      <c r="L67" s="659" t="s">
        <v>1104</v>
      </c>
      <c r="M67" s="659" t="s">
        <v>1105</v>
      </c>
      <c r="N67" s="659" t="s">
        <v>1106</v>
      </c>
      <c r="O67" s="659" t="s">
        <v>1107</v>
      </c>
      <c r="P67" s="659" t="s">
        <v>1108</v>
      </c>
      <c r="Q67" s="659" t="s">
        <v>1109</v>
      </c>
      <c r="R67" s="659" t="s">
        <v>1110</v>
      </c>
      <c r="S67" s="660" t="s">
        <v>1111</v>
      </c>
    </row>
    <row r="68" spans="1:19" ht="14.25" thickBot="1">
      <c r="A68" s="641"/>
      <c r="B68" s="1055" t="s">
        <v>1112</v>
      </c>
      <c r="C68" s="1056"/>
      <c r="D68" s="1056"/>
      <c r="E68" s="1056"/>
      <c r="F68" s="1057"/>
      <c r="G68" s="661"/>
      <c r="H68" s="662"/>
      <c r="I68" s="662"/>
      <c r="J68" s="662"/>
      <c r="K68" s="662"/>
      <c r="L68" s="662"/>
      <c r="M68" s="663" t="s">
        <v>1113</v>
      </c>
      <c r="N68" s="637" t="s">
        <v>1113</v>
      </c>
      <c r="O68" s="637" t="s">
        <v>1113</v>
      </c>
      <c r="P68" s="637" t="s">
        <v>1113</v>
      </c>
      <c r="Q68" s="637"/>
      <c r="R68" s="637" t="s">
        <v>1113</v>
      </c>
      <c r="S68" s="638" t="s">
        <v>1113</v>
      </c>
    </row>
    <row r="69" spans="1:19" ht="13.5">
      <c r="A69" s="641"/>
      <c r="B69" s="641"/>
      <c r="C69" s="641"/>
      <c r="D69" s="641"/>
      <c r="E69" s="641"/>
      <c r="F69" s="641"/>
      <c r="G69" s="664"/>
      <c r="H69" s="664"/>
      <c r="I69" s="664"/>
      <c r="J69" s="641"/>
      <c r="K69" s="641"/>
      <c r="L69" s="641"/>
      <c r="M69" s="664"/>
      <c r="N69" s="664"/>
      <c r="O69" s="664"/>
      <c r="P69" s="664"/>
      <c r="Q69" s="664"/>
      <c r="R69" s="664"/>
      <c r="S69" s="664"/>
    </row>
    <row r="70" spans="1:19" ht="13.5">
      <c r="A70" s="641"/>
      <c r="B70" s="641"/>
      <c r="C70" s="641"/>
      <c r="D70" s="641" t="s">
        <v>1043</v>
      </c>
      <c r="E70" s="641"/>
      <c r="F70" s="641"/>
      <c r="G70" s="641"/>
      <c r="H70" s="641"/>
      <c r="I70" s="641"/>
      <c r="J70" s="641"/>
      <c r="K70" s="641"/>
      <c r="L70" s="641"/>
      <c r="M70" s="641"/>
      <c r="N70" s="641"/>
      <c r="O70" s="641"/>
      <c r="P70" s="641"/>
      <c r="Q70" s="641"/>
      <c r="R70" s="641"/>
      <c r="S70" s="641"/>
    </row>
    <row r="71" spans="1:19" ht="13.5">
      <c r="A71" s="641"/>
      <c r="B71" s="641"/>
      <c r="C71" s="641"/>
      <c r="D71" s="641"/>
      <c r="E71" s="641"/>
      <c r="F71" s="641"/>
      <c r="G71" s="641"/>
      <c r="H71" s="641"/>
      <c r="I71" s="641"/>
      <c r="J71" s="641"/>
      <c r="K71" s="641"/>
      <c r="L71" s="641"/>
      <c r="M71" s="641"/>
      <c r="N71" s="641"/>
      <c r="O71" s="641"/>
      <c r="P71" s="641"/>
      <c r="Q71" s="641"/>
      <c r="R71" s="641"/>
      <c r="S71" s="641"/>
    </row>
  </sheetData>
  <mergeCells count="56">
    <mergeCell ref="B67:F67"/>
    <mergeCell ref="B68:F68"/>
    <mergeCell ref="E62:F62"/>
    <mergeCell ref="E63:F63"/>
    <mergeCell ref="E64:F64"/>
    <mergeCell ref="B65:F65"/>
    <mergeCell ref="E58:F58"/>
    <mergeCell ref="B59:F59"/>
    <mergeCell ref="E60:F60"/>
    <mergeCell ref="E61:F61"/>
    <mergeCell ref="B54:F54"/>
    <mergeCell ref="E55:F55"/>
    <mergeCell ref="E56:F56"/>
    <mergeCell ref="E57:F57"/>
    <mergeCell ref="E50:F50"/>
    <mergeCell ref="E51:F51"/>
    <mergeCell ref="E52:F52"/>
    <mergeCell ref="E53:F53"/>
    <mergeCell ref="E46:F46"/>
    <mergeCell ref="E47:F47"/>
    <mergeCell ref="E48:F48"/>
    <mergeCell ref="E49:F49"/>
    <mergeCell ref="E42:F42"/>
    <mergeCell ref="E43:F43"/>
    <mergeCell ref="D44:F44"/>
    <mergeCell ref="E45:F45"/>
    <mergeCell ref="E39:F39"/>
    <mergeCell ref="E40:F40"/>
    <mergeCell ref="D41:F41"/>
    <mergeCell ref="E36:F36"/>
    <mergeCell ref="E37:F37"/>
    <mergeCell ref="E38:F38"/>
    <mergeCell ref="D15:F15"/>
    <mergeCell ref="E16:F16"/>
    <mergeCell ref="E21:F21"/>
    <mergeCell ref="D35:F35"/>
    <mergeCell ref="B9:F9"/>
    <mergeCell ref="B11:F11"/>
    <mergeCell ref="B13:F13"/>
    <mergeCell ref="C14:F14"/>
    <mergeCell ref="R5:R6"/>
    <mergeCell ref="S5:S6"/>
    <mergeCell ref="B7:F7"/>
    <mergeCell ref="B8:F8"/>
    <mergeCell ref="N5:N6"/>
    <mergeCell ref="O5:O6"/>
    <mergeCell ref="P5:P6"/>
    <mergeCell ref="Q5:Q6"/>
    <mergeCell ref="J5:J6"/>
    <mergeCell ref="K5:K6"/>
    <mergeCell ref="L5:L6"/>
    <mergeCell ref="M5:M6"/>
    <mergeCell ref="B5:F6"/>
    <mergeCell ref="G5:G6"/>
    <mergeCell ref="H5:H6"/>
    <mergeCell ref="I5:I6"/>
  </mergeCells>
  <printOptions/>
  <pageMargins left="0.75" right="0.75" top="1" bottom="1" header="0.512" footer="0.51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Q43"/>
  <sheetViews>
    <sheetView workbookViewId="0" topLeftCell="A1">
      <selection activeCell="A1" sqref="A1"/>
    </sheetView>
  </sheetViews>
  <sheetFormatPr defaultColWidth="9.00390625" defaultRowHeight="13.5"/>
  <cols>
    <col min="1" max="1" width="3.625" style="665" customWidth="1"/>
    <col min="2" max="2" width="13.625" style="665" customWidth="1"/>
    <col min="3" max="3" width="2.625" style="665" customWidth="1"/>
    <col min="4" max="17" width="8.625" style="665" customWidth="1"/>
    <col min="18" max="16384" width="9.00390625" style="665" customWidth="1"/>
  </cols>
  <sheetData>
    <row r="2" ht="14.25">
      <c r="B2" s="666" t="s">
        <v>1148</v>
      </c>
    </row>
    <row r="4" spans="2:17" ht="12.75" thickBot="1"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8" t="s">
        <v>1126</v>
      </c>
    </row>
    <row r="5" spans="2:17" ht="24" customHeight="1">
      <c r="B5" s="669" t="s">
        <v>1127</v>
      </c>
      <c r="C5" s="670"/>
      <c r="D5" s="671"/>
      <c r="E5" s="672" t="s">
        <v>718</v>
      </c>
      <c r="F5" s="672" t="s">
        <v>1128</v>
      </c>
      <c r="G5" s="672" t="s">
        <v>1115</v>
      </c>
      <c r="H5" s="672" t="s">
        <v>1116</v>
      </c>
      <c r="I5" s="672" t="s">
        <v>1117</v>
      </c>
      <c r="J5" s="672" t="s">
        <v>1118</v>
      </c>
      <c r="K5" s="672" t="s">
        <v>1119</v>
      </c>
      <c r="L5" s="672" t="s">
        <v>1120</v>
      </c>
      <c r="M5" s="672" t="s">
        <v>1121</v>
      </c>
      <c r="N5" s="672" t="s">
        <v>1122</v>
      </c>
      <c r="O5" s="672" t="s">
        <v>1123</v>
      </c>
      <c r="P5" s="672" t="s">
        <v>1124</v>
      </c>
      <c r="Q5" s="672" t="s">
        <v>1125</v>
      </c>
    </row>
    <row r="6" spans="2:17" ht="12">
      <c r="B6" s="673"/>
      <c r="C6" s="674"/>
      <c r="D6" s="675"/>
      <c r="E6" s="676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8"/>
    </row>
    <row r="7" spans="2:17" ht="13.5" customHeight="1">
      <c r="B7" s="1059" t="s">
        <v>718</v>
      </c>
      <c r="C7" s="679"/>
      <c r="D7" s="680" t="s">
        <v>1129</v>
      </c>
      <c r="E7" s="681">
        <v>10940</v>
      </c>
      <c r="F7" s="682">
        <f>SUM(F10,F12,F14,F16,F18,F20,F22,F24,F26,F28,F30,F32,F34,F38,F40)</f>
        <v>902</v>
      </c>
      <c r="G7" s="682">
        <v>764</v>
      </c>
      <c r="H7" s="682">
        <f>SUM(H10,H12,H14,H16,H18,H20,H22,H24,H26,H28,H30,H32,H34,H38,H40)</f>
        <v>899</v>
      </c>
      <c r="I7" s="682">
        <f>SUM(I10,I12,I14,I16,I18,I20,I22,I24,I26,I28,I30,I32,I34,I38,I40)</f>
        <v>854</v>
      </c>
      <c r="J7" s="682">
        <v>858</v>
      </c>
      <c r="K7" s="682">
        <f aca="true" t="shared" si="0" ref="K7:N8">SUM(K10,K12,K14,K16,K18,K20,K22,K24,K26,K28,K30,K32,K34,K38,K40)</f>
        <v>841</v>
      </c>
      <c r="L7" s="682">
        <f t="shared" si="0"/>
        <v>628</v>
      </c>
      <c r="M7" s="682">
        <f t="shared" si="0"/>
        <v>761</v>
      </c>
      <c r="N7" s="682">
        <f t="shared" si="0"/>
        <v>1270</v>
      </c>
      <c r="O7" s="682">
        <v>1209</v>
      </c>
      <c r="P7" s="682">
        <f>SUM(P10,P12,P14,P16,P18,P20,P22,P24,P26,P28,P30,P32,P34,P38,P40)</f>
        <v>1058</v>
      </c>
      <c r="Q7" s="683">
        <v>896</v>
      </c>
    </row>
    <row r="8" spans="2:17" ht="12">
      <c r="B8" s="1059"/>
      <c r="C8" s="679"/>
      <c r="D8" s="680" t="s">
        <v>1130</v>
      </c>
      <c r="E8" s="684">
        <v>9059</v>
      </c>
      <c r="F8" s="685">
        <f>SUM(F11,F13,F15,F17,F19,F21,F23,F25,F27,F29,F31,F33,F35,F39,F41)</f>
        <v>785</v>
      </c>
      <c r="G8" s="685">
        <v>641</v>
      </c>
      <c r="H8" s="685">
        <f>SUM(H11,H13,H15,H17,H19,H21,H23,H25,H27,H29,H31,H33,H35,H39,H41)</f>
        <v>763</v>
      </c>
      <c r="I8" s="685">
        <f>SUM(I11,I13,I15,I17,I19,I21,I23,I25,I27,I29,I31,I33,I35,I39,I41)</f>
        <v>642</v>
      </c>
      <c r="J8" s="685">
        <v>689</v>
      </c>
      <c r="K8" s="685">
        <f t="shared" si="0"/>
        <v>723</v>
      </c>
      <c r="L8" s="685">
        <f t="shared" si="0"/>
        <v>489</v>
      </c>
      <c r="M8" s="685">
        <f t="shared" si="0"/>
        <v>568</v>
      </c>
      <c r="N8" s="685">
        <f t="shared" si="0"/>
        <v>1125</v>
      </c>
      <c r="O8" s="685">
        <v>1092</v>
      </c>
      <c r="P8" s="685">
        <f>SUM(P11,P13,P15,P17,P19,P21,P23,P25,P27,P29,P31,P33,P35,P39,P41)</f>
        <v>786</v>
      </c>
      <c r="Q8" s="686">
        <v>756</v>
      </c>
    </row>
    <row r="9" spans="2:17" ht="12">
      <c r="B9" s="687"/>
      <c r="C9" s="679"/>
      <c r="D9" s="688"/>
      <c r="E9" s="684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5"/>
      <c r="Q9" s="686"/>
    </row>
    <row r="10" spans="2:17" ht="12">
      <c r="B10" s="1058" t="s">
        <v>1131</v>
      </c>
      <c r="C10" s="679"/>
      <c r="D10" s="680" t="s">
        <v>1129</v>
      </c>
      <c r="E10" s="684">
        <f aca="true" t="shared" si="1" ref="E10:E17">SUM(F10:Q10)</f>
        <v>20</v>
      </c>
      <c r="F10" s="685">
        <v>2</v>
      </c>
      <c r="G10" s="685">
        <v>1</v>
      </c>
      <c r="H10" s="685">
        <v>3</v>
      </c>
      <c r="I10" s="685">
        <v>2</v>
      </c>
      <c r="J10" s="685">
        <v>2</v>
      </c>
      <c r="K10" s="685">
        <v>2</v>
      </c>
      <c r="L10" s="685">
        <v>2</v>
      </c>
      <c r="M10" s="685">
        <v>0</v>
      </c>
      <c r="N10" s="685">
        <v>2</v>
      </c>
      <c r="O10" s="685">
        <v>2</v>
      </c>
      <c r="P10" s="685">
        <v>2</v>
      </c>
      <c r="Q10" s="686">
        <v>0</v>
      </c>
    </row>
    <row r="11" spans="2:17" ht="12">
      <c r="B11" s="1058"/>
      <c r="C11" s="679"/>
      <c r="D11" s="680" t="s">
        <v>1130</v>
      </c>
      <c r="E11" s="684">
        <f t="shared" si="1"/>
        <v>19</v>
      </c>
      <c r="F11" s="685">
        <v>2</v>
      </c>
      <c r="G11" s="685">
        <v>1</v>
      </c>
      <c r="H11" s="685">
        <v>2</v>
      </c>
      <c r="I11" s="685">
        <v>2</v>
      </c>
      <c r="J11" s="685">
        <v>2</v>
      </c>
      <c r="K11" s="685">
        <v>2</v>
      </c>
      <c r="L11" s="685">
        <v>2</v>
      </c>
      <c r="M11" s="685">
        <v>0</v>
      </c>
      <c r="N11" s="685">
        <v>2</v>
      </c>
      <c r="O11" s="685">
        <v>2</v>
      </c>
      <c r="P11" s="685">
        <v>2</v>
      </c>
      <c r="Q11" s="686">
        <v>0</v>
      </c>
    </row>
    <row r="12" spans="2:17" ht="12">
      <c r="B12" s="1058" t="s">
        <v>1132</v>
      </c>
      <c r="C12" s="679"/>
      <c r="D12" s="680" t="s">
        <v>1129</v>
      </c>
      <c r="E12" s="684">
        <f t="shared" si="1"/>
        <v>16</v>
      </c>
      <c r="F12" s="685">
        <v>3</v>
      </c>
      <c r="G12" s="685">
        <v>1</v>
      </c>
      <c r="H12" s="685">
        <v>2</v>
      </c>
      <c r="I12" s="685">
        <v>0</v>
      </c>
      <c r="J12" s="685">
        <v>4</v>
      </c>
      <c r="K12" s="685">
        <v>0</v>
      </c>
      <c r="L12" s="685">
        <v>0</v>
      </c>
      <c r="M12" s="685">
        <v>3</v>
      </c>
      <c r="N12" s="685">
        <v>0</v>
      </c>
      <c r="O12" s="685">
        <v>0</v>
      </c>
      <c r="P12" s="685">
        <v>2</v>
      </c>
      <c r="Q12" s="686">
        <v>1</v>
      </c>
    </row>
    <row r="13" spans="2:17" ht="12">
      <c r="B13" s="1058"/>
      <c r="C13" s="679"/>
      <c r="D13" s="680" t="s">
        <v>1130</v>
      </c>
      <c r="E13" s="684">
        <f t="shared" si="1"/>
        <v>14</v>
      </c>
      <c r="F13" s="685">
        <v>3</v>
      </c>
      <c r="G13" s="685">
        <v>1</v>
      </c>
      <c r="H13" s="685">
        <v>2</v>
      </c>
      <c r="I13" s="685">
        <v>0</v>
      </c>
      <c r="J13" s="685">
        <v>3</v>
      </c>
      <c r="K13" s="685">
        <v>1</v>
      </c>
      <c r="L13" s="685">
        <v>0</v>
      </c>
      <c r="M13" s="685">
        <v>1</v>
      </c>
      <c r="N13" s="685">
        <v>0</v>
      </c>
      <c r="O13" s="685">
        <v>1</v>
      </c>
      <c r="P13" s="685">
        <v>2</v>
      </c>
      <c r="Q13" s="686">
        <v>0</v>
      </c>
    </row>
    <row r="14" spans="2:17" ht="12">
      <c r="B14" s="1058" t="s">
        <v>1133</v>
      </c>
      <c r="C14" s="679"/>
      <c r="D14" s="680" t="s">
        <v>1129</v>
      </c>
      <c r="E14" s="684">
        <f t="shared" si="1"/>
        <v>7</v>
      </c>
      <c r="F14" s="685">
        <v>0</v>
      </c>
      <c r="G14" s="685">
        <v>0</v>
      </c>
      <c r="H14" s="685">
        <v>0</v>
      </c>
      <c r="I14" s="685">
        <v>2</v>
      </c>
      <c r="J14" s="685">
        <v>1</v>
      </c>
      <c r="K14" s="685">
        <v>1</v>
      </c>
      <c r="L14" s="685">
        <v>0</v>
      </c>
      <c r="M14" s="685">
        <v>1</v>
      </c>
      <c r="N14" s="685">
        <v>1</v>
      </c>
      <c r="O14" s="685">
        <v>0</v>
      </c>
      <c r="P14" s="685">
        <v>1</v>
      </c>
      <c r="Q14" s="686">
        <v>0</v>
      </c>
    </row>
    <row r="15" spans="2:17" ht="12">
      <c r="B15" s="1058"/>
      <c r="C15" s="679"/>
      <c r="D15" s="680" t="s">
        <v>1130</v>
      </c>
      <c r="E15" s="684">
        <f t="shared" si="1"/>
        <v>4</v>
      </c>
      <c r="F15" s="685">
        <v>0</v>
      </c>
      <c r="G15" s="685">
        <v>0</v>
      </c>
      <c r="H15" s="685">
        <v>0</v>
      </c>
      <c r="I15" s="685">
        <v>0</v>
      </c>
      <c r="J15" s="685">
        <v>1</v>
      </c>
      <c r="K15" s="685">
        <v>1</v>
      </c>
      <c r="L15" s="685">
        <v>0</v>
      </c>
      <c r="M15" s="685">
        <v>1</v>
      </c>
      <c r="N15" s="685">
        <v>1</v>
      </c>
      <c r="O15" s="685">
        <v>0</v>
      </c>
      <c r="P15" s="685">
        <v>0</v>
      </c>
      <c r="Q15" s="686">
        <v>0</v>
      </c>
    </row>
    <row r="16" spans="2:17" ht="12">
      <c r="B16" s="1058" t="s">
        <v>1134</v>
      </c>
      <c r="C16" s="679"/>
      <c r="D16" s="680" t="s">
        <v>1129</v>
      </c>
      <c r="E16" s="684">
        <f t="shared" si="1"/>
        <v>24</v>
      </c>
      <c r="F16" s="685">
        <v>0</v>
      </c>
      <c r="G16" s="685">
        <v>1</v>
      </c>
      <c r="H16" s="685">
        <v>1</v>
      </c>
      <c r="I16" s="685">
        <v>1</v>
      </c>
      <c r="J16" s="685">
        <v>4</v>
      </c>
      <c r="K16" s="685">
        <v>3</v>
      </c>
      <c r="L16" s="685">
        <v>0</v>
      </c>
      <c r="M16" s="685">
        <v>0</v>
      </c>
      <c r="N16" s="685">
        <v>9</v>
      </c>
      <c r="O16" s="685">
        <v>1</v>
      </c>
      <c r="P16" s="685">
        <v>1</v>
      </c>
      <c r="Q16" s="686">
        <v>3</v>
      </c>
    </row>
    <row r="17" spans="2:17" ht="12">
      <c r="B17" s="1058"/>
      <c r="C17" s="679"/>
      <c r="D17" s="680" t="s">
        <v>1130</v>
      </c>
      <c r="E17" s="684">
        <f t="shared" si="1"/>
        <v>23</v>
      </c>
      <c r="F17" s="685">
        <v>0</v>
      </c>
      <c r="G17" s="685">
        <v>1</v>
      </c>
      <c r="H17" s="685">
        <v>1</v>
      </c>
      <c r="I17" s="685">
        <v>1</v>
      </c>
      <c r="J17" s="685">
        <v>3</v>
      </c>
      <c r="K17" s="685">
        <v>3</v>
      </c>
      <c r="L17" s="685">
        <v>0</v>
      </c>
      <c r="M17" s="685">
        <v>0</v>
      </c>
      <c r="N17" s="685">
        <v>9</v>
      </c>
      <c r="O17" s="685">
        <v>1</v>
      </c>
      <c r="P17" s="685">
        <v>1</v>
      </c>
      <c r="Q17" s="686">
        <v>3</v>
      </c>
    </row>
    <row r="18" spans="2:17" ht="12">
      <c r="B18" s="1058" t="s">
        <v>1135</v>
      </c>
      <c r="C18" s="679"/>
      <c r="D18" s="680" t="s">
        <v>1129</v>
      </c>
      <c r="E18" s="684">
        <v>1016</v>
      </c>
      <c r="F18" s="685">
        <v>68</v>
      </c>
      <c r="G18" s="685">
        <v>65</v>
      </c>
      <c r="H18" s="685">
        <v>64</v>
      </c>
      <c r="I18" s="685">
        <v>90</v>
      </c>
      <c r="J18" s="685">
        <v>70</v>
      </c>
      <c r="K18" s="685">
        <v>77</v>
      </c>
      <c r="L18" s="685">
        <v>51</v>
      </c>
      <c r="M18" s="685">
        <v>115</v>
      </c>
      <c r="N18" s="685">
        <v>160</v>
      </c>
      <c r="O18" s="685">
        <v>117</v>
      </c>
      <c r="P18" s="685">
        <v>82</v>
      </c>
      <c r="Q18" s="686">
        <v>58</v>
      </c>
    </row>
    <row r="19" spans="2:17" ht="12">
      <c r="B19" s="1058"/>
      <c r="C19" s="679"/>
      <c r="D19" s="680" t="s">
        <v>1130</v>
      </c>
      <c r="E19" s="684">
        <f>SUM(F19:Q19)</f>
        <v>1014</v>
      </c>
      <c r="F19" s="685">
        <v>70</v>
      </c>
      <c r="G19" s="685">
        <v>64</v>
      </c>
      <c r="H19" s="685">
        <v>64</v>
      </c>
      <c r="I19" s="685">
        <v>91</v>
      </c>
      <c r="J19" s="685">
        <v>68</v>
      </c>
      <c r="K19" s="685">
        <v>77</v>
      </c>
      <c r="L19" s="685">
        <v>51</v>
      </c>
      <c r="M19" s="685">
        <v>114</v>
      </c>
      <c r="N19" s="685">
        <v>160</v>
      </c>
      <c r="O19" s="685">
        <v>117</v>
      </c>
      <c r="P19" s="685">
        <v>81</v>
      </c>
      <c r="Q19" s="686">
        <v>57</v>
      </c>
    </row>
    <row r="20" spans="2:17" ht="12">
      <c r="B20" s="1058" t="s">
        <v>1136</v>
      </c>
      <c r="C20" s="679"/>
      <c r="D20" s="680" t="s">
        <v>1129</v>
      </c>
      <c r="E20" s="684">
        <v>258</v>
      </c>
      <c r="F20" s="685">
        <v>21</v>
      </c>
      <c r="G20" s="685">
        <v>11</v>
      </c>
      <c r="H20" s="685">
        <v>11</v>
      </c>
      <c r="I20" s="685">
        <v>37</v>
      </c>
      <c r="J20" s="685">
        <v>15</v>
      </c>
      <c r="K20" s="685">
        <v>29</v>
      </c>
      <c r="L20" s="685">
        <v>9</v>
      </c>
      <c r="M20" s="685">
        <v>19</v>
      </c>
      <c r="N20" s="685">
        <v>57</v>
      </c>
      <c r="O20" s="685">
        <v>27</v>
      </c>
      <c r="P20" s="685">
        <v>13</v>
      </c>
      <c r="Q20" s="686">
        <v>8</v>
      </c>
    </row>
    <row r="21" spans="2:17" ht="12">
      <c r="B21" s="1058"/>
      <c r="C21" s="679"/>
      <c r="D21" s="680" t="s">
        <v>1130</v>
      </c>
      <c r="E21" s="684">
        <f>SUM(F21:Q21)</f>
        <v>257</v>
      </c>
      <c r="F21" s="685">
        <v>20</v>
      </c>
      <c r="G21" s="685">
        <v>11</v>
      </c>
      <c r="H21" s="685">
        <v>11</v>
      </c>
      <c r="I21" s="685">
        <v>37</v>
      </c>
      <c r="J21" s="685">
        <v>16</v>
      </c>
      <c r="K21" s="685">
        <v>29</v>
      </c>
      <c r="L21" s="685">
        <v>9</v>
      </c>
      <c r="M21" s="685">
        <v>18</v>
      </c>
      <c r="N21" s="685">
        <v>58</v>
      </c>
      <c r="O21" s="685">
        <v>27</v>
      </c>
      <c r="P21" s="685">
        <v>13</v>
      </c>
      <c r="Q21" s="686">
        <v>8</v>
      </c>
    </row>
    <row r="22" spans="2:17" ht="12">
      <c r="B22" s="1058" t="s">
        <v>1137</v>
      </c>
      <c r="C22" s="679"/>
      <c r="D22" s="680" t="s">
        <v>1129</v>
      </c>
      <c r="E22" s="684">
        <f>SUM(F22:Q22)</f>
        <v>6415</v>
      </c>
      <c r="F22" s="685">
        <v>514</v>
      </c>
      <c r="G22" s="685">
        <v>421</v>
      </c>
      <c r="H22" s="685">
        <v>575</v>
      </c>
      <c r="I22" s="685">
        <v>493</v>
      </c>
      <c r="J22" s="685">
        <v>548</v>
      </c>
      <c r="K22" s="685">
        <v>516</v>
      </c>
      <c r="L22" s="685">
        <v>371</v>
      </c>
      <c r="M22" s="685">
        <v>460</v>
      </c>
      <c r="N22" s="685">
        <v>696</v>
      </c>
      <c r="O22" s="685">
        <v>631</v>
      </c>
      <c r="P22" s="685">
        <v>624</v>
      </c>
      <c r="Q22" s="686">
        <v>566</v>
      </c>
    </row>
    <row r="23" spans="2:17" ht="12">
      <c r="B23" s="1058"/>
      <c r="C23" s="679"/>
      <c r="D23" s="680" t="s">
        <v>1130</v>
      </c>
      <c r="E23" s="684">
        <f>SUM(F23:Q23)</f>
        <v>4596</v>
      </c>
      <c r="F23" s="685">
        <v>403</v>
      </c>
      <c r="G23" s="685">
        <v>295</v>
      </c>
      <c r="H23" s="685">
        <v>441</v>
      </c>
      <c r="I23" s="685">
        <v>285</v>
      </c>
      <c r="J23" s="685">
        <v>384</v>
      </c>
      <c r="K23" s="685">
        <v>403</v>
      </c>
      <c r="L23" s="685">
        <v>233</v>
      </c>
      <c r="M23" s="685">
        <v>279</v>
      </c>
      <c r="N23" s="685">
        <v>554</v>
      </c>
      <c r="O23" s="685">
        <v>523</v>
      </c>
      <c r="P23" s="685">
        <v>366</v>
      </c>
      <c r="Q23" s="686">
        <v>430</v>
      </c>
    </row>
    <row r="24" spans="2:17" ht="12">
      <c r="B24" s="1058" t="s">
        <v>1138</v>
      </c>
      <c r="C24" s="679"/>
      <c r="D24" s="680" t="s">
        <v>1129</v>
      </c>
      <c r="E24" s="684">
        <f>SUM(F24:Q24)</f>
        <v>208</v>
      </c>
      <c r="F24" s="685">
        <v>27</v>
      </c>
      <c r="G24" s="685">
        <v>12</v>
      </c>
      <c r="H24" s="685">
        <v>31</v>
      </c>
      <c r="I24" s="685">
        <v>4</v>
      </c>
      <c r="J24" s="685">
        <v>23</v>
      </c>
      <c r="K24" s="685">
        <v>22</v>
      </c>
      <c r="L24" s="685">
        <v>2</v>
      </c>
      <c r="M24" s="685">
        <v>9</v>
      </c>
      <c r="N24" s="685">
        <v>28</v>
      </c>
      <c r="O24" s="685">
        <v>22</v>
      </c>
      <c r="P24" s="685">
        <v>11</v>
      </c>
      <c r="Q24" s="686">
        <v>17</v>
      </c>
    </row>
    <row r="25" spans="2:17" ht="12">
      <c r="B25" s="1058"/>
      <c r="C25" s="679"/>
      <c r="D25" s="680" t="s">
        <v>1130</v>
      </c>
      <c r="E25" s="684">
        <f>SUM(F25:Q25)</f>
        <v>208</v>
      </c>
      <c r="F25" s="685">
        <v>27</v>
      </c>
      <c r="G25" s="685">
        <v>12</v>
      </c>
      <c r="H25" s="685">
        <v>31</v>
      </c>
      <c r="I25" s="685">
        <v>4</v>
      </c>
      <c r="J25" s="685">
        <v>23</v>
      </c>
      <c r="K25" s="685">
        <v>22</v>
      </c>
      <c r="L25" s="685">
        <v>2</v>
      </c>
      <c r="M25" s="685">
        <v>9</v>
      </c>
      <c r="N25" s="685">
        <v>28</v>
      </c>
      <c r="O25" s="685">
        <v>22</v>
      </c>
      <c r="P25" s="685">
        <v>11</v>
      </c>
      <c r="Q25" s="686">
        <v>17</v>
      </c>
    </row>
    <row r="26" spans="2:17" ht="12">
      <c r="B26" s="1058" t="s">
        <v>1139</v>
      </c>
      <c r="C26" s="679"/>
      <c r="D26" s="680" t="s">
        <v>1129</v>
      </c>
      <c r="E26" s="684">
        <v>1639</v>
      </c>
      <c r="F26" s="685">
        <v>180</v>
      </c>
      <c r="G26" s="685">
        <v>155</v>
      </c>
      <c r="H26" s="685">
        <v>125</v>
      </c>
      <c r="I26" s="685">
        <v>121</v>
      </c>
      <c r="J26" s="685">
        <v>116</v>
      </c>
      <c r="K26" s="685">
        <v>83</v>
      </c>
      <c r="L26" s="685">
        <v>97</v>
      </c>
      <c r="M26" s="685">
        <v>73</v>
      </c>
      <c r="N26" s="685">
        <v>188</v>
      </c>
      <c r="O26" s="685">
        <v>221</v>
      </c>
      <c r="P26" s="685">
        <v>163</v>
      </c>
      <c r="Q26" s="686">
        <v>115</v>
      </c>
    </row>
    <row r="27" spans="2:17" ht="12">
      <c r="B27" s="1058"/>
      <c r="C27" s="679"/>
      <c r="D27" s="680" t="s">
        <v>1130</v>
      </c>
      <c r="E27" s="684">
        <v>1599</v>
      </c>
      <c r="F27" s="685">
        <v>175</v>
      </c>
      <c r="G27" s="685">
        <v>158</v>
      </c>
      <c r="H27" s="685">
        <v>126</v>
      </c>
      <c r="I27" s="685">
        <v>119</v>
      </c>
      <c r="J27" s="685">
        <v>118</v>
      </c>
      <c r="K27" s="685">
        <v>77</v>
      </c>
      <c r="L27" s="685">
        <v>96</v>
      </c>
      <c r="M27" s="685">
        <v>67</v>
      </c>
      <c r="N27" s="685">
        <v>186</v>
      </c>
      <c r="O27" s="685">
        <v>213</v>
      </c>
      <c r="P27" s="685">
        <v>153</v>
      </c>
      <c r="Q27" s="686">
        <v>113</v>
      </c>
    </row>
    <row r="28" spans="2:17" ht="12">
      <c r="B28" s="1058" t="s">
        <v>1140</v>
      </c>
      <c r="C28" s="679"/>
      <c r="D28" s="680" t="s">
        <v>1129</v>
      </c>
      <c r="E28" s="684">
        <f>SUM(F28:Q28)</f>
        <v>368</v>
      </c>
      <c r="F28" s="685">
        <v>26</v>
      </c>
      <c r="G28" s="685">
        <v>33</v>
      </c>
      <c r="H28" s="685">
        <v>31</v>
      </c>
      <c r="I28" s="685">
        <v>33</v>
      </c>
      <c r="J28" s="685">
        <v>18</v>
      </c>
      <c r="K28" s="685">
        <v>34</v>
      </c>
      <c r="L28" s="685">
        <v>25</v>
      </c>
      <c r="M28" s="685">
        <v>23</v>
      </c>
      <c r="N28" s="685">
        <v>37</v>
      </c>
      <c r="O28" s="685">
        <v>52</v>
      </c>
      <c r="P28" s="685">
        <v>16</v>
      </c>
      <c r="Q28" s="686">
        <v>40</v>
      </c>
    </row>
    <row r="29" spans="2:17" ht="12">
      <c r="B29" s="1058"/>
      <c r="C29" s="679"/>
      <c r="D29" s="680" t="s">
        <v>1130</v>
      </c>
      <c r="E29" s="684">
        <f>SUM(F29:Q29)</f>
        <v>365</v>
      </c>
      <c r="F29" s="685">
        <v>26</v>
      </c>
      <c r="G29" s="685">
        <v>34</v>
      </c>
      <c r="H29" s="685">
        <v>30</v>
      </c>
      <c r="I29" s="685">
        <v>32</v>
      </c>
      <c r="J29" s="685">
        <v>19</v>
      </c>
      <c r="K29" s="685">
        <v>34</v>
      </c>
      <c r="L29" s="685">
        <v>25</v>
      </c>
      <c r="M29" s="685">
        <v>22</v>
      </c>
      <c r="N29" s="685">
        <v>37</v>
      </c>
      <c r="O29" s="685">
        <v>51</v>
      </c>
      <c r="P29" s="685">
        <v>15</v>
      </c>
      <c r="Q29" s="686">
        <v>40</v>
      </c>
    </row>
    <row r="30" spans="2:17" ht="12">
      <c r="B30" s="1058" t="s">
        <v>1141</v>
      </c>
      <c r="C30" s="679"/>
      <c r="D30" s="680" t="s">
        <v>1129</v>
      </c>
      <c r="E30" s="684">
        <f>SUM(F30:Q30)</f>
        <v>7</v>
      </c>
      <c r="F30" s="685">
        <v>1</v>
      </c>
      <c r="G30" s="685">
        <v>0</v>
      </c>
      <c r="H30" s="685">
        <v>3</v>
      </c>
      <c r="I30" s="685">
        <v>1</v>
      </c>
      <c r="J30" s="685">
        <v>0</v>
      </c>
      <c r="K30" s="685">
        <v>1</v>
      </c>
      <c r="L30" s="685">
        <v>0</v>
      </c>
      <c r="M30" s="685">
        <v>1</v>
      </c>
      <c r="N30" s="685">
        <v>0</v>
      </c>
      <c r="O30" s="685">
        <v>0</v>
      </c>
      <c r="P30" s="685">
        <v>0</v>
      </c>
      <c r="Q30" s="686">
        <v>0</v>
      </c>
    </row>
    <row r="31" spans="2:17" ht="12">
      <c r="B31" s="1058"/>
      <c r="C31" s="679"/>
      <c r="D31" s="680" t="s">
        <v>1130</v>
      </c>
      <c r="E31" s="684">
        <f>SUM(F31:Q31)</f>
        <v>7</v>
      </c>
      <c r="F31" s="685">
        <v>1</v>
      </c>
      <c r="G31" s="685">
        <v>0</v>
      </c>
      <c r="H31" s="685">
        <v>3</v>
      </c>
      <c r="I31" s="685">
        <v>1</v>
      </c>
      <c r="J31" s="685">
        <v>0</v>
      </c>
      <c r="K31" s="685">
        <v>1</v>
      </c>
      <c r="L31" s="685">
        <v>0</v>
      </c>
      <c r="M31" s="685">
        <v>1</v>
      </c>
      <c r="N31" s="685">
        <v>0</v>
      </c>
      <c r="O31" s="685">
        <v>0</v>
      </c>
      <c r="P31" s="685">
        <v>0</v>
      </c>
      <c r="Q31" s="686">
        <v>0</v>
      </c>
    </row>
    <row r="32" spans="2:17" ht="12">
      <c r="B32" s="1060" t="s">
        <v>1142</v>
      </c>
      <c r="C32" s="679"/>
      <c r="D32" s="680" t="s">
        <v>1129</v>
      </c>
      <c r="E32" s="684">
        <f>SUM(F32:Q32)</f>
        <v>36</v>
      </c>
      <c r="F32" s="685">
        <v>1</v>
      </c>
      <c r="G32" s="685">
        <v>2</v>
      </c>
      <c r="H32" s="685">
        <v>3</v>
      </c>
      <c r="I32" s="685">
        <v>12</v>
      </c>
      <c r="J32" s="685">
        <v>1</v>
      </c>
      <c r="K32" s="685">
        <v>4</v>
      </c>
      <c r="L32" s="685">
        <v>0</v>
      </c>
      <c r="M32" s="685">
        <v>0</v>
      </c>
      <c r="N32" s="685">
        <v>0</v>
      </c>
      <c r="O32" s="685">
        <v>0</v>
      </c>
      <c r="P32" s="685">
        <v>9</v>
      </c>
      <c r="Q32" s="686">
        <v>4</v>
      </c>
    </row>
    <row r="33" spans="2:17" ht="12">
      <c r="B33" s="1058"/>
      <c r="C33" s="679"/>
      <c r="D33" s="680" t="s">
        <v>1130</v>
      </c>
      <c r="E33" s="684">
        <v>25</v>
      </c>
      <c r="F33" s="685">
        <v>1</v>
      </c>
      <c r="G33" s="685">
        <v>2</v>
      </c>
      <c r="H33" s="685">
        <v>3</v>
      </c>
      <c r="I33" s="685">
        <v>12</v>
      </c>
      <c r="J33" s="685">
        <v>1</v>
      </c>
      <c r="K33" s="685">
        <v>4</v>
      </c>
      <c r="L33" s="685">
        <v>0</v>
      </c>
      <c r="M33" s="685">
        <v>0</v>
      </c>
      <c r="N33" s="685">
        <v>0</v>
      </c>
      <c r="O33" s="685">
        <v>0</v>
      </c>
      <c r="P33" s="685">
        <v>9</v>
      </c>
      <c r="Q33" s="686">
        <v>4</v>
      </c>
    </row>
    <row r="34" spans="2:17" ht="12">
      <c r="B34" s="1060" t="s">
        <v>1143</v>
      </c>
      <c r="C34" s="679"/>
      <c r="D34" s="680" t="s">
        <v>1129</v>
      </c>
      <c r="E34" s="684">
        <f aca="true" t="shared" si="2" ref="E34:E41">SUM(F34:Q34)</f>
        <v>91</v>
      </c>
      <c r="F34" s="685">
        <v>2</v>
      </c>
      <c r="G34" s="685">
        <v>7</v>
      </c>
      <c r="H34" s="685">
        <v>5</v>
      </c>
      <c r="I34" s="685">
        <v>6</v>
      </c>
      <c r="J34" s="685">
        <v>3</v>
      </c>
      <c r="K34" s="685">
        <v>4</v>
      </c>
      <c r="L34" s="685">
        <v>0</v>
      </c>
      <c r="M34" s="685">
        <v>3</v>
      </c>
      <c r="N34" s="685">
        <v>3</v>
      </c>
      <c r="O34" s="685">
        <v>8</v>
      </c>
      <c r="P34" s="685">
        <v>43</v>
      </c>
      <c r="Q34" s="686">
        <v>7</v>
      </c>
    </row>
    <row r="35" spans="2:17" ht="12">
      <c r="B35" s="1058"/>
      <c r="C35" s="679"/>
      <c r="D35" s="680" t="s">
        <v>1130</v>
      </c>
      <c r="E35" s="684">
        <f t="shared" si="2"/>
        <v>90</v>
      </c>
      <c r="F35" s="685">
        <v>2</v>
      </c>
      <c r="G35" s="685">
        <v>7</v>
      </c>
      <c r="H35" s="685">
        <v>5</v>
      </c>
      <c r="I35" s="685">
        <v>6</v>
      </c>
      <c r="J35" s="685">
        <v>3</v>
      </c>
      <c r="K35" s="685">
        <v>4</v>
      </c>
      <c r="L35" s="685">
        <v>0</v>
      </c>
      <c r="M35" s="685">
        <v>3</v>
      </c>
      <c r="N35" s="685">
        <v>3</v>
      </c>
      <c r="O35" s="685">
        <v>8</v>
      </c>
      <c r="P35" s="685">
        <v>42</v>
      </c>
      <c r="Q35" s="686">
        <v>7</v>
      </c>
    </row>
    <row r="36" spans="2:17" ht="12">
      <c r="B36" s="1060" t="s">
        <v>1144</v>
      </c>
      <c r="C36" s="679"/>
      <c r="D36" s="680" t="s">
        <v>1129</v>
      </c>
      <c r="E36" s="684">
        <f t="shared" si="2"/>
        <v>10</v>
      </c>
      <c r="F36" s="685">
        <v>0</v>
      </c>
      <c r="G36" s="685">
        <v>4</v>
      </c>
      <c r="H36" s="685">
        <v>0</v>
      </c>
      <c r="I36" s="685">
        <v>0</v>
      </c>
      <c r="J36" s="685">
        <v>1</v>
      </c>
      <c r="K36" s="685">
        <v>0</v>
      </c>
      <c r="L36" s="685">
        <v>0</v>
      </c>
      <c r="M36" s="685">
        <v>0</v>
      </c>
      <c r="N36" s="685">
        <v>0</v>
      </c>
      <c r="O36" s="685">
        <v>2</v>
      </c>
      <c r="P36" s="685">
        <v>0</v>
      </c>
      <c r="Q36" s="686">
        <v>3</v>
      </c>
    </row>
    <row r="37" spans="2:17" ht="12">
      <c r="B37" s="1058"/>
      <c r="C37" s="679"/>
      <c r="D37" s="680" t="s">
        <v>1130</v>
      </c>
      <c r="E37" s="684">
        <f t="shared" si="2"/>
        <v>10</v>
      </c>
      <c r="F37" s="685">
        <v>0</v>
      </c>
      <c r="G37" s="685">
        <v>4</v>
      </c>
      <c r="H37" s="685">
        <v>0</v>
      </c>
      <c r="I37" s="685">
        <v>0</v>
      </c>
      <c r="J37" s="685">
        <v>1</v>
      </c>
      <c r="K37" s="685">
        <v>0</v>
      </c>
      <c r="L37" s="685">
        <v>0</v>
      </c>
      <c r="M37" s="685">
        <v>0</v>
      </c>
      <c r="N37" s="685">
        <v>0</v>
      </c>
      <c r="O37" s="685">
        <v>2</v>
      </c>
      <c r="P37" s="685">
        <v>0</v>
      </c>
      <c r="Q37" s="686">
        <v>3</v>
      </c>
    </row>
    <row r="38" spans="2:17" ht="12">
      <c r="B38" s="1060" t="s">
        <v>1145</v>
      </c>
      <c r="C38" s="679"/>
      <c r="D38" s="680" t="s">
        <v>1129</v>
      </c>
      <c r="E38" s="684">
        <f t="shared" si="2"/>
        <v>32</v>
      </c>
      <c r="F38" s="685">
        <v>0</v>
      </c>
      <c r="G38" s="685">
        <v>1</v>
      </c>
      <c r="H38" s="685">
        <v>2</v>
      </c>
      <c r="I38" s="685">
        <v>4</v>
      </c>
      <c r="J38" s="685">
        <v>0</v>
      </c>
      <c r="K38" s="685">
        <v>2</v>
      </c>
      <c r="L38" s="685">
        <v>1</v>
      </c>
      <c r="M38" s="685">
        <v>1</v>
      </c>
      <c r="N38" s="685">
        <v>7</v>
      </c>
      <c r="O38" s="685">
        <v>6</v>
      </c>
      <c r="P38" s="685">
        <v>5</v>
      </c>
      <c r="Q38" s="686">
        <v>3</v>
      </c>
    </row>
    <row r="39" spans="2:17" ht="12">
      <c r="B39" s="1058"/>
      <c r="C39" s="679"/>
      <c r="D39" s="680" t="s">
        <v>1130</v>
      </c>
      <c r="E39" s="684">
        <f t="shared" si="2"/>
        <v>32</v>
      </c>
      <c r="F39" s="685">
        <v>0</v>
      </c>
      <c r="G39" s="685">
        <v>1</v>
      </c>
      <c r="H39" s="685">
        <v>2</v>
      </c>
      <c r="I39" s="685">
        <v>4</v>
      </c>
      <c r="J39" s="685">
        <v>0</v>
      </c>
      <c r="K39" s="685">
        <v>2</v>
      </c>
      <c r="L39" s="685">
        <v>1</v>
      </c>
      <c r="M39" s="685">
        <v>1</v>
      </c>
      <c r="N39" s="685">
        <v>7</v>
      </c>
      <c r="O39" s="685">
        <v>6</v>
      </c>
      <c r="P39" s="685">
        <v>5</v>
      </c>
      <c r="Q39" s="686">
        <v>3</v>
      </c>
    </row>
    <row r="40" spans="2:17" ht="12">
      <c r="B40" s="1058" t="s">
        <v>1146</v>
      </c>
      <c r="C40" s="679"/>
      <c r="D40" s="680" t="s">
        <v>1129</v>
      </c>
      <c r="E40" s="684">
        <f t="shared" si="2"/>
        <v>793</v>
      </c>
      <c r="F40" s="685">
        <v>57</v>
      </c>
      <c r="G40" s="685">
        <v>50</v>
      </c>
      <c r="H40" s="685">
        <v>43</v>
      </c>
      <c r="I40" s="685">
        <v>48</v>
      </c>
      <c r="J40" s="685">
        <v>50</v>
      </c>
      <c r="K40" s="685">
        <v>63</v>
      </c>
      <c r="L40" s="685">
        <v>70</v>
      </c>
      <c r="M40" s="685">
        <v>53</v>
      </c>
      <c r="N40" s="685">
        <v>82</v>
      </c>
      <c r="O40" s="685">
        <v>120</v>
      </c>
      <c r="P40" s="685">
        <v>86</v>
      </c>
      <c r="Q40" s="686">
        <v>71</v>
      </c>
    </row>
    <row r="41" spans="2:17" ht="12">
      <c r="B41" s="1058"/>
      <c r="C41" s="679"/>
      <c r="D41" s="680" t="s">
        <v>1130</v>
      </c>
      <c r="E41" s="684">
        <f t="shared" si="2"/>
        <v>785</v>
      </c>
      <c r="F41" s="685">
        <v>55</v>
      </c>
      <c r="G41" s="685">
        <v>50</v>
      </c>
      <c r="H41" s="685">
        <v>42</v>
      </c>
      <c r="I41" s="685">
        <v>48</v>
      </c>
      <c r="J41" s="685">
        <v>49</v>
      </c>
      <c r="K41" s="685">
        <v>63</v>
      </c>
      <c r="L41" s="685">
        <v>70</v>
      </c>
      <c r="M41" s="685">
        <v>52</v>
      </c>
      <c r="N41" s="685">
        <v>80</v>
      </c>
      <c r="O41" s="685">
        <v>119</v>
      </c>
      <c r="P41" s="685">
        <v>86</v>
      </c>
      <c r="Q41" s="686">
        <v>71</v>
      </c>
    </row>
    <row r="42" spans="2:17" ht="12.75" thickBot="1">
      <c r="B42" s="689"/>
      <c r="C42" s="667"/>
      <c r="D42" s="690"/>
      <c r="E42" s="691"/>
      <c r="F42" s="692"/>
      <c r="G42" s="692"/>
      <c r="H42" s="692"/>
      <c r="I42" s="692"/>
      <c r="J42" s="692"/>
      <c r="K42" s="692"/>
      <c r="L42" s="692"/>
      <c r="M42" s="692"/>
      <c r="N42" s="692"/>
      <c r="O42" s="692"/>
      <c r="P42" s="692"/>
      <c r="Q42" s="693"/>
    </row>
    <row r="43" ht="12">
      <c r="B43" s="665" t="s">
        <v>1147</v>
      </c>
    </row>
  </sheetData>
  <mergeCells count="17">
    <mergeCell ref="B10:B11"/>
    <mergeCell ref="B7:B8"/>
    <mergeCell ref="B34:B35"/>
    <mergeCell ref="B38:B39"/>
    <mergeCell ref="B36:B37"/>
    <mergeCell ref="B32:B33"/>
    <mergeCell ref="B20:B21"/>
    <mergeCell ref="B22:B23"/>
    <mergeCell ref="B16:B17"/>
    <mergeCell ref="B18:B19"/>
    <mergeCell ref="B12:B13"/>
    <mergeCell ref="B14:B15"/>
    <mergeCell ref="B40:B41"/>
    <mergeCell ref="B28:B29"/>
    <mergeCell ref="B30:B31"/>
    <mergeCell ref="B24:B25"/>
    <mergeCell ref="B26:B27"/>
  </mergeCells>
  <printOptions/>
  <pageMargins left="0.75" right="0.75" top="1" bottom="1" header="0.512" footer="0.512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AF271"/>
  <sheetViews>
    <sheetView workbookViewId="0" topLeftCell="A1">
      <selection activeCell="A1" sqref="A1"/>
    </sheetView>
  </sheetViews>
  <sheetFormatPr defaultColWidth="9.00390625" defaultRowHeight="13.5"/>
  <cols>
    <col min="1" max="1" width="3.875" style="51" customWidth="1"/>
    <col min="2" max="2" width="10.875" style="51" customWidth="1"/>
    <col min="3" max="6" width="8.625" style="51" customWidth="1"/>
    <col min="7" max="7" width="2.125" style="51" customWidth="1"/>
    <col min="8" max="8" width="4.125" style="51" customWidth="1"/>
    <col min="9" max="10" width="8.625" style="51" customWidth="1"/>
    <col min="11" max="11" width="2.125" style="51" customWidth="1"/>
    <col min="12" max="12" width="4.125" style="51" customWidth="1"/>
    <col min="13" max="20" width="8.625" style="51" customWidth="1"/>
    <col min="21" max="21" width="2.125" style="51" customWidth="1"/>
    <col min="22" max="22" width="4.125" style="51" customWidth="1"/>
    <col min="23" max="23" width="8.625" style="51" customWidth="1"/>
    <col min="24" max="24" width="2.125" style="51" customWidth="1"/>
    <col min="25" max="25" width="4.125" style="51" customWidth="1"/>
    <col min="26" max="26" width="8.625" style="51" customWidth="1"/>
    <col min="27" max="27" width="2.125" style="51" customWidth="1"/>
    <col min="28" max="28" width="4.125" style="51" customWidth="1"/>
    <col min="29" max="32" width="8.625" style="51" customWidth="1"/>
    <col min="33" max="16384" width="9.00390625" style="51" customWidth="1"/>
  </cols>
  <sheetData>
    <row r="1" spans="2:13" ht="14.25">
      <c r="B1" s="694" t="s">
        <v>1184</v>
      </c>
      <c r="M1" s="69"/>
    </row>
    <row r="2" spans="2:13" ht="12.75" thickBot="1">
      <c r="B2" s="695"/>
      <c r="M2" s="69"/>
    </row>
    <row r="3" spans="2:32" ht="13.5" customHeight="1">
      <c r="B3" s="1000" t="s">
        <v>1151</v>
      </c>
      <c r="C3" s="1071" t="s">
        <v>1152</v>
      </c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2"/>
      <c r="P3" s="1073"/>
      <c r="Q3" s="1071" t="s">
        <v>1153</v>
      </c>
      <c r="R3" s="1072"/>
      <c r="S3" s="1072"/>
      <c r="T3" s="1072"/>
      <c r="U3" s="1072"/>
      <c r="V3" s="1072"/>
      <c r="W3" s="1072"/>
      <c r="X3" s="1072"/>
      <c r="Y3" s="1072"/>
      <c r="Z3" s="1072"/>
      <c r="AA3" s="1072"/>
      <c r="AB3" s="1072"/>
      <c r="AC3" s="1072"/>
      <c r="AD3" s="1072"/>
      <c r="AE3" s="1072"/>
      <c r="AF3" s="1073"/>
    </row>
    <row r="4" spans="2:32" ht="13.5" customHeight="1">
      <c r="B4" s="1061"/>
      <c r="C4" s="1062" t="s">
        <v>1154</v>
      </c>
      <c r="D4" s="1063"/>
      <c r="E4" s="1062" t="s">
        <v>1155</v>
      </c>
      <c r="F4" s="1063"/>
      <c r="G4" s="1065" t="s">
        <v>1156</v>
      </c>
      <c r="H4" s="1066"/>
      <c r="I4" s="1066"/>
      <c r="J4" s="1066"/>
      <c r="K4" s="1066"/>
      <c r="L4" s="1066"/>
      <c r="M4" s="1067"/>
      <c r="N4" s="1062" t="s">
        <v>1157</v>
      </c>
      <c r="O4" s="1064"/>
      <c r="P4" s="1063"/>
      <c r="Q4" s="1062" t="s">
        <v>1158</v>
      </c>
      <c r="R4" s="1063"/>
      <c r="S4" s="1062" t="s">
        <v>1155</v>
      </c>
      <c r="T4" s="1063"/>
      <c r="U4" s="1065" t="s">
        <v>1159</v>
      </c>
      <c r="V4" s="1066"/>
      <c r="W4" s="1066"/>
      <c r="X4" s="1066"/>
      <c r="Y4" s="1066"/>
      <c r="Z4" s="1066"/>
      <c r="AA4" s="1066"/>
      <c r="AB4" s="1066"/>
      <c r="AC4" s="1067"/>
      <c r="AD4" s="1062" t="s">
        <v>1160</v>
      </c>
      <c r="AE4" s="1064"/>
      <c r="AF4" s="1063"/>
    </row>
    <row r="5" spans="2:32" ht="21" customHeight="1">
      <c r="B5" s="1001"/>
      <c r="C5" s="696" t="s">
        <v>1161</v>
      </c>
      <c r="D5" s="696" t="s">
        <v>1162</v>
      </c>
      <c r="E5" s="696" t="s">
        <v>1161</v>
      </c>
      <c r="F5" s="696" t="s">
        <v>1162</v>
      </c>
      <c r="G5" s="1065" t="s">
        <v>1149</v>
      </c>
      <c r="H5" s="1066"/>
      <c r="I5" s="1067"/>
      <c r="J5" s="696" t="s">
        <v>1150</v>
      </c>
      <c r="K5" s="1068" t="s">
        <v>986</v>
      </c>
      <c r="L5" s="1069"/>
      <c r="M5" s="1070"/>
      <c r="N5" s="696" t="s">
        <v>1149</v>
      </c>
      <c r="O5" s="696" t="s">
        <v>1150</v>
      </c>
      <c r="P5" s="697" t="s">
        <v>986</v>
      </c>
      <c r="Q5" s="696" t="s">
        <v>1163</v>
      </c>
      <c r="R5" s="696" t="s">
        <v>1164</v>
      </c>
      <c r="S5" s="696" t="s">
        <v>1163</v>
      </c>
      <c r="T5" s="696" t="s">
        <v>1164</v>
      </c>
      <c r="U5" s="1065" t="s">
        <v>1149</v>
      </c>
      <c r="V5" s="1066"/>
      <c r="W5" s="1067"/>
      <c r="X5" s="1065" t="s">
        <v>1150</v>
      </c>
      <c r="Y5" s="1066"/>
      <c r="Z5" s="1067"/>
      <c r="AA5" s="1068" t="s">
        <v>986</v>
      </c>
      <c r="AB5" s="1069"/>
      <c r="AC5" s="1070"/>
      <c r="AD5" s="696" t="s">
        <v>1149</v>
      </c>
      <c r="AE5" s="696" t="s">
        <v>1150</v>
      </c>
      <c r="AF5" s="697" t="s">
        <v>986</v>
      </c>
    </row>
    <row r="6" spans="2:32" ht="13.5" customHeight="1">
      <c r="B6" s="698"/>
      <c r="C6" s="699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700"/>
      <c r="AA6" s="700"/>
      <c r="AB6" s="700"/>
      <c r="AC6" s="700"/>
      <c r="AD6" s="700"/>
      <c r="AE6" s="700"/>
      <c r="AF6" s="701"/>
    </row>
    <row r="7" spans="2:32" s="55" customFormat="1" ht="12.75" customHeight="1">
      <c r="B7" s="298" t="s">
        <v>718</v>
      </c>
      <c r="C7" s="702">
        <f>SUM(C9:C79)</f>
        <v>356</v>
      </c>
      <c r="D7" s="53">
        <f>SUM(D9:D79)</f>
        <v>209</v>
      </c>
      <c r="E7" s="53">
        <f>SUM(E9:E79)</f>
        <v>4165</v>
      </c>
      <c r="F7" s="53">
        <f>SUM(F9:F79)</f>
        <v>436</v>
      </c>
      <c r="G7" s="53"/>
      <c r="H7" s="53"/>
      <c r="I7" s="53">
        <f>SUM(I9:I79)</f>
        <v>2727</v>
      </c>
      <c r="J7" s="53">
        <f>SUM(J9:J79)</f>
        <v>3119</v>
      </c>
      <c r="K7" s="53"/>
      <c r="L7" s="53"/>
      <c r="M7" s="53">
        <f aca="true" t="shared" si="0" ref="M7:R7">SUM(M9:M79)</f>
        <v>5846</v>
      </c>
      <c r="N7" s="53">
        <f t="shared" si="0"/>
        <v>97498</v>
      </c>
      <c r="O7" s="53">
        <f t="shared" si="0"/>
        <v>92731</v>
      </c>
      <c r="P7" s="53">
        <f t="shared" si="0"/>
        <v>190229</v>
      </c>
      <c r="Q7" s="53">
        <f t="shared" si="0"/>
        <v>230</v>
      </c>
      <c r="R7" s="53">
        <f t="shared" si="0"/>
        <v>20</v>
      </c>
      <c r="S7" s="53">
        <v>2151</v>
      </c>
      <c r="T7" s="53">
        <f>SUM(T9:T79)</f>
        <v>39</v>
      </c>
      <c r="U7" s="53" t="s">
        <v>1165</v>
      </c>
      <c r="V7" s="53">
        <f>SUM(V9:V79)</f>
        <v>32</v>
      </c>
      <c r="W7" s="53">
        <f>SUM(W9:W79)</f>
        <v>2529</v>
      </c>
      <c r="X7" s="53" t="s">
        <v>1165</v>
      </c>
      <c r="Y7" s="53">
        <f>SUM(Y9:Y79)</f>
        <v>2</v>
      </c>
      <c r="Z7" s="53">
        <f>SUM(Z9:Z79)</f>
        <v>897</v>
      </c>
      <c r="AA7" s="53" t="s">
        <v>1165</v>
      </c>
      <c r="AB7" s="53">
        <f>SUM(AB9:AB79)</f>
        <v>34</v>
      </c>
      <c r="AC7" s="53">
        <f>SUM(AC9:AC79)</f>
        <v>3426</v>
      </c>
      <c r="AD7" s="53">
        <f>SUM(AD9:AD79)</f>
        <v>47895</v>
      </c>
      <c r="AE7" s="53">
        <f>SUM(AE9:AE79)</f>
        <v>47183</v>
      </c>
      <c r="AF7" s="54">
        <f>SUM(AF9:AF79)</f>
        <v>95078</v>
      </c>
    </row>
    <row r="8" spans="2:32" ht="12.75" customHeight="1">
      <c r="B8" s="33"/>
      <c r="C8" s="703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2"/>
    </row>
    <row r="9" spans="2:32" ht="12.75" customHeight="1">
      <c r="B9" s="33" t="s">
        <v>739</v>
      </c>
      <c r="C9" s="703">
        <v>23</v>
      </c>
      <c r="D9" s="31">
        <v>5</v>
      </c>
      <c r="E9" s="31">
        <v>425</v>
      </c>
      <c r="F9" s="31">
        <v>9</v>
      </c>
      <c r="G9" s="31"/>
      <c r="H9" s="31"/>
      <c r="I9" s="31">
        <v>196</v>
      </c>
      <c r="J9" s="31">
        <v>339</v>
      </c>
      <c r="K9" s="31"/>
      <c r="L9" s="31"/>
      <c r="M9" s="31">
        <f aca="true" t="shared" si="1" ref="M9:M17">SUM(I9:J9)</f>
        <v>535</v>
      </c>
      <c r="N9" s="31">
        <v>10556</v>
      </c>
      <c r="O9" s="31">
        <v>9963</v>
      </c>
      <c r="P9" s="31">
        <f aca="true" t="shared" si="2" ref="P9:P17">SUM(N9:O9)</f>
        <v>20519</v>
      </c>
      <c r="Q9" s="31">
        <v>14</v>
      </c>
      <c r="R9" s="31">
        <v>1</v>
      </c>
      <c r="S9" s="31">
        <v>218</v>
      </c>
      <c r="T9" s="31">
        <v>6</v>
      </c>
      <c r="U9" s="31"/>
      <c r="V9" s="31"/>
      <c r="W9" s="31">
        <v>230</v>
      </c>
      <c r="X9" s="31" t="s">
        <v>1165</v>
      </c>
      <c r="Y9" s="31">
        <v>1</v>
      </c>
      <c r="Z9" s="31">
        <v>105</v>
      </c>
      <c r="AA9" s="31" t="s">
        <v>1165</v>
      </c>
      <c r="AB9" s="31">
        <v>1</v>
      </c>
      <c r="AC9" s="31">
        <f aca="true" t="shared" si="3" ref="AC9:AC17">SUM(W9,Z9)</f>
        <v>335</v>
      </c>
      <c r="AD9" s="31">
        <v>5366</v>
      </c>
      <c r="AE9" s="31">
        <v>5224</v>
      </c>
      <c r="AF9" s="32">
        <f aca="true" t="shared" si="4" ref="AF9:AF17">SUM(AD9:AE9)</f>
        <v>10590</v>
      </c>
    </row>
    <row r="10" spans="2:32" ht="12.75" customHeight="1">
      <c r="B10" s="33" t="s">
        <v>740</v>
      </c>
      <c r="C10" s="703">
        <v>19</v>
      </c>
      <c r="D10" s="31">
        <v>13</v>
      </c>
      <c r="E10" s="31">
        <v>267</v>
      </c>
      <c r="F10" s="31">
        <v>23</v>
      </c>
      <c r="G10" s="31"/>
      <c r="H10" s="31"/>
      <c r="I10" s="31">
        <v>153</v>
      </c>
      <c r="J10" s="31">
        <v>206</v>
      </c>
      <c r="K10" s="31"/>
      <c r="L10" s="31"/>
      <c r="M10" s="31">
        <f t="shared" si="1"/>
        <v>359</v>
      </c>
      <c r="N10" s="31">
        <v>6440</v>
      </c>
      <c r="O10" s="31">
        <v>6189</v>
      </c>
      <c r="P10" s="31">
        <f t="shared" si="2"/>
        <v>12629</v>
      </c>
      <c r="Q10" s="31">
        <v>12</v>
      </c>
      <c r="R10" s="31">
        <v>4</v>
      </c>
      <c r="S10" s="31">
        <v>136</v>
      </c>
      <c r="T10" s="31">
        <v>7</v>
      </c>
      <c r="U10" s="31" t="s">
        <v>1165</v>
      </c>
      <c r="V10" s="31">
        <v>1</v>
      </c>
      <c r="W10" s="31">
        <v>167</v>
      </c>
      <c r="X10" s="31" t="s">
        <v>1165</v>
      </c>
      <c r="Y10" s="31">
        <v>1</v>
      </c>
      <c r="Z10" s="31">
        <v>54</v>
      </c>
      <c r="AA10" s="31" t="s">
        <v>1165</v>
      </c>
      <c r="AB10" s="31">
        <v>2</v>
      </c>
      <c r="AC10" s="31">
        <f t="shared" si="3"/>
        <v>221</v>
      </c>
      <c r="AD10" s="31">
        <v>3211</v>
      </c>
      <c r="AE10" s="31">
        <v>3140</v>
      </c>
      <c r="AF10" s="32">
        <f t="shared" si="4"/>
        <v>6351</v>
      </c>
    </row>
    <row r="11" spans="2:32" ht="12.75" customHeight="1">
      <c r="B11" s="33" t="s">
        <v>741</v>
      </c>
      <c r="C11" s="703">
        <v>18</v>
      </c>
      <c r="D11" s="31">
        <v>7</v>
      </c>
      <c r="E11" s="31">
        <v>249</v>
      </c>
      <c r="F11" s="31">
        <v>24</v>
      </c>
      <c r="G11" s="31"/>
      <c r="H11" s="31"/>
      <c r="I11" s="31">
        <v>169</v>
      </c>
      <c r="J11" s="31">
        <v>176</v>
      </c>
      <c r="K11" s="31"/>
      <c r="L11" s="31"/>
      <c r="M11" s="31">
        <f t="shared" si="1"/>
        <v>345</v>
      </c>
      <c r="N11" s="31">
        <v>5978</v>
      </c>
      <c r="O11" s="31">
        <v>5695</v>
      </c>
      <c r="P11" s="31">
        <f t="shared" si="2"/>
        <v>11673</v>
      </c>
      <c r="Q11" s="31">
        <v>13</v>
      </c>
      <c r="R11" s="31">
        <v>0</v>
      </c>
      <c r="S11" s="31">
        <v>125</v>
      </c>
      <c r="T11" s="31">
        <v>0</v>
      </c>
      <c r="U11" s="31" t="s">
        <v>1165</v>
      </c>
      <c r="V11" s="31">
        <v>2</v>
      </c>
      <c r="W11" s="31">
        <v>146</v>
      </c>
      <c r="X11" s="31"/>
      <c r="Y11" s="31"/>
      <c r="Z11" s="31">
        <v>50</v>
      </c>
      <c r="AA11" s="31" t="s">
        <v>1165</v>
      </c>
      <c r="AB11" s="31">
        <v>2</v>
      </c>
      <c r="AC11" s="31">
        <f t="shared" si="3"/>
        <v>196</v>
      </c>
      <c r="AD11" s="31">
        <v>2813</v>
      </c>
      <c r="AE11" s="31">
        <v>2877</v>
      </c>
      <c r="AF11" s="32">
        <f t="shared" si="4"/>
        <v>5690</v>
      </c>
    </row>
    <row r="12" spans="2:32" ht="12.75" customHeight="1">
      <c r="B12" s="33" t="s">
        <v>742</v>
      </c>
      <c r="C12" s="703">
        <v>20</v>
      </c>
      <c r="D12" s="31">
        <v>4</v>
      </c>
      <c r="E12" s="31">
        <v>306</v>
      </c>
      <c r="F12" s="31">
        <v>5</v>
      </c>
      <c r="G12" s="31" t="s">
        <v>1165</v>
      </c>
      <c r="H12" s="31">
        <v>1</v>
      </c>
      <c r="I12" s="31">
        <v>163</v>
      </c>
      <c r="J12" s="31">
        <v>230</v>
      </c>
      <c r="K12" s="31" t="s">
        <v>1165</v>
      </c>
      <c r="L12" s="31">
        <v>1</v>
      </c>
      <c r="M12" s="31">
        <f t="shared" si="1"/>
        <v>393</v>
      </c>
      <c r="N12" s="31">
        <v>7169</v>
      </c>
      <c r="O12" s="31">
        <v>6748</v>
      </c>
      <c r="P12" s="31">
        <f t="shared" si="2"/>
        <v>13917</v>
      </c>
      <c r="Q12" s="31">
        <v>12</v>
      </c>
      <c r="R12" s="31">
        <v>0</v>
      </c>
      <c r="S12" s="31">
        <v>146</v>
      </c>
      <c r="T12" s="31">
        <v>0</v>
      </c>
      <c r="U12" s="31" t="s">
        <v>1165</v>
      </c>
      <c r="V12" s="31">
        <v>1</v>
      </c>
      <c r="W12" s="31">
        <v>164</v>
      </c>
      <c r="X12" s="31"/>
      <c r="Y12" s="31"/>
      <c r="Z12" s="31">
        <v>58</v>
      </c>
      <c r="AA12" s="31" t="s">
        <v>1165</v>
      </c>
      <c r="AB12" s="31">
        <v>1</v>
      </c>
      <c r="AC12" s="31">
        <f t="shared" si="3"/>
        <v>222</v>
      </c>
      <c r="AD12" s="31">
        <v>3301</v>
      </c>
      <c r="AE12" s="31">
        <v>3288</v>
      </c>
      <c r="AF12" s="32">
        <f t="shared" si="4"/>
        <v>6589</v>
      </c>
    </row>
    <row r="13" spans="2:32" ht="12.75" customHeight="1">
      <c r="B13" s="33" t="s">
        <v>743</v>
      </c>
      <c r="C13" s="703">
        <v>9</v>
      </c>
      <c r="D13" s="31">
        <v>5</v>
      </c>
      <c r="E13" s="31">
        <v>123</v>
      </c>
      <c r="F13" s="31">
        <v>6</v>
      </c>
      <c r="G13" s="31"/>
      <c r="H13" s="31"/>
      <c r="I13" s="31">
        <v>71</v>
      </c>
      <c r="J13" s="31">
        <v>91</v>
      </c>
      <c r="K13" s="31"/>
      <c r="L13" s="31"/>
      <c r="M13" s="31">
        <f t="shared" si="1"/>
        <v>162</v>
      </c>
      <c r="N13" s="31">
        <v>2824</v>
      </c>
      <c r="O13" s="31">
        <v>2634</v>
      </c>
      <c r="P13" s="31">
        <f t="shared" si="2"/>
        <v>5458</v>
      </c>
      <c r="Q13" s="31">
        <v>4</v>
      </c>
      <c r="R13" s="31">
        <v>0</v>
      </c>
      <c r="S13" s="31">
        <v>59</v>
      </c>
      <c r="T13" s="31">
        <v>0</v>
      </c>
      <c r="U13" s="31"/>
      <c r="V13" s="31"/>
      <c r="W13" s="31">
        <v>64</v>
      </c>
      <c r="X13" s="31"/>
      <c r="Y13" s="31"/>
      <c r="Z13" s="31">
        <v>24</v>
      </c>
      <c r="AA13" s="31"/>
      <c r="AB13" s="31"/>
      <c r="AC13" s="31">
        <f t="shared" si="3"/>
        <v>88</v>
      </c>
      <c r="AD13" s="31">
        <v>1430</v>
      </c>
      <c r="AE13" s="31">
        <v>1398</v>
      </c>
      <c r="AF13" s="32">
        <f t="shared" si="4"/>
        <v>2828</v>
      </c>
    </row>
    <row r="14" spans="2:32" ht="12.75" customHeight="1">
      <c r="B14" s="33" t="s">
        <v>744</v>
      </c>
      <c r="C14" s="703">
        <v>10</v>
      </c>
      <c r="D14" s="31">
        <v>2</v>
      </c>
      <c r="E14" s="31">
        <v>124</v>
      </c>
      <c r="F14" s="31">
        <v>3</v>
      </c>
      <c r="G14" s="31"/>
      <c r="H14" s="31"/>
      <c r="I14" s="31">
        <v>76</v>
      </c>
      <c r="J14" s="31">
        <v>87</v>
      </c>
      <c r="K14" s="31"/>
      <c r="L14" s="31"/>
      <c r="M14" s="31">
        <f t="shared" si="1"/>
        <v>163</v>
      </c>
      <c r="N14" s="31">
        <v>2847</v>
      </c>
      <c r="O14" s="31">
        <v>2637</v>
      </c>
      <c r="P14" s="31">
        <f t="shared" si="2"/>
        <v>5484</v>
      </c>
      <c r="Q14" s="31">
        <v>6</v>
      </c>
      <c r="R14" s="31">
        <v>2</v>
      </c>
      <c r="S14" s="31">
        <v>69</v>
      </c>
      <c r="T14" s="31">
        <v>2</v>
      </c>
      <c r="U14" s="31"/>
      <c r="V14" s="31"/>
      <c r="W14" s="31">
        <v>79</v>
      </c>
      <c r="X14" s="31"/>
      <c r="Y14" s="31"/>
      <c r="Z14" s="31">
        <v>29</v>
      </c>
      <c r="AA14" s="31"/>
      <c r="AB14" s="31"/>
      <c r="AC14" s="31">
        <f t="shared" si="3"/>
        <v>108</v>
      </c>
      <c r="AD14" s="31">
        <v>1491</v>
      </c>
      <c r="AE14" s="31">
        <v>1496</v>
      </c>
      <c r="AF14" s="32">
        <f t="shared" si="4"/>
        <v>2987</v>
      </c>
    </row>
    <row r="15" spans="2:32" ht="12.75" customHeight="1">
      <c r="B15" s="33" t="s">
        <v>1436</v>
      </c>
      <c r="C15" s="703">
        <v>8</v>
      </c>
      <c r="D15" s="31">
        <v>6</v>
      </c>
      <c r="E15" s="31">
        <v>108</v>
      </c>
      <c r="F15" s="31">
        <v>10</v>
      </c>
      <c r="G15" s="31"/>
      <c r="H15" s="31"/>
      <c r="I15" s="31">
        <v>63</v>
      </c>
      <c r="J15" s="31">
        <v>88</v>
      </c>
      <c r="K15" s="31"/>
      <c r="L15" s="31"/>
      <c r="M15" s="31">
        <f t="shared" si="1"/>
        <v>151</v>
      </c>
      <c r="N15" s="31">
        <v>2542</v>
      </c>
      <c r="O15" s="31">
        <v>2449</v>
      </c>
      <c r="P15" s="31">
        <f t="shared" si="2"/>
        <v>4991</v>
      </c>
      <c r="Q15" s="31">
        <v>6</v>
      </c>
      <c r="R15" s="31">
        <v>0</v>
      </c>
      <c r="S15" s="31">
        <v>60</v>
      </c>
      <c r="T15" s="31">
        <v>0</v>
      </c>
      <c r="U15" s="31"/>
      <c r="V15" s="31"/>
      <c r="W15" s="31">
        <v>65</v>
      </c>
      <c r="X15" s="31"/>
      <c r="Y15" s="31"/>
      <c r="Z15" s="31">
        <v>27</v>
      </c>
      <c r="AA15" s="31"/>
      <c r="AB15" s="31"/>
      <c r="AC15" s="31">
        <f t="shared" si="3"/>
        <v>92</v>
      </c>
      <c r="AD15" s="31">
        <v>1265</v>
      </c>
      <c r="AE15" s="31">
        <v>1255</v>
      </c>
      <c r="AF15" s="32">
        <f t="shared" si="4"/>
        <v>2520</v>
      </c>
    </row>
    <row r="16" spans="2:32" ht="12.75" customHeight="1">
      <c r="B16" s="33" t="s">
        <v>746</v>
      </c>
      <c r="C16" s="703">
        <v>9</v>
      </c>
      <c r="D16" s="31">
        <v>0</v>
      </c>
      <c r="E16" s="31">
        <v>127</v>
      </c>
      <c r="F16" s="31">
        <v>0</v>
      </c>
      <c r="G16" s="31"/>
      <c r="H16" s="31"/>
      <c r="I16" s="31">
        <v>68</v>
      </c>
      <c r="J16" s="31">
        <v>94</v>
      </c>
      <c r="K16" s="31"/>
      <c r="L16" s="31"/>
      <c r="M16" s="31">
        <f t="shared" si="1"/>
        <v>162</v>
      </c>
      <c r="N16" s="31">
        <v>3006</v>
      </c>
      <c r="O16" s="31">
        <v>2832</v>
      </c>
      <c r="P16" s="31">
        <f t="shared" si="2"/>
        <v>5838</v>
      </c>
      <c r="Q16" s="31">
        <v>7</v>
      </c>
      <c r="R16" s="31">
        <v>0</v>
      </c>
      <c r="S16" s="31">
        <v>69</v>
      </c>
      <c r="T16" s="31">
        <v>0</v>
      </c>
      <c r="U16" s="31" t="s">
        <v>1165</v>
      </c>
      <c r="V16" s="31">
        <v>1</v>
      </c>
      <c r="W16" s="31">
        <v>81</v>
      </c>
      <c r="X16" s="31"/>
      <c r="Y16" s="31"/>
      <c r="Z16" s="31">
        <v>23</v>
      </c>
      <c r="AA16" s="31" t="s">
        <v>1165</v>
      </c>
      <c r="AB16" s="31">
        <v>1</v>
      </c>
      <c r="AC16" s="31">
        <f t="shared" si="3"/>
        <v>104</v>
      </c>
      <c r="AD16" s="31">
        <v>1559</v>
      </c>
      <c r="AE16" s="31">
        <v>1479</v>
      </c>
      <c r="AF16" s="32">
        <f t="shared" si="4"/>
        <v>3038</v>
      </c>
    </row>
    <row r="17" spans="2:32" ht="12.75" customHeight="1">
      <c r="B17" s="33" t="s">
        <v>747</v>
      </c>
      <c r="C17" s="703">
        <v>6</v>
      </c>
      <c r="D17" s="31">
        <v>5</v>
      </c>
      <c r="E17" s="31">
        <v>98</v>
      </c>
      <c r="F17" s="31">
        <v>13</v>
      </c>
      <c r="G17" s="31"/>
      <c r="H17" s="31"/>
      <c r="I17" s="31">
        <v>62</v>
      </c>
      <c r="J17" s="31">
        <v>71</v>
      </c>
      <c r="K17" s="31"/>
      <c r="L17" s="31"/>
      <c r="M17" s="31">
        <f t="shared" si="1"/>
        <v>133</v>
      </c>
      <c r="N17" s="31">
        <v>2536</v>
      </c>
      <c r="O17" s="31">
        <v>2486</v>
      </c>
      <c r="P17" s="31">
        <f t="shared" si="2"/>
        <v>5022</v>
      </c>
      <c r="Q17" s="31">
        <v>6</v>
      </c>
      <c r="R17" s="31">
        <v>0</v>
      </c>
      <c r="S17" s="31">
        <v>58</v>
      </c>
      <c r="T17" s="31">
        <v>0</v>
      </c>
      <c r="U17" s="31"/>
      <c r="V17" s="31"/>
      <c r="W17" s="31">
        <v>67</v>
      </c>
      <c r="X17" s="31"/>
      <c r="Y17" s="31"/>
      <c r="Z17" s="31">
        <v>25</v>
      </c>
      <c r="AA17" s="31"/>
      <c r="AB17" s="31"/>
      <c r="AC17" s="31">
        <f t="shared" si="3"/>
        <v>92</v>
      </c>
      <c r="AD17" s="31">
        <v>1278</v>
      </c>
      <c r="AE17" s="31">
        <v>1292</v>
      </c>
      <c r="AF17" s="32">
        <f t="shared" si="4"/>
        <v>2570</v>
      </c>
    </row>
    <row r="18" spans="2:32" ht="12.75" customHeight="1">
      <c r="B18" s="33"/>
      <c r="C18" s="703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2"/>
    </row>
    <row r="19" spans="2:32" ht="12.75" customHeight="1">
      <c r="B19" s="33" t="s">
        <v>748</v>
      </c>
      <c r="C19" s="703">
        <v>3</v>
      </c>
      <c r="D19" s="31">
        <v>1</v>
      </c>
      <c r="E19" s="31">
        <v>24</v>
      </c>
      <c r="F19" s="31">
        <v>1</v>
      </c>
      <c r="G19" s="31"/>
      <c r="H19" s="31"/>
      <c r="I19" s="31">
        <v>16</v>
      </c>
      <c r="J19" s="31">
        <v>19</v>
      </c>
      <c r="K19" s="31"/>
      <c r="L19" s="31"/>
      <c r="M19" s="31">
        <f>SUM(I19:J19)</f>
        <v>35</v>
      </c>
      <c r="N19" s="31">
        <v>504</v>
      </c>
      <c r="O19" s="31">
        <v>491</v>
      </c>
      <c r="P19" s="31">
        <f>SUM(N19:O19)</f>
        <v>995</v>
      </c>
      <c r="Q19" s="31">
        <v>2</v>
      </c>
      <c r="R19" s="31">
        <v>0</v>
      </c>
      <c r="S19" s="31">
        <v>13</v>
      </c>
      <c r="T19" s="31">
        <v>0</v>
      </c>
      <c r="U19" s="31" t="s">
        <v>1440</v>
      </c>
      <c r="V19" s="31">
        <v>1</v>
      </c>
      <c r="W19" s="31">
        <v>15</v>
      </c>
      <c r="X19" s="31"/>
      <c r="Y19" s="31"/>
      <c r="Z19" s="31">
        <v>6</v>
      </c>
      <c r="AA19" s="31" t="s">
        <v>1440</v>
      </c>
      <c r="AB19" s="31">
        <v>1</v>
      </c>
      <c r="AC19" s="31">
        <f>SUM(W19,Z19)</f>
        <v>21</v>
      </c>
      <c r="AD19" s="31">
        <v>248</v>
      </c>
      <c r="AE19" s="31">
        <v>265</v>
      </c>
      <c r="AF19" s="32">
        <f>SUM(AD19:AE19)</f>
        <v>513</v>
      </c>
    </row>
    <row r="20" spans="2:32" ht="12.75" customHeight="1">
      <c r="B20" s="33" t="s">
        <v>749</v>
      </c>
      <c r="C20" s="703">
        <v>1</v>
      </c>
      <c r="D20" s="31">
        <v>0</v>
      </c>
      <c r="E20" s="31">
        <v>12</v>
      </c>
      <c r="F20" s="31">
        <v>0</v>
      </c>
      <c r="G20" s="31"/>
      <c r="H20" s="31"/>
      <c r="I20" s="31">
        <v>9</v>
      </c>
      <c r="J20" s="31">
        <v>8</v>
      </c>
      <c r="K20" s="31"/>
      <c r="L20" s="31"/>
      <c r="M20" s="31">
        <f>SUM(I20:J20)</f>
        <v>17</v>
      </c>
      <c r="N20" s="31">
        <v>231</v>
      </c>
      <c r="O20" s="31">
        <v>220</v>
      </c>
      <c r="P20" s="31">
        <f>SUM(N20:O20)</f>
        <v>451</v>
      </c>
      <c r="Q20" s="31">
        <v>1</v>
      </c>
      <c r="R20" s="31">
        <v>0</v>
      </c>
      <c r="S20" s="31">
        <v>6</v>
      </c>
      <c r="T20" s="31">
        <v>0</v>
      </c>
      <c r="U20" s="31"/>
      <c r="V20" s="31"/>
      <c r="W20" s="31">
        <v>8</v>
      </c>
      <c r="X20" s="31"/>
      <c r="Y20" s="31"/>
      <c r="Z20" s="31">
        <v>2</v>
      </c>
      <c r="AA20" s="31"/>
      <c r="AB20" s="31"/>
      <c r="AC20" s="31">
        <f>SUM(W20,Z20)</f>
        <v>10</v>
      </c>
      <c r="AD20" s="31">
        <v>125</v>
      </c>
      <c r="AE20" s="31">
        <v>128</v>
      </c>
      <c r="AF20" s="32">
        <f>SUM(AD20:AE20)</f>
        <v>253</v>
      </c>
    </row>
    <row r="21" spans="2:32" ht="12.75" customHeight="1">
      <c r="B21" s="33" t="s">
        <v>1166</v>
      </c>
      <c r="C21" s="703">
        <v>2</v>
      </c>
      <c r="D21" s="31">
        <v>0</v>
      </c>
      <c r="E21" s="31">
        <v>18</v>
      </c>
      <c r="F21" s="31">
        <v>0</v>
      </c>
      <c r="G21" s="31"/>
      <c r="H21" s="31"/>
      <c r="I21" s="31">
        <v>10</v>
      </c>
      <c r="J21" s="31">
        <v>13</v>
      </c>
      <c r="K21" s="31"/>
      <c r="L21" s="31"/>
      <c r="M21" s="31">
        <f>SUM(I21:J21)</f>
        <v>23</v>
      </c>
      <c r="N21" s="31">
        <v>303</v>
      </c>
      <c r="O21" s="31">
        <v>345</v>
      </c>
      <c r="P21" s="31">
        <f>SUM(N21:O21)</f>
        <v>648</v>
      </c>
      <c r="Q21" s="31">
        <v>1</v>
      </c>
      <c r="R21" s="31">
        <v>0</v>
      </c>
      <c r="S21" s="31">
        <v>7</v>
      </c>
      <c r="T21" s="31">
        <v>0</v>
      </c>
      <c r="U21" s="31"/>
      <c r="V21" s="31"/>
      <c r="W21" s="31">
        <v>9</v>
      </c>
      <c r="X21" s="31"/>
      <c r="Y21" s="31"/>
      <c r="Z21" s="31">
        <v>2</v>
      </c>
      <c r="AA21" s="31"/>
      <c r="AB21" s="31"/>
      <c r="AC21" s="31">
        <f>SUM(W21,Z21)</f>
        <v>11</v>
      </c>
      <c r="AD21" s="31">
        <v>143</v>
      </c>
      <c r="AE21" s="31">
        <v>145</v>
      </c>
      <c r="AF21" s="32">
        <f>SUM(AD21:AE21)</f>
        <v>288</v>
      </c>
    </row>
    <row r="22" spans="2:32" ht="12.75" customHeight="1">
      <c r="B22" s="33" t="s">
        <v>751</v>
      </c>
      <c r="C22" s="703">
        <v>1</v>
      </c>
      <c r="D22" s="31">
        <v>1</v>
      </c>
      <c r="E22" s="31">
        <v>13</v>
      </c>
      <c r="F22" s="31">
        <v>1</v>
      </c>
      <c r="G22" s="31"/>
      <c r="H22" s="31"/>
      <c r="I22" s="31">
        <v>10</v>
      </c>
      <c r="J22" s="31">
        <v>9</v>
      </c>
      <c r="K22" s="31"/>
      <c r="L22" s="31"/>
      <c r="M22" s="31">
        <f>SUM(I22:J22)</f>
        <v>19</v>
      </c>
      <c r="N22" s="31">
        <v>312</v>
      </c>
      <c r="O22" s="31">
        <v>308</v>
      </c>
      <c r="P22" s="31">
        <f>SUM(N22:O22)</f>
        <v>620</v>
      </c>
      <c r="Q22" s="31">
        <v>1</v>
      </c>
      <c r="R22" s="31">
        <v>0</v>
      </c>
      <c r="S22" s="31">
        <v>7</v>
      </c>
      <c r="T22" s="31">
        <v>0</v>
      </c>
      <c r="U22" s="31"/>
      <c r="V22" s="31"/>
      <c r="W22" s="31">
        <v>9</v>
      </c>
      <c r="X22" s="31"/>
      <c r="Y22" s="31"/>
      <c r="Z22" s="31">
        <v>3</v>
      </c>
      <c r="AA22" s="31"/>
      <c r="AB22" s="31"/>
      <c r="AC22" s="31">
        <f>SUM(W22,Z22)</f>
        <v>12</v>
      </c>
      <c r="AD22" s="31">
        <v>151</v>
      </c>
      <c r="AE22" s="31">
        <v>146</v>
      </c>
      <c r="AF22" s="32">
        <f>SUM(AD22:AE22)</f>
        <v>297</v>
      </c>
    </row>
    <row r="23" spans="2:32" ht="12.75" customHeight="1">
      <c r="B23" s="33" t="s">
        <v>752</v>
      </c>
      <c r="C23" s="703">
        <v>1</v>
      </c>
      <c r="D23" s="31">
        <v>1</v>
      </c>
      <c r="E23" s="31">
        <v>6</v>
      </c>
      <c r="F23" s="31">
        <v>1</v>
      </c>
      <c r="G23" s="31"/>
      <c r="H23" s="31"/>
      <c r="I23" s="31">
        <v>4</v>
      </c>
      <c r="J23" s="31">
        <v>5</v>
      </c>
      <c r="K23" s="31"/>
      <c r="L23" s="31"/>
      <c r="M23" s="31">
        <f>SUM(I23:J23)</f>
        <v>9</v>
      </c>
      <c r="N23" s="31">
        <v>132</v>
      </c>
      <c r="O23" s="31">
        <v>130</v>
      </c>
      <c r="P23" s="31">
        <f>SUM(N23:O23)</f>
        <v>262</v>
      </c>
      <c r="Q23" s="31">
        <v>1</v>
      </c>
      <c r="R23" s="31">
        <v>0</v>
      </c>
      <c r="S23" s="31">
        <v>3</v>
      </c>
      <c r="T23" s="31">
        <v>0</v>
      </c>
      <c r="U23" s="31" t="s">
        <v>1440</v>
      </c>
      <c r="V23" s="31">
        <v>1</v>
      </c>
      <c r="W23" s="31">
        <v>4</v>
      </c>
      <c r="X23" s="31"/>
      <c r="Y23" s="31"/>
      <c r="Z23" s="31">
        <v>1</v>
      </c>
      <c r="AA23" s="31" t="s">
        <v>1440</v>
      </c>
      <c r="AB23" s="31">
        <v>1</v>
      </c>
      <c r="AC23" s="31">
        <f>SUM(W23,Z23)</f>
        <v>5</v>
      </c>
      <c r="AD23" s="31">
        <v>53</v>
      </c>
      <c r="AE23" s="31">
        <v>84</v>
      </c>
      <c r="AF23" s="32">
        <f>SUM(AD23:AE23)</f>
        <v>137</v>
      </c>
    </row>
    <row r="24" spans="2:32" ht="12.75" customHeight="1">
      <c r="B24" s="33"/>
      <c r="C24" s="703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/>
    </row>
    <row r="25" spans="2:32" ht="12.75" customHeight="1">
      <c r="B25" s="33" t="s">
        <v>753</v>
      </c>
      <c r="C25" s="703">
        <v>7</v>
      </c>
      <c r="D25" s="31">
        <v>2</v>
      </c>
      <c r="E25" s="31">
        <v>109</v>
      </c>
      <c r="F25" s="31">
        <v>3</v>
      </c>
      <c r="G25" s="31"/>
      <c r="H25" s="31"/>
      <c r="I25" s="31">
        <v>60</v>
      </c>
      <c r="J25" s="31">
        <v>78</v>
      </c>
      <c r="K25" s="31"/>
      <c r="L25" s="31"/>
      <c r="M25" s="31">
        <f>SUM(I25:J25)</f>
        <v>138</v>
      </c>
      <c r="N25" s="31">
        <v>2558</v>
      </c>
      <c r="O25" s="31">
        <v>2462</v>
      </c>
      <c r="P25" s="31">
        <f>SUM(N25:O25)</f>
        <v>5020</v>
      </c>
      <c r="Q25" s="31">
        <v>6</v>
      </c>
      <c r="R25" s="31">
        <v>0</v>
      </c>
      <c r="S25" s="31">
        <v>59</v>
      </c>
      <c r="T25" s="31">
        <v>0</v>
      </c>
      <c r="U25" s="31" t="s">
        <v>1440</v>
      </c>
      <c r="V25" s="31">
        <v>1</v>
      </c>
      <c r="W25" s="31">
        <v>64</v>
      </c>
      <c r="X25" s="31"/>
      <c r="Y25" s="31"/>
      <c r="Z25" s="31">
        <v>28</v>
      </c>
      <c r="AA25" s="31" t="s">
        <v>1440</v>
      </c>
      <c r="AB25" s="31">
        <v>1</v>
      </c>
      <c r="AC25" s="31">
        <f>SUM(W25,Z25)</f>
        <v>92</v>
      </c>
      <c r="AD25" s="31">
        <v>1321</v>
      </c>
      <c r="AE25" s="31">
        <v>1229</v>
      </c>
      <c r="AF25" s="32">
        <f>SUM(AD25:AE25)</f>
        <v>2550</v>
      </c>
    </row>
    <row r="26" spans="2:32" ht="12.75" customHeight="1">
      <c r="B26" s="33" t="s">
        <v>280</v>
      </c>
      <c r="C26" s="703">
        <v>2</v>
      </c>
      <c r="D26" s="31">
        <v>0</v>
      </c>
      <c r="E26" s="31">
        <v>30</v>
      </c>
      <c r="F26" s="31">
        <v>0</v>
      </c>
      <c r="G26" s="31"/>
      <c r="H26" s="31"/>
      <c r="I26" s="31">
        <v>16</v>
      </c>
      <c r="J26" s="31">
        <v>21</v>
      </c>
      <c r="K26" s="31"/>
      <c r="L26" s="31"/>
      <c r="M26" s="31">
        <f>SUM(I26:J26)</f>
        <v>37</v>
      </c>
      <c r="N26" s="31">
        <v>711</v>
      </c>
      <c r="O26" s="31">
        <v>692</v>
      </c>
      <c r="P26" s="31">
        <f>SUM(N26:O26)</f>
        <v>1403</v>
      </c>
      <c r="Q26" s="31">
        <v>2</v>
      </c>
      <c r="R26" s="31">
        <v>0</v>
      </c>
      <c r="S26" s="31">
        <v>20</v>
      </c>
      <c r="T26" s="31">
        <v>0</v>
      </c>
      <c r="U26" s="31"/>
      <c r="V26" s="31"/>
      <c r="W26" s="31">
        <v>22</v>
      </c>
      <c r="X26" s="31"/>
      <c r="Y26" s="31"/>
      <c r="Z26" s="31">
        <v>9</v>
      </c>
      <c r="AA26" s="31"/>
      <c r="AB26" s="31"/>
      <c r="AC26" s="31">
        <f>SUM(W26,Z26)</f>
        <v>31</v>
      </c>
      <c r="AD26" s="31">
        <v>472</v>
      </c>
      <c r="AE26" s="31">
        <v>450</v>
      </c>
      <c r="AF26" s="32">
        <f>SUM(AD26:AE26)</f>
        <v>922</v>
      </c>
    </row>
    <row r="27" spans="2:32" ht="12.75" customHeight="1">
      <c r="B27" s="598" t="s">
        <v>755</v>
      </c>
      <c r="C27" s="703">
        <v>1</v>
      </c>
      <c r="D27" s="31">
        <v>1</v>
      </c>
      <c r="E27" s="31">
        <v>11</v>
      </c>
      <c r="F27" s="31">
        <v>6</v>
      </c>
      <c r="G27" s="31"/>
      <c r="H27" s="31"/>
      <c r="I27" s="31">
        <v>8</v>
      </c>
      <c r="J27" s="31">
        <v>16</v>
      </c>
      <c r="K27" s="31"/>
      <c r="L27" s="31"/>
      <c r="M27" s="31">
        <f>SUM(I27:J27)</f>
        <v>24</v>
      </c>
      <c r="N27" s="31">
        <v>392</v>
      </c>
      <c r="O27" s="31">
        <v>317</v>
      </c>
      <c r="P27" s="31">
        <f>SUM(N27:O27)</f>
        <v>709</v>
      </c>
      <c r="Q27" s="31">
        <v>1</v>
      </c>
      <c r="R27" s="31">
        <v>0</v>
      </c>
      <c r="S27" s="31">
        <v>6</v>
      </c>
      <c r="T27" s="31">
        <v>0</v>
      </c>
      <c r="U27" s="31"/>
      <c r="V27" s="31"/>
      <c r="W27" s="31">
        <v>8</v>
      </c>
      <c r="X27" s="31"/>
      <c r="Y27" s="31"/>
      <c r="Z27" s="31">
        <v>3</v>
      </c>
      <c r="AA27" s="31"/>
      <c r="AB27" s="31"/>
      <c r="AC27" s="31">
        <f>SUM(W27,Z27)</f>
        <v>11</v>
      </c>
      <c r="AD27" s="31">
        <v>122</v>
      </c>
      <c r="AE27" s="31">
        <v>121</v>
      </c>
      <c r="AF27" s="32">
        <f>SUM(AD27:AE27)</f>
        <v>243</v>
      </c>
    </row>
    <row r="28" spans="2:32" ht="12.75" customHeight="1">
      <c r="B28" s="33" t="s">
        <v>756</v>
      </c>
      <c r="C28" s="703">
        <v>2</v>
      </c>
      <c r="D28" s="31">
        <v>0</v>
      </c>
      <c r="E28" s="31">
        <v>37</v>
      </c>
      <c r="F28" s="31">
        <v>0</v>
      </c>
      <c r="G28" s="31"/>
      <c r="H28" s="31"/>
      <c r="I28" s="31">
        <v>21</v>
      </c>
      <c r="J28" s="31">
        <v>23</v>
      </c>
      <c r="K28" s="31"/>
      <c r="L28" s="31"/>
      <c r="M28" s="31">
        <f>SUM(I28:J28)</f>
        <v>44</v>
      </c>
      <c r="N28" s="31">
        <v>933</v>
      </c>
      <c r="O28" s="31">
        <v>853</v>
      </c>
      <c r="P28" s="31">
        <f>SUM(N28:O28)</f>
        <v>1786</v>
      </c>
      <c r="Q28" s="31">
        <v>2</v>
      </c>
      <c r="R28" s="31">
        <v>0</v>
      </c>
      <c r="S28" s="31">
        <v>22</v>
      </c>
      <c r="T28" s="31">
        <v>0</v>
      </c>
      <c r="U28" s="31"/>
      <c r="V28" s="31"/>
      <c r="W28" s="31">
        <v>25</v>
      </c>
      <c r="X28" s="31"/>
      <c r="Y28" s="31"/>
      <c r="Z28" s="31">
        <v>10</v>
      </c>
      <c r="AA28" s="31"/>
      <c r="AB28" s="31"/>
      <c r="AC28" s="31">
        <f>SUM(W28,Z28)</f>
        <v>35</v>
      </c>
      <c r="AD28" s="31">
        <v>509</v>
      </c>
      <c r="AE28" s="31">
        <v>496</v>
      </c>
      <c r="AF28" s="32">
        <f>SUM(AD28:AE28)</f>
        <v>1005</v>
      </c>
    </row>
    <row r="29" spans="2:32" ht="12.75" customHeight="1">
      <c r="B29" s="33" t="s">
        <v>1444</v>
      </c>
      <c r="C29" s="703">
        <v>6</v>
      </c>
      <c r="D29" s="31">
        <v>0</v>
      </c>
      <c r="E29" s="31">
        <v>56</v>
      </c>
      <c r="F29" s="31">
        <v>0</v>
      </c>
      <c r="G29" s="31"/>
      <c r="H29" s="31"/>
      <c r="I29" s="31">
        <v>36</v>
      </c>
      <c r="J29" s="31">
        <v>37</v>
      </c>
      <c r="K29" s="31"/>
      <c r="L29" s="31"/>
      <c r="M29" s="31">
        <f>SUM(I29:J29)</f>
        <v>73</v>
      </c>
      <c r="N29" s="31">
        <v>1187</v>
      </c>
      <c r="O29" s="31">
        <v>1103</v>
      </c>
      <c r="P29" s="31">
        <f>SUM(N29:O29)</f>
        <v>2290</v>
      </c>
      <c r="Q29" s="31">
        <v>4</v>
      </c>
      <c r="R29" s="31">
        <v>0</v>
      </c>
      <c r="S29" s="31">
        <v>28</v>
      </c>
      <c r="T29" s="31">
        <v>0</v>
      </c>
      <c r="U29" s="31" t="s">
        <v>1440</v>
      </c>
      <c r="V29" s="31">
        <v>1</v>
      </c>
      <c r="W29" s="31">
        <v>32</v>
      </c>
      <c r="X29" s="31"/>
      <c r="Y29" s="31"/>
      <c r="Z29" s="31">
        <v>13</v>
      </c>
      <c r="AA29" s="31" t="s">
        <v>1440</v>
      </c>
      <c r="AB29" s="31">
        <v>1</v>
      </c>
      <c r="AC29" s="31">
        <f>SUM(W29,Z29)</f>
        <v>45</v>
      </c>
      <c r="AD29" s="31">
        <v>598</v>
      </c>
      <c r="AE29" s="31">
        <v>600</v>
      </c>
      <c r="AF29" s="32">
        <f>SUM(AD29:AE29)</f>
        <v>1198</v>
      </c>
    </row>
    <row r="30" spans="2:32" ht="12.75" customHeight="1">
      <c r="B30" s="33"/>
      <c r="C30" s="703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2"/>
    </row>
    <row r="31" spans="2:32" ht="12.75" customHeight="1">
      <c r="B31" s="33" t="s">
        <v>1167</v>
      </c>
      <c r="C31" s="703">
        <v>2</v>
      </c>
      <c r="D31" s="31">
        <v>0</v>
      </c>
      <c r="E31" s="31">
        <v>26</v>
      </c>
      <c r="F31" s="704">
        <v>0</v>
      </c>
      <c r="G31" s="704"/>
      <c r="H31" s="704"/>
      <c r="I31" s="31">
        <v>13</v>
      </c>
      <c r="J31" s="31">
        <v>19</v>
      </c>
      <c r="K31" s="31"/>
      <c r="L31" s="31"/>
      <c r="M31" s="31">
        <f>SUM(I31:J31)</f>
        <v>32</v>
      </c>
      <c r="N31" s="31">
        <v>576</v>
      </c>
      <c r="O31" s="31">
        <v>506</v>
      </c>
      <c r="P31" s="31">
        <f>SUM(N31:O31)</f>
        <v>1082</v>
      </c>
      <c r="Q31" s="31">
        <v>1</v>
      </c>
      <c r="R31" s="31">
        <v>0</v>
      </c>
      <c r="S31" s="31">
        <v>12</v>
      </c>
      <c r="T31" s="31">
        <v>0</v>
      </c>
      <c r="U31" s="31"/>
      <c r="V31" s="31"/>
      <c r="W31" s="31">
        <v>13</v>
      </c>
      <c r="X31" s="31"/>
      <c r="Y31" s="31"/>
      <c r="Z31" s="31">
        <v>6</v>
      </c>
      <c r="AA31" s="31"/>
      <c r="AB31" s="31"/>
      <c r="AC31" s="31">
        <f>SUM(W31,Z31)</f>
        <v>19</v>
      </c>
      <c r="AD31" s="31">
        <v>267</v>
      </c>
      <c r="AE31" s="31">
        <v>247</v>
      </c>
      <c r="AF31" s="32">
        <f>SUM(AD31:AE31)</f>
        <v>514</v>
      </c>
    </row>
    <row r="32" spans="2:32" ht="12.75" customHeight="1">
      <c r="B32" s="33" t="s">
        <v>282</v>
      </c>
      <c r="C32" s="703">
        <v>8</v>
      </c>
      <c r="D32" s="31">
        <v>8</v>
      </c>
      <c r="E32" s="31">
        <v>63</v>
      </c>
      <c r="F32" s="31">
        <v>16</v>
      </c>
      <c r="G32" s="31"/>
      <c r="H32" s="31"/>
      <c r="I32" s="31">
        <v>57</v>
      </c>
      <c r="J32" s="31">
        <v>45</v>
      </c>
      <c r="K32" s="31"/>
      <c r="L32" s="31"/>
      <c r="M32" s="31">
        <f>SUM(I32:J32)</f>
        <v>102</v>
      </c>
      <c r="N32" s="31">
        <v>1304</v>
      </c>
      <c r="O32" s="31">
        <v>1233</v>
      </c>
      <c r="P32" s="31">
        <f>SUM(N32:O32)</f>
        <v>2537</v>
      </c>
      <c r="Q32" s="31">
        <v>3</v>
      </c>
      <c r="R32" s="31">
        <v>0</v>
      </c>
      <c r="S32" s="31">
        <v>31</v>
      </c>
      <c r="T32" s="31">
        <v>0</v>
      </c>
      <c r="U32" s="31"/>
      <c r="V32" s="31"/>
      <c r="W32" s="31">
        <v>35</v>
      </c>
      <c r="X32" s="31"/>
      <c r="Y32" s="31"/>
      <c r="Z32" s="31">
        <v>12</v>
      </c>
      <c r="AA32" s="31"/>
      <c r="AB32" s="31"/>
      <c r="AC32" s="31">
        <f>SUM(W32,Z32)</f>
        <v>47</v>
      </c>
      <c r="AD32" s="31">
        <v>647</v>
      </c>
      <c r="AE32" s="31">
        <v>676</v>
      </c>
      <c r="AF32" s="32">
        <f>SUM(AD32:AE32)</f>
        <v>1323</v>
      </c>
    </row>
    <row r="33" spans="2:32" ht="12.75" customHeight="1">
      <c r="B33" s="33" t="s">
        <v>761</v>
      </c>
      <c r="C33" s="703">
        <v>5</v>
      </c>
      <c r="D33" s="31">
        <v>3</v>
      </c>
      <c r="E33" s="31">
        <v>36</v>
      </c>
      <c r="F33" s="31">
        <v>4</v>
      </c>
      <c r="G33" s="31"/>
      <c r="H33" s="31"/>
      <c r="I33" s="31">
        <v>28</v>
      </c>
      <c r="J33" s="31">
        <v>28</v>
      </c>
      <c r="K33" s="31"/>
      <c r="L33" s="31"/>
      <c r="M33" s="31">
        <f>SUM(I33:J33)</f>
        <v>56</v>
      </c>
      <c r="N33" s="31">
        <v>682</v>
      </c>
      <c r="O33" s="31">
        <v>685</v>
      </c>
      <c r="P33" s="31">
        <f>SUM(N33:O33)</f>
        <v>1367</v>
      </c>
      <c r="Q33" s="31">
        <v>2</v>
      </c>
      <c r="R33" s="31">
        <v>1</v>
      </c>
      <c r="S33" s="31">
        <v>15</v>
      </c>
      <c r="T33" s="31">
        <v>1</v>
      </c>
      <c r="U33" s="31"/>
      <c r="V33" s="31"/>
      <c r="W33" s="31">
        <v>20</v>
      </c>
      <c r="X33" s="31"/>
      <c r="Y33" s="31"/>
      <c r="Z33" s="31">
        <v>7</v>
      </c>
      <c r="AA33" s="31"/>
      <c r="AB33" s="31"/>
      <c r="AC33" s="31">
        <f>SUM(W33,Z33)</f>
        <v>27</v>
      </c>
      <c r="AD33" s="31">
        <v>302</v>
      </c>
      <c r="AE33" s="31">
        <v>316</v>
      </c>
      <c r="AF33" s="32">
        <f>SUM(AD33:AE33)</f>
        <v>618</v>
      </c>
    </row>
    <row r="34" spans="2:32" ht="12.75" customHeight="1">
      <c r="B34" s="33" t="s">
        <v>1446</v>
      </c>
      <c r="C34" s="703">
        <v>12</v>
      </c>
      <c r="D34" s="31">
        <v>3</v>
      </c>
      <c r="E34" s="31">
        <v>64</v>
      </c>
      <c r="F34" s="31">
        <v>4</v>
      </c>
      <c r="G34" s="31"/>
      <c r="H34" s="31"/>
      <c r="I34" s="31">
        <v>54</v>
      </c>
      <c r="J34" s="31">
        <v>38</v>
      </c>
      <c r="K34" s="31"/>
      <c r="L34" s="31"/>
      <c r="M34" s="31">
        <f>SUM(I34:J34)</f>
        <v>92</v>
      </c>
      <c r="N34" s="31">
        <v>1167</v>
      </c>
      <c r="O34" s="31">
        <v>1091</v>
      </c>
      <c r="P34" s="31">
        <f>SUM(N34:O34)</f>
        <v>2258</v>
      </c>
      <c r="Q34" s="31">
        <v>5</v>
      </c>
      <c r="R34" s="31">
        <v>0</v>
      </c>
      <c r="S34" s="31">
        <v>31</v>
      </c>
      <c r="T34" s="31">
        <v>0</v>
      </c>
      <c r="U34" s="31" t="s">
        <v>1168</v>
      </c>
      <c r="V34" s="31">
        <v>3</v>
      </c>
      <c r="W34" s="31">
        <v>37</v>
      </c>
      <c r="X34" s="31"/>
      <c r="Y34" s="31"/>
      <c r="Z34" s="31">
        <v>11</v>
      </c>
      <c r="AA34" s="31" t="s">
        <v>1168</v>
      </c>
      <c r="AB34" s="31">
        <v>3</v>
      </c>
      <c r="AC34" s="31">
        <f>SUM(W34,Z34)</f>
        <v>48</v>
      </c>
      <c r="AD34" s="31">
        <v>579</v>
      </c>
      <c r="AE34" s="31">
        <v>585</v>
      </c>
      <c r="AF34" s="32">
        <f>SUM(AD34:AE34)</f>
        <v>1164</v>
      </c>
    </row>
    <row r="35" spans="2:32" ht="12.75" customHeight="1">
      <c r="B35" s="33" t="s">
        <v>763</v>
      </c>
      <c r="C35" s="703">
        <v>6</v>
      </c>
      <c r="D35" s="31">
        <v>1</v>
      </c>
      <c r="E35" s="31">
        <v>89</v>
      </c>
      <c r="F35" s="31">
        <v>2</v>
      </c>
      <c r="G35" s="31"/>
      <c r="H35" s="31"/>
      <c r="I35" s="31">
        <v>44</v>
      </c>
      <c r="J35" s="31">
        <v>65</v>
      </c>
      <c r="K35" s="31"/>
      <c r="L35" s="31"/>
      <c r="M35" s="31">
        <f>SUM(I35:J35)</f>
        <v>109</v>
      </c>
      <c r="N35" s="31">
        <v>2180</v>
      </c>
      <c r="O35" s="31">
        <v>2009</v>
      </c>
      <c r="P35" s="31">
        <f>SUM(N35:O35)</f>
        <v>4189</v>
      </c>
      <c r="Q35" s="31">
        <v>4</v>
      </c>
      <c r="R35" s="31">
        <v>0</v>
      </c>
      <c r="S35" s="31">
        <v>47</v>
      </c>
      <c r="T35" s="31">
        <v>0</v>
      </c>
      <c r="U35" s="31"/>
      <c r="V35" s="31"/>
      <c r="W35" s="31">
        <v>46</v>
      </c>
      <c r="X35" s="31"/>
      <c r="Y35" s="31"/>
      <c r="Z35" s="31">
        <v>29</v>
      </c>
      <c r="AA35" s="31"/>
      <c r="AB35" s="31"/>
      <c r="AC35" s="31">
        <f>SUM(W35,Z35)</f>
        <v>75</v>
      </c>
      <c r="AD35" s="31">
        <v>1061</v>
      </c>
      <c r="AE35" s="31">
        <v>1035</v>
      </c>
      <c r="AF35" s="32">
        <f>SUM(AD35:AE35)</f>
        <v>2096</v>
      </c>
    </row>
    <row r="36" spans="2:32" ht="12.75" customHeight="1">
      <c r="B36" s="33"/>
      <c r="C36" s="703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2"/>
    </row>
    <row r="37" spans="2:32" ht="12.75" customHeight="1">
      <c r="B37" s="33" t="s">
        <v>1448</v>
      </c>
      <c r="C37" s="703">
        <v>7</v>
      </c>
      <c r="D37" s="31">
        <v>3</v>
      </c>
      <c r="E37" s="31">
        <v>108</v>
      </c>
      <c r="F37" s="31">
        <v>7</v>
      </c>
      <c r="G37" s="31"/>
      <c r="H37" s="31"/>
      <c r="I37" s="31">
        <v>54</v>
      </c>
      <c r="J37" s="31">
        <v>90</v>
      </c>
      <c r="K37" s="31"/>
      <c r="L37" s="31"/>
      <c r="M37" s="31">
        <f>SUM(I37:J37)</f>
        <v>144</v>
      </c>
      <c r="N37" s="31">
        <v>2823</v>
      </c>
      <c r="O37" s="31">
        <v>2657</v>
      </c>
      <c r="P37" s="31">
        <f>SUM(N37:O37)</f>
        <v>5480</v>
      </c>
      <c r="Q37" s="31">
        <v>6</v>
      </c>
      <c r="R37" s="31">
        <v>0</v>
      </c>
      <c r="S37" s="31">
        <v>63</v>
      </c>
      <c r="T37" s="31">
        <v>0</v>
      </c>
      <c r="U37" s="31"/>
      <c r="V37" s="31"/>
      <c r="W37" s="31">
        <v>74</v>
      </c>
      <c r="X37" s="31"/>
      <c r="Y37" s="31"/>
      <c r="Z37" s="31">
        <v>23</v>
      </c>
      <c r="AA37" s="31"/>
      <c r="AB37" s="31"/>
      <c r="AC37" s="31">
        <f>SUM(W37,Z37)</f>
        <v>97</v>
      </c>
      <c r="AD37" s="31">
        <v>1390</v>
      </c>
      <c r="AE37" s="31">
        <v>1375</v>
      </c>
      <c r="AF37" s="32">
        <f>SUM(AD37:AE37)</f>
        <v>2765</v>
      </c>
    </row>
    <row r="38" spans="2:32" ht="12.75" customHeight="1">
      <c r="B38" s="33" t="s">
        <v>1449</v>
      </c>
      <c r="C38" s="703">
        <v>7</v>
      </c>
      <c r="D38" s="31">
        <v>5</v>
      </c>
      <c r="E38" s="31">
        <v>56</v>
      </c>
      <c r="F38" s="31">
        <v>9</v>
      </c>
      <c r="G38" s="31"/>
      <c r="H38" s="31"/>
      <c r="I38" s="31">
        <v>49</v>
      </c>
      <c r="J38" s="31">
        <v>40</v>
      </c>
      <c r="K38" s="31"/>
      <c r="L38" s="31"/>
      <c r="M38" s="31">
        <f>SUM(I38:J38)</f>
        <v>89</v>
      </c>
      <c r="N38" s="31">
        <v>1153</v>
      </c>
      <c r="O38" s="31">
        <v>1123</v>
      </c>
      <c r="P38" s="31">
        <f>SUM(N38:O38)</f>
        <v>2276</v>
      </c>
      <c r="Q38" s="31">
        <v>3</v>
      </c>
      <c r="R38" s="31">
        <v>1</v>
      </c>
      <c r="S38" s="31">
        <v>24</v>
      </c>
      <c r="T38" s="31">
        <v>3</v>
      </c>
      <c r="U38" s="31"/>
      <c r="V38" s="31"/>
      <c r="W38" s="31">
        <v>32</v>
      </c>
      <c r="X38" s="31"/>
      <c r="Y38" s="31"/>
      <c r="Z38" s="31">
        <v>12</v>
      </c>
      <c r="AA38" s="31"/>
      <c r="AB38" s="31"/>
      <c r="AC38" s="31">
        <f>SUM(W38,Z38)</f>
        <v>44</v>
      </c>
      <c r="AD38" s="31">
        <v>575</v>
      </c>
      <c r="AE38" s="31">
        <v>592</v>
      </c>
      <c r="AF38" s="32">
        <f>SUM(AD38:AE38)</f>
        <v>1167</v>
      </c>
    </row>
    <row r="39" spans="2:32" ht="12.75" customHeight="1">
      <c r="B39" s="33" t="s">
        <v>766</v>
      </c>
      <c r="C39" s="703">
        <v>13</v>
      </c>
      <c r="D39" s="31">
        <v>6</v>
      </c>
      <c r="E39" s="31">
        <v>115</v>
      </c>
      <c r="F39" s="31">
        <v>14</v>
      </c>
      <c r="G39" s="31"/>
      <c r="H39" s="31"/>
      <c r="I39" s="31">
        <v>85</v>
      </c>
      <c r="J39" s="31">
        <v>85</v>
      </c>
      <c r="K39" s="31"/>
      <c r="L39" s="31"/>
      <c r="M39" s="31">
        <f>SUM(I39:J39)</f>
        <v>170</v>
      </c>
      <c r="N39" s="31">
        <v>2601</v>
      </c>
      <c r="O39" s="31">
        <v>2382</v>
      </c>
      <c r="P39" s="31">
        <f>SUM(N39:O39)</f>
        <v>4983</v>
      </c>
      <c r="Q39" s="31">
        <v>7</v>
      </c>
      <c r="R39" s="31">
        <v>0</v>
      </c>
      <c r="S39" s="31">
        <v>56</v>
      </c>
      <c r="T39" s="31">
        <v>0</v>
      </c>
      <c r="U39" s="31" t="s">
        <v>1169</v>
      </c>
      <c r="V39" s="31">
        <v>2</v>
      </c>
      <c r="W39" s="31">
        <v>65</v>
      </c>
      <c r="X39" s="31"/>
      <c r="Y39" s="31"/>
      <c r="Z39" s="31">
        <v>21</v>
      </c>
      <c r="AA39" s="31" t="s">
        <v>1169</v>
      </c>
      <c r="AB39" s="31">
        <v>2</v>
      </c>
      <c r="AC39" s="31">
        <f>SUM(W39,Z39)</f>
        <v>86</v>
      </c>
      <c r="AD39" s="31">
        <v>1249</v>
      </c>
      <c r="AE39" s="31">
        <v>1174</v>
      </c>
      <c r="AF39" s="32">
        <f>SUM(AD39:AE39)</f>
        <v>2423</v>
      </c>
    </row>
    <row r="40" spans="2:32" ht="12.75" customHeight="1">
      <c r="B40" s="33"/>
      <c r="C40" s="703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2"/>
    </row>
    <row r="41" spans="2:32" ht="12.75" customHeight="1">
      <c r="B41" s="33" t="s">
        <v>1170</v>
      </c>
      <c r="C41" s="703">
        <v>5</v>
      </c>
      <c r="D41" s="31">
        <v>6</v>
      </c>
      <c r="E41" s="31">
        <v>39</v>
      </c>
      <c r="F41" s="31">
        <v>10</v>
      </c>
      <c r="G41" s="31"/>
      <c r="H41" s="31"/>
      <c r="I41" s="31">
        <v>31</v>
      </c>
      <c r="J41" s="31">
        <v>35</v>
      </c>
      <c r="K41" s="31"/>
      <c r="L41" s="31"/>
      <c r="M41" s="31">
        <f aca="true" t="shared" si="5" ref="M41:M50">SUM(I41:J41)</f>
        <v>66</v>
      </c>
      <c r="N41" s="31">
        <v>938</v>
      </c>
      <c r="O41" s="31">
        <v>840</v>
      </c>
      <c r="P41" s="31">
        <f aca="true" t="shared" si="6" ref="P41:P50">SUM(N41:O41)</f>
        <v>1778</v>
      </c>
      <c r="Q41" s="31">
        <v>3</v>
      </c>
      <c r="R41" s="31">
        <v>0</v>
      </c>
      <c r="S41" s="31">
        <v>23</v>
      </c>
      <c r="T41" s="31">
        <v>0</v>
      </c>
      <c r="U41" s="31" t="s">
        <v>1440</v>
      </c>
      <c r="V41" s="31">
        <v>1</v>
      </c>
      <c r="W41" s="31">
        <v>30</v>
      </c>
      <c r="X41" s="31"/>
      <c r="Y41" s="31"/>
      <c r="Z41" s="31">
        <v>9</v>
      </c>
      <c r="AA41" s="31" t="s">
        <v>1440</v>
      </c>
      <c r="AB41" s="31">
        <v>1</v>
      </c>
      <c r="AC41" s="31">
        <f aca="true" t="shared" si="7" ref="AC41:AC50">SUM(W41,Z41)</f>
        <v>39</v>
      </c>
      <c r="AD41" s="31">
        <v>409</v>
      </c>
      <c r="AE41" s="31">
        <v>465</v>
      </c>
      <c r="AF41" s="32">
        <f aca="true" t="shared" si="8" ref="AF41:AF50">SUM(AD41:AE41)</f>
        <v>874</v>
      </c>
    </row>
    <row r="42" spans="2:32" ht="12.75" customHeight="1">
      <c r="B42" s="33" t="s">
        <v>768</v>
      </c>
      <c r="C42" s="703">
        <v>6</v>
      </c>
      <c r="D42" s="31">
        <v>3</v>
      </c>
      <c r="E42" s="31">
        <v>39</v>
      </c>
      <c r="F42" s="31">
        <v>3</v>
      </c>
      <c r="G42" s="31"/>
      <c r="H42" s="31"/>
      <c r="I42" s="31">
        <v>38</v>
      </c>
      <c r="J42" s="31">
        <v>19</v>
      </c>
      <c r="K42" s="31"/>
      <c r="L42" s="31"/>
      <c r="M42" s="31">
        <f t="shared" si="5"/>
        <v>57</v>
      </c>
      <c r="N42" s="31">
        <v>698</v>
      </c>
      <c r="O42" s="31">
        <v>700</v>
      </c>
      <c r="P42" s="31">
        <f t="shared" si="6"/>
        <v>1398</v>
      </c>
      <c r="Q42" s="31">
        <v>5</v>
      </c>
      <c r="R42" s="31">
        <v>0</v>
      </c>
      <c r="S42" s="31">
        <v>21</v>
      </c>
      <c r="T42" s="31">
        <v>0</v>
      </c>
      <c r="U42" s="31" t="s">
        <v>1440</v>
      </c>
      <c r="V42" s="31">
        <v>4</v>
      </c>
      <c r="W42" s="31">
        <v>25</v>
      </c>
      <c r="X42" s="31"/>
      <c r="Y42" s="31"/>
      <c r="Z42" s="31">
        <v>9</v>
      </c>
      <c r="AA42" s="31" t="s">
        <v>1440</v>
      </c>
      <c r="AB42" s="31">
        <v>4</v>
      </c>
      <c r="AC42" s="31">
        <f t="shared" si="7"/>
        <v>34</v>
      </c>
      <c r="AD42" s="31">
        <v>354</v>
      </c>
      <c r="AE42" s="31">
        <v>328</v>
      </c>
      <c r="AF42" s="32">
        <f t="shared" si="8"/>
        <v>682</v>
      </c>
    </row>
    <row r="43" spans="2:32" ht="12.75" customHeight="1">
      <c r="B43" s="33" t="s">
        <v>769</v>
      </c>
      <c r="C43" s="703">
        <v>2</v>
      </c>
      <c r="D43" s="31">
        <v>2</v>
      </c>
      <c r="E43" s="31">
        <v>16</v>
      </c>
      <c r="F43" s="31">
        <v>3</v>
      </c>
      <c r="G43" s="31"/>
      <c r="H43" s="31"/>
      <c r="I43" s="31">
        <v>12</v>
      </c>
      <c r="J43" s="31">
        <v>13</v>
      </c>
      <c r="K43" s="31"/>
      <c r="L43" s="31"/>
      <c r="M43" s="31">
        <f t="shared" si="5"/>
        <v>25</v>
      </c>
      <c r="N43" s="31">
        <v>340</v>
      </c>
      <c r="O43" s="31">
        <v>344</v>
      </c>
      <c r="P43" s="31">
        <f t="shared" si="6"/>
        <v>684</v>
      </c>
      <c r="Q43" s="31">
        <v>1</v>
      </c>
      <c r="R43" s="31">
        <v>0</v>
      </c>
      <c r="S43" s="31">
        <v>8</v>
      </c>
      <c r="T43" s="31">
        <v>0</v>
      </c>
      <c r="U43" s="31"/>
      <c r="V43" s="31"/>
      <c r="W43" s="31">
        <v>9</v>
      </c>
      <c r="X43" s="31"/>
      <c r="Y43" s="31"/>
      <c r="Z43" s="31">
        <v>4</v>
      </c>
      <c r="AA43" s="31"/>
      <c r="AB43" s="31"/>
      <c r="AC43" s="31">
        <f t="shared" si="7"/>
        <v>13</v>
      </c>
      <c r="AD43" s="31">
        <v>152</v>
      </c>
      <c r="AE43" s="31">
        <v>154</v>
      </c>
      <c r="AF43" s="32">
        <f t="shared" si="8"/>
        <v>306</v>
      </c>
    </row>
    <row r="44" spans="2:32" ht="12.75" customHeight="1">
      <c r="B44" s="33" t="s">
        <v>1171</v>
      </c>
      <c r="C44" s="703">
        <v>4</v>
      </c>
      <c r="D44" s="31">
        <v>7</v>
      </c>
      <c r="E44" s="31">
        <v>38</v>
      </c>
      <c r="F44" s="31">
        <v>13</v>
      </c>
      <c r="G44" s="31"/>
      <c r="H44" s="31"/>
      <c r="I44" s="31">
        <v>33</v>
      </c>
      <c r="J44" s="31">
        <v>31</v>
      </c>
      <c r="K44" s="31"/>
      <c r="L44" s="31"/>
      <c r="M44" s="31">
        <f t="shared" si="5"/>
        <v>64</v>
      </c>
      <c r="N44" s="31">
        <v>922</v>
      </c>
      <c r="O44" s="31">
        <v>779</v>
      </c>
      <c r="P44" s="31">
        <f t="shared" si="6"/>
        <v>1701</v>
      </c>
      <c r="Q44" s="31">
        <v>3</v>
      </c>
      <c r="R44" s="31">
        <v>0</v>
      </c>
      <c r="S44" s="31">
        <v>21</v>
      </c>
      <c r="T44" s="31">
        <v>0</v>
      </c>
      <c r="U44" s="31"/>
      <c r="V44" s="31"/>
      <c r="W44" s="31">
        <v>28</v>
      </c>
      <c r="X44" s="31"/>
      <c r="Y44" s="31"/>
      <c r="Z44" s="31">
        <v>7</v>
      </c>
      <c r="AA44" s="31"/>
      <c r="AB44" s="31"/>
      <c r="AC44" s="31">
        <f t="shared" si="7"/>
        <v>35</v>
      </c>
      <c r="AD44" s="31">
        <v>401</v>
      </c>
      <c r="AE44" s="31">
        <v>413</v>
      </c>
      <c r="AF44" s="32">
        <f t="shared" si="8"/>
        <v>814</v>
      </c>
    </row>
    <row r="45" spans="2:32" ht="12.75" customHeight="1">
      <c r="B45" s="598" t="s">
        <v>1172</v>
      </c>
      <c r="C45" s="703">
        <v>3</v>
      </c>
      <c r="D45" s="31">
        <v>8</v>
      </c>
      <c r="E45" s="31">
        <v>23</v>
      </c>
      <c r="F45" s="31">
        <v>20</v>
      </c>
      <c r="G45" s="31"/>
      <c r="H45" s="31"/>
      <c r="I45" s="31">
        <v>32</v>
      </c>
      <c r="J45" s="31">
        <v>25</v>
      </c>
      <c r="K45" s="31"/>
      <c r="L45" s="31"/>
      <c r="M45" s="31">
        <f t="shared" si="5"/>
        <v>57</v>
      </c>
      <c r="N45" s="31">
        <v>632</v>
      </c>
      <c r="O45" s="31">
        <v>658</v>
      </c>
      <c r="P45" s="31">
        <f t="shared" si="6"/>
        <v>1290</v>
      </c>
      <c r="Q45" s="31">
        <v>2</v>
      </c>
      <c r="R45" s="31">
        <v>0</v>
      </c>
      <c r="S45" s="31">
        <v>15</v>
      </c>
      <c r="T45" s="31">
        <v>0</v>
      </c>
      <c r="U45" s="31"/>
      <c r="V45" s="31"/>
      <c r="W45" s="31">
        <v>16</v>
      </c>
      <c r="X45" s="31"/>
      <c r="Y45" s="31"/>
      <c r="Z45" s="31">
        <v>9</v>
      </c>
      <c r="AA45" s="31"/>
      <c r="AB45" s="31"/>
      <c r="AC45" s="31">
        <f t="shared" si="7"/>
        <v>25</v>
      </c>
      <c r="AD45" s="31">
        <v>336</v>
      </c>
      <c r="AE45" s="31">
        <v>334</v>
      </c>
      <c r="AF45" s="32">
        <f t="shared" si="8"/>
        <v>670</v>
      </c>
    </row>
    <row r="46" spans="2:32" ht="12.75" customHeight="1">
      <c r="B46" s="33" t="s">
        <v>287</v>
      </c>
      <c r="C46" s="703">
        <v>1</v>
      </c>
      <c r="D46" s="31">
        <v>3</v>
      </c>
      <c r="E46" s="31">
        <v>20</v>
      </c>
      <c r="F46" s="31">
        <v>3</v>
      </c>
      <c r="G46" s="31"/>
      <c r="H46" s="31"/>
      <c r="I46" s="31">
        <v>13</v>
      </c>
      <c r="J46" s="31">
        <v>15</v>
      </c>
      <c r="K46" s="31"/>
      <c r="L46" s="31"/>
      <c r="M46" s="31">
        <f t="shared" si="5"/>
        <v>28</v>
      </c>
      <c r="N46" s="31">
        <v>551</v>
      </c>
      <c r="O46" s="31">
        <v>490</v>
      </c>
      <c r="P46" s="31">
        <f t="shared" si="6"/>
        <v>1041</v>
      </c>
      <c r="Q46" s="31">
        <v>1</v>
      </c>
      <c r="R46" s="31">
        <v>0</v>
      </c>
      <c r="S46" s="31">
        <v>11</v>
      </c>
      <c r="T46" s="31">
        <v>0</v>
      </c>
      <c r="U46" s="31"/>
      <c r="V46" s="31"/>
      <c r="W46" s="31">
        <v>11</v>
      </c>
      <c r="X46" s="31"/>
      <c r="Y46" s="31"/>
      <c r="Z46" s="31">
        <v>5</v>
      </c>
      <c r="AA46" s="31"/>
      <c r="AB46" s="31"/>
      <c r="AC46" s="31">
        <f t="shared" si="7"/>
        <v>16</v>
      </c>
      <c r="AD46" s="31">
        <v>262</v>
      </c>
      <c r="AE46" s="31">
        <v>246</v>
      </c>
      <c r="AF46" s="32">
        <f t="shared" si="8"/>
        <v>508</v>
      </c>
    </row>
    <row r="47" spans="2:32" ht="12.75" customHeight="1">
      <c r="B47" s="33" t="s">
        <v>289</v>
      </c>
      <c r="C47" s="703">
        <v>1</v>
      </c>
      <c r="D47" s="31">
        <v>5</v>
      </c>
      <c r="E47" s="31">
        <v>11</v>
      </c>
      <c r="F47" s="31">
        <v>14</v>
      </c>
      <c r="G47" s="31"/>
      <c r="H47" s="31"/>
      <c r="I47" s="31">
        <v>16</v>
      </c>
      <c r="J47" s="31">
        <v>17</v>
      </c>
      <c r="K47" s="31"/>
      <c r="L47" s="31"/>
      <c r="M47" s="31">
        <f t="shared" si="5"/>
        <v>33</v>
      </c>
      <c r="N47" s="31">
        <v>381</v>
      </c>
      <c r="O47" s="31">
        <v>390</v>
      </c>
      <c r="P47" s="31">
        <f t="shared" si="6"/>
        <v>771</v>
      </c>
      <c r="Q47" s="31">
        <v>1</v>
      </c>
      <c r="R47" s="31">
        <v>3</v>
      </c>
      <c r="S47" s="31">
        <v>9</v>
      </c>
      <c r="T47" s="31">
        <v>4</v>
      </c>
      <c r="U47" s="31"/>
      <c r="V47" s="31"/>
      <c r="W47" s="31">
        <v>15</v>
      </c>
      <c r="X47" s="31"/>
      <c r="Y47" s="31"/>
      <c r="Z47" s="31">
        <v>5</v>
      </c>
      <c r="AA47" s="31"/>
      <c r="AB47" s="31"/>
      <c r="AC47" s="31">
        <f t="shared" si="7"/>
        <v>20</v>
      </c>
      <c r="AD47" s="31">
        <v>197</v>
      </c>
      <c r="AE47" s="31">
        <v>215</v>
      </c>
      <c r="AF47" s="32">
        <f t="shared" si="8"/>
        <v>412</v>
      </c>
    </row>
    <row r="48" spans="2:32" ht="12.75" customHeight="1">
      <c r="B48" s="33" t="s">
        <v>1173</v>
      </c>
      <c r="C48" s="703">
        <v>3</v>
      </c>
      <c r="D48" s="31">
        <v>0</v>
      </c>
      <c r="E48" s="31">
        <v>20</v>
      </c>
      <c r="F48" s="31">
        <v>0</v>
      </c>
      <c r="G48" s="31"/>
      <c r="H48" s="31"/>
      <c r="I48" s="31">
        <v>16</v>
      </c>
      <c r="J48" s="31">
        <v>11</v>
      </c>
      <c r="K48" s="31"/>
      <c r="L48" s="31"/>
      <c r="M48" s="31">
        <f t="shared" si="5"/>
        <v>27</v>
      </c>
      <c r="N48" s="31">
        <v>413</v>
      </c>
      <c r="O48" s="31">
        <v>355</v>
      </c>
      <c r="P48" s="31">
        <f t="shared" si="6"/>
        <v>768</v>
      </c>
      <c r="Q48" s="31">
        <v>1</v>
      </c>
      <c r="R48" s="31">
        <v>0</v>
      </c>
      <c r="S48" s="31">
        <v>9</v>
      </c>
      <c r="T48" s="31">
        <v>0</v>
      </c>
      <c r="U48" s="31"/>
      <c r="V48" s="31"/>
      <c r="W48" s="31">
        <v>12</v>
      </c>
      <c r="X48" s="31"/>
      <c r="Y48" s="31"/>
      <c r="Z48" s="31">
        <v>3</v>
      </c>
      <c r="AA48" s="31"/>
      <c r="AB48" s="31"/>
      <c r="AC48" s="31">
        <f t="shared" si="7"/>
        <v>15</v>
      </c>
      <c r="AD48" s="31">
        <v>173</v>
      </c>
      <c r="AE48" s="31">
        <v>170</v>
      </c>
      <c r="AF48" s="32">
        <f t="shared" si="8"/>
        <v>343</v>
      </c>
    </row>
    <row r="49" spans="2:32" ht="12.75" customHeight="1">
      <c r="B49" s="33" t="s">
        <v>1456</v>
      </c>
      <c r="C49" s="703">
        <v>4</v>
      </c>
      <c r="D49" s="31">
        <v>5</v>
      </c>
      <c r="E49" s="31">
        <v>33</v>
      </c>
      <c r="F49" s="31">
        <v>12</v>
      </c>
      <c r="G49" s="31"/>
      <c r="H49" s="31"/>
      <c r="I49" s="31">
        <v>31</v>
      </c>
      <c r="J49" s="31">
        <v>26</v>
      </c>
      <c r="K49" s="31"/>
      <c r="L49" s="31"/>
      <c r="M49" s="31">
        <f t="shared" si="5"/>
        <v>57</v>
      </c>
      <c r="N49" s="31">
        <v>783</v>
      </c>
      <c r="O49" s="31">
        <v>775</v>
      </c>
      <c r="P49" s="31">
        <f t="shared" si="6"/>
        <v>1558</v>
      </c>
      <c r="Q49" s="31">
        <v>1</v>
      </c>
      <c r="R49" s="31">
        <v>0</v>
      </c>
      <c r="S49" s="31">
        <v>15</v>
      </c>
      <c r="T49" s="31">
        <v>0</v>
      </c>
      <c r="U49" s="31"/>
      <c r="V49" s="31"/>
      <c r="W49" s="31">
        <v>17</v>
      </c>
      <c r="X49" s="31"/>
      <c r="Y49" s="31"/>
      <c r="Z49" s="31">
        <v>4</v>
      </c>
      <c r="AA49" s="31"/>
      <c r="AB49" s="31"/>
      <c r="AC49" s="31">
        <f t="shared" si="7"/>
        <v>21</v>
      </c>
      <c r="AD49" s="31">
        <v>391</v>
      </c>
      <c r="AE49" s="31">
        <v>333</v>
      </c>
      <c r="AF49" s="32">
        <f t="shared" si="8"/>
        <v>724</v>
      </c>
    </row>
    <row r="50" spans="2:32" ht="12.75" customHeight="1">
      <c r="B50" s="33" t="s">
        <v>1457</v>
      </c>
      <c r="C50" s="703">
        <v>7</v>
      </c>
      <c r="D50" s="31">
        <v>6</v>
      </c>
      <c r="E50" s="31">
        <v>62</v>
      </c>
      <c r="F50" s="31">
        <v>12</v>
      </c>
      <c r="G50" s="31"/>
      <c r="H50" s="31"/>
      <c r="I50" s="31">
        <v>48</v>
      </c>
      <c r="J50" s="31">
        <v>48</v>
      </c>
      <c r="K50" s="31"/>
      <c r="L50" s="31"/>
      <c r="M50" s="31">
        <f t="shared" si="5"/>
        <v>96</v>
      </c>
      <c r="N50" s="31">
        <v>1384</v>
      </c>
      <c r="O50" s="31">
        <v>1334</v>
      </c>
      <c r="P50" s="31">
        <f t="shared" si="6"/>
        <v>2718</v>
      </c>
      <c r="Q50" s="31">
        <v>4</v>
      </c>
      <c r="R50" s="31">
        <v>0</v>
      </c>
      <c r="S50" s="31">
        <v>30</v>
      </c>
      <c r="T50" s="31">
        <v>0</v>
      </c>
      <c r="U50" s="31" t="s">
        <v>1165</v>
      </c>
      <c r="V50" s="31">
        <v>1</v>
      </c>
      <c r="W50" s="31">
        <v>34</v>
      </c>
      <c r="X50" s="31"/>
      <c r="Y50" s="31"/>
      <c r="Z50" s="31">
        <v>13</v>
      </c>
      <c r="AA50" s="31" t="s">
        <v>1165</v>
      </c>
      <c r="AB50" s="31">
        <v>1</v>
      </c>
      <c r="AC50" s="31">
        <f t="shared" si="7"/>
        <v>47</v>
      </c>
      <c r="AD50" s="31">
        <v>666</v>
      </c>
      <c r="AE50" s="31">
        <v>590</v>
      </c>
      <c r="AF50" s="32">
        <f t="shared" si="8"/>
        <v>1256</v>
      </c>
    </row>
    <row r="51" spans="2:32" ht="12.75" customHeight="1">
      <c r="B51" s="33"/>
      <c r="C51" s="703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2"/>
    </row>
    <row r="52" spans="2:32" ht="12.75" customHeight="1">
      <c r="B52" s="33" t="s">
        <v>1174</v>
      </c>
      <c r="C52" s="703">
        <v>1</v>
      </c>
      <c r="D52" s="31">
        <v>6</v>
      </c>
      <c r="E52" s="31">
        <v>6</v>
      </c>
      <c r="F52" s="31">
        <v>13</v>
      </c>
      <c r="G52" s="31"/>
      <c r="H52" s="31"/>
      <c r="I52" s="31">
        <v>16</v>
      </c>
      <c r="J52" s="31">
        <v>7</v>
      </c>
      <c r="K52" s="31"/>
      <c r="L52" s="31"/>
      <c r="M52" s="31">
        <f>SUM(I52:J52)</f>
        <v>23</v>
      </c>
      <c r="N52" s="31">
        <v>245</v>
      </c>
      <c r="O52" s="31">
        <v>242</v>
      </c>
      <c r="P52" s="31">
        <f>SUM(N52:O52)</f>
        <v>487</v>
      </c>
      <c r="Q52" s="31">
        <v>1</v>
      </c>
      <c r="R52" s="31">
        <v>1</v>
      </c>
      <c r="S52" s="31">
        <v>6</v>
      </c>
      <c r="T52" s="31">
        <v>1</v>
      </c>
      <c r="U52" s="31"/>
      <c r="V52" s="31"/>
      <c r="W52" s="31">
        <v>10</v>
      </c>
      <c r="X52" s="31"/>
      <c r="Y52" s="31"/>
      <c r="Z52" s="31">
        <v>2</v>
      </c>
      <c r="AA52" s="31"/>
      <c r="AB52" s="31"/>
      <c r="AC52" s="31">
        <f>SUM(W52,Z52)</f>
        <v>12</v>
      </c>
      <c r="AD52" s="31">
        <v>113</v>
      </c>
      <c r="AE52" s="31">
        <v>104</v>
      </c>
      <c r="AF52" s="32">
        <f>SUM(AD52:AE52)</f>
        <v>217</v>
      </c>
    </row>
    <row r="53" spans="2:32" ht="12.75" customHeight="1">
      <c r="B53" s="33"/>
      <c r="C53" s="703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2"/>
    </row>
    <row r="54" spans="2:32" ht="12.75" customHeight="1">
      <c r="B54" s="33" t="s">
        <v>1461</v>
      </c>
      <c r="C54" s="703">
        <v>6</v>
      </c>
      <c r="D54" s="31">
        <v>2</v>
      </c>
      <c r="E54" s="31">
        <v>105</v>
      </c>
      <c r="F54" s="31">
        <v>6</v>
      </c>
      <c r="G54" s="31"/>
      <c r="H54" s="31"/>
      <c r="I54" s="31">
        <v>44</v>
      </c>
      <c r="J54" s="31">
        <v>92</v>
      </c>
      <c r="K54" s="31"/>
      <c r="L54" s="31"/>
      <c r="M54" s="31">
        <f>SUM(I54:J54)</f>
        <v>136</v>
      </c>
      <c r="N54" s="31">
        <v>2544</v>
      </c>
      <c r="O54" s="31">
        <v>2475</v>
      </c>
      <c r="P54" s="31">
        <f>SUM(N54:O54)</f>
        <v>5019</v>
      </c>
      <c r="Q54" s="31">
        <v>6</v>
      </c>
      <c r="R54" s="31">
        <v>0</v>
      </c>
      <c r="S54" s="31">
        <v>57</v>
      </c>
      <c r="T54" s="31">
        <v>0</v>
      </c>
      <c r="U54" s="31"/>
      <c r="V54" s="31"/>
      <c r="W54" s="31">
        <v>68</v>
      </c>
      <c r="X54" s="31"/>
      <c r="Y54" s="31"/>
      <c r="Z54" s="31">
        <v>20</v>
      </c>
      <c r="AA54" s="31"/>
      <c r="AB54" s="31"/>
      <c r="AC54" s="31">
        <f>SUM(W54,Z54)</f>
        <v>88</v>
      </c>
      <c r="AD54" s="31">
        <v>1264</v>
      </c>
      <c r="AE54" s="31">
        <v>1251</v>
      </c>
      <c r="AF54" s="32">
        <f>SUM(AD54:AE54)</f>
        <v>2515</v>
      </c>
    </row>
    <row r="55" spans="2:32" ht="12.75" customHeight="1">
      <c r="B55" s="33" t="s">
        <v>1175</v>
      </c>
      <c r="C55" s="703">
        <v>2</v>
      </c>
      <c r="D55" s="31">
        <v>0</v>
      </c>
      <c r="E55" s="31">
        <v>42</v>
      </c>
      <c r="F55" s="31">
        <v>0</v>
      </c>
      <c r="G55" s="31"/>
      <c r="H55" s="31"/>
      <c r="I55" s="31">
        <v>18</v>
      </c>
      <c r="J55" s="31">
        <v>35</v>
      </c>
      <c r="K55" s="31"/>
      <c r="L55" s="31"/>
      <c r="M55" s="31">
        <f>SUM(I55:J55)</f>
        <v>53</v>
      </c>
      <c r="N55" s="31">
        <v>1027</v>
      </c>
      <c r="O55" s="31">
        <v>975</v>
      </c>
      <c r="P55" s="31">
        <f>SUM(N55:O55)</f>
        <v>2002</v>
      </c>
      <c r="Q55" s="31">
        <v>2</v>
      </c>
      <c r="R55" s="31">
        <v>0</v>
      </c>
      <c r="S55" s="31">
        <v>23</v>
      </c>
      <c r="T55" s="31">
        <v>0</v>
      </c>
      <c r="U55" s="31"/>
      <c r="V55" s="31"/>
      <c r="W55" s="31">
        <v>25</v>
      </c>
      <c r="X55" s="31"/>
      <c r="Y55" s="31"/>
      <c r="Z55" s="31">
        <v>10</v>
      </c>
      <c r="AA55" s="31"/>
      <c r="AB55" s="31"/>
      <c r="AC55" s="31">
        <f>SUM(W55,Z55)</f>
        <v>35</v>
      </c>
      <c r="AD55" s="31">
        <v>499</v>
      </c>
      <c r="AE55" s="31">
        <v>500</v>
      </c>
      <c r="AF55" s="32">
        <f>SUM(AD55:AE55)</f>
        <v>999</v>
      </c>
    </row>
    <row r="56" spans="2:32" ht="12.75" customHeight="1">
      <c r="B56" s="33" t="s">
        <v>1176</v>
      </c>
      <c r="C56" s="703">
        <v>5</v>
      </c>
      <c r="D56" s="31">
        <v>3</v>
      </c>
      <c r="E56" s="31">
        <v>64</v>
      </c>
      <c r="F56" s="31">
        <v>1</v>
      </c>
      <c r="G56" s="31"/>
      <c r="H56" s="31"/>
      <c r="I56" s="31">
        <v>40</v>
      </c>
      <c r="J56" s="31">
        <v>46</v>
      </c>
      <c r="K56" s="31"/>
      <c r="L56" s="31"/>
      <c r="M56" s="31">
        <f>SUM(I56:J56)</f>
        <v>86</v>
      </c>
      <c r="N56" s="31">
        <v>1447</v>
      </c>
      <c r="O56" s="31">
        <v>1386</v>
      </c>
      <c r="P56" s="31">
        <f>SUM(N56:O56)</f>
        <v>2833</v>
      </c>
      <c r="Q56" s="31">
        <v>4</v>
      </c>
      <c r="R56" s="31">
        <v>0</v>
      </c>
      <c r="S56" s="31">
        <v>35</v>
      </c>
      <c r="T56" s="31">
        <v>0</v>
      </c>
      <c r="U56" s="31" t="s">
        <v>1440</v>
      </c>
      <c r="V56" s="31">
        <v>1</v>
      </c>
      <c r="W56" s="31">
        <v>39</v>
      </c>
      <c r="X56" s="31"/>
      <c r="Y56" s="31"/>
      <c r="Z56" s="31">
        <v>13</v>
      </c>
      <c r="AA56" s="31" t="s">
        <v>1440</v>
      </c>
      <c r="AB56" s="31">
        <v>1</v>
      </c>
      <c r="AC56" s="31">
        <f>SUM(W56,Z56)</f>
        <v>52</v>
      </c>
      <c r="AD56" s="31">
        <v>722</v>
      </c>
      <c r="AE56" s="31">
        <v>757</v>
      </c>
      <c r="AF56" s="32">
        <f>SUM(AD56:AE56)</f>
        <v>1479</v>
      </c>
    </row>
    <row r="57" spans="2:32" ht="12.75" customHeight="1">
      <c r="B57" s="33" t="s">
        <v>291</v>
      </c>
      <c r="C57" s="703">
        <v>2</v>
      </c>
      <c r="D57" s="31">
        <v>1</v>
      </c>
      <c r="E57" s="31">
        <v>29</v>
      </c>
      <c r="F57" s="31">
        <v>4</v>
      </c>
      <c r="G57" s="31"/>
      <c r="H57" s="31"/>
      <c r="I57" s="31">
        <v>14</v>
      </c>
      <c r="J57" s="31">
        <v>24</v>
      </c>
      <c r="K57" s="31"/>
      <c r="L57" s="31"/>
      <c r="M57" s="31">
        <f>SUM(I57:J57)</f>
        <v>38</v>
      </c>
      <c r="N57" s="31">
        <v>657</v>
      </c>
      <c r="O57" s="31">
        <v>625</v>
      </c>
      <c r="P57" s="31">
        <f>SUM(N57:O57)</f>
        <v>1282</v>
      </c>
      <c r="Q57" s="31">
        <v>2</v>
      </c>
      <c r="R57" s="31">
        <v>0</v>
      </c>
      <c r="S57" s="31">
        <v>15</v>
      </c>
      <c r="T57" s="31">
        <v>0</v>
      </c>
      <c r="U57" s="31"/>
      <c r="V57" s="31"/>
      <c r="W57" s="31">
        <v>18</v>
      </c>
      <c r="X57" s="31"/>
      <c r="Y57" s="31"/>
      <c r="Z57" s="31">
        <v>8</v>
      </c>
      <c r="AA57" s="31"/>
      <c r="AB57" s="31"/>
      <c r="AC57" s="31">
        <f>SUM(W57,Z57)</f>
        <v>26</v>
      </c>
      <c r="AD57" s="31">
        <v>307</v>
      </c>
      <c r="AE57" s="31">
        <v>336</v>
      </c>
      <c r="AF57" s="32">
        <f>SUM(AD57:AE57)</f>
        <v>643</v>
      </c>
    </row>
    <row r="58" spans="2:32" ht="12.75" customHeight="1">
      <c r="B58" s="33" t="s">
        <v>1464</v>
      </c>
      <c r="C58" s="703">
        <v>8</v>
      </c>
      <c r="D58" s="31">
        <v>6</v>
      </c>
      <c r="E58" s="31">
        <v>89</v>
      </c>
      <c r="F58" s="31">
        <v>14</v>
      </c>
      <c r="G58" s="31"/>
      <c r="H58" s="31"/>
      <c r="I58" s="31">
        <v>57</v>
      </c>
      <c r="J58" s="31">
        <v>75</v>
      </c>
      <c r="K58" s="31"/>
      <c r="L58" s="31"/>
      <c r="M58" s="31">
        <f>SUM(I58:J58)</f>
        <v>132</v>
      </c>
      <c r="N58" s="31">
        <v>2123</v>
      </c>
      <c r="O58" s="31">
        <v>2010</v>
      </c>
      <c r="P58" s="31">
        <f>SUM(N58:O58)</f>
        <v>4133</v>
      </c>
      <c r="Q58" s="31">
        <v>5</v>
      </c>
      <c r="R58" s="31">
        <v>1</v>
      </c>
      <c r="S58" s="31">
        <v>47</v>
      </c>
      <c r="T58" s="31">
        <v>3</v>
      </c>
      <c r="U58" s="31"/>
      <c r="V58" s="31"/>
      <c r="W58" s="31">
        <v>59</v>
      </c>
      <c r="X58" s="31"/>
      <c r="Y58" s="31"/>
      <c r="Z58" s="31">
        <v>21</v>
      </c>
      <c r="AA58" s="31"/>
      <c r="AB58" s="31"/>
      <c r="AC58" s="31">
        <f>SUM(W58,Z58)</f>
        <v>80</v>
      </c>
      <c r="AD58" s="31">
        <v>1030</v>
      </c>
      <c r="AE58" s="31">
        <v>1038</v>
      </c>
      <c r="AF58" s="32">
        <f>SUM(AD58:AE58)</f>
        <v>2068</v>
      </c>
    </row>
    <row r="59" spans="2:32" ht="12.75" customHeight="1">
      <c r="B59" s="33"/>
      <c r="C59" s="70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2"/>
    </row>
    <row r="60" spans="2:32" ht="12.75" customHeight="1">
      <c r="B60" s="33" t="s">
        <v>783</v>
      </c>
      <c r="C60" s="703">
        <v>8</v>
      </c>
      <c r="D60" s="31">
        <v>5</v>
      </c>
      <c r="E60" s="31">
        <v>85</v>
      </c>
      <c r="F60" s="31">
        <v>10</v>
      </c>
      <c r="G60" s="31"/>
      <c r="H60" s="31"/>
      <c r="I60" s="31">
        <v>54</v>
      </c>
      <c r="J60" s="31">
        <v>65</v>
      </c>
      <c r="K60" s="31"/>
      <c r="L60" s="31"/>
      <c r="M60" s="31">
        <f>SUM(I60:J60)</f>
        <v>119</v>
      </c>
      <c r="N60" s="31">
        <v>2015</v>
      </c>
      <c r="O60" s="31">
        <v>1828</v>
      </c>
      <c r="P60" s="31">
        <f>SUM(N60:O60)</f>
        <v>3843</v>
      </c>
      <c r="Q60" s="31">
        <v>5</v>
      </c>
      <c r="R60" s="31">
        <v>0</v>
      </c>
      <c r="S60" s="31">
        <v>46</v>
      </c>
      <c r="T60" s="31">
        <v>0</v>
      </c>
      <c r="U60" s="31"/>
      <c r="V60" s="31"/>
      <c r="W60" s="31">
        <v>52</v>
      </c>
      <c r="X60" s="31"/>
      <c r="Y60" s="31"/>
      <c r="Z60" s="31">
        <v>23</v>
      </c>
      <c r="AA60" s="31"/>
      <c r="AB60" s="31"/>
      <c r="AC60" s="31">
        <f>SUM(W60,Z60)</f>
        <v>75</v>
      </c>
      <c r="AD60" s="31">
        <v>1003</v>
      </c>
      <c r="AE60" s="31">
        <v>993</v>
      </c>
      <c r="AF60" s="32">
        <f>SUM(AD60:AE60)</f>
        <v>1996</v>
      </c>
    </row>
    <row r="61" spans="2:32" ht="12.75" customHeight="1">
      <c r="B61" s="33" t="s">
        <v>1177</v>
      </c>
      <c r="C61" s="703">
        <v>6</v>
      </c>
      <c r="D61" s="31">
        <v>6</v>
      </c>
      <c r="E61" s="31">
        <v>40</v>
      </c>
      <c r="F61" s="31">
        <v>14</v>
      </c>
      <c r="G61" s="31"/>
      <c r="H61" s="31"/>
      <c r="I61" s="31">
        <v>34</v>
      </c>
      <c r="J61" s="31">
        <v>37</v>
      </c>
      <c r="K61" s="31"/>
      <c r="L61" s="31"/>
      <c r="M61" s="31">
        <f>SUM(I61:J61)</f>
        <v>71</v>
      </c>
      <c r="N61" s="31">
        <v>944</v>
      </c>
      <c r="O61" s="31">
        <v>869</v>
      </c>
      <c r="P61" s="31">
        <f>SUM(N61:O61)</f>
        <v>1813</v>
      </c>
      <c r="Q61" s="31">
        <v>3</v>
      </c>
      <c r="R61" s="31">
        <v>0</v>
      </c>
      <c r="S61" s="31">
        <v>20</v>
      </c>
      <c r="T61" s="31">
        <v>0</v>
      </c>
      <c r="U61" s="31"/>
      <c r="V61" s="31"/>
      <c r="W61" s="31">
        <v>23</v>
      </c>
      <c r="X61" s="31"/>
      <c r="Y61" s="31"/>
      <c r="Z61" s="31">
        <v>10</v>
      </c>
      <c r="AA61" s="31"/>
      <c r="AB61" s="31"/>
      <c r="AC61" s="31">
        <f>SUM(W61,Z61)</f>
        <v>33</v>
      </c>
      <c r="AD61" s="31">
        <v>435</v>
      </c>
      <c r="AE61" s="31">
        <v>442</v>
      </c>
      <c r="AF61" s="32">
        <f>SUM(AD61:AE61)</f>
        <v>877</v>
      </c>
    </row>
    <row r="62" spans="2:32" ht="12.75" customHeight="1">
      <c r="B62" s="33" t="s">
        <v>1178</v>
      </c>
      <c r="C62" s="703">
        <v>2</v>
      </c>
      <c r="D62" s="31">
        <v>4</v>
      </c>
      <c r="E62" s="31">
        <v>11</v>
      </c>
      <c r="F62" s="31">
        <v>7</v>
      </c>
      <c r="G62" s="31"/>
      <c r="H62" s="31"/>
      <c r="I62" s="31">
        <v>15</v>
      </c>
      <c r="J62" s="31">
        <v>10</v>
      </c>
      <c r="K62" s="31"/>
      <c r="L62" s="31"/>
      <c r="M62" s="31">
        <f>SUM(I62:J62)</f>
        <v>25</v>
      </c>
      <c r="N62" s="31">
        <v>223</v>
      </c>
      <c r="O62" s="31">
        <v>240</v>
      </c>
      <c r="P62" s="31">
        <f>SUM(N62:O62)</f>
        <v>463</v>
      </c>
      <c r="Q62" s="31">
        <v>2</v>
      </c>
      <c r="R62" s="31">
        <v>1</v>
      </c>
      <c r="S62" s="31">
        <v>6</v>
      </c>
      <c r="T62" s="31">
        <v>1</v>
      </c>
      <c r="U62" s="31" t="s">
        <v>1440</v>
      </c>
      <c r="V62" s="31">
        <v>2</v>
      </c>
      <c r="W62" s="31">
        <v>12</v>
      </c>
      <c r="X62" s="31"/>
      <c r="Y62" s="31"/>
      <c r="Z62" s="31">
        <v>2</v>
      </c>
      <c r="AA62" s="31" t="s">
        <v>1440</v>
      </c>
      <c r="AB62" s="31">
        <v>2</v>
      </c>
      <c r="AC62" s="31">
        <f>SUM(W62,Z62)</f>
        <v>14</v>
      </c>
      <c r="AD62" s="31">
        <v>101</v>
      </c>
      <c r="AE62" s="31">
        <v>123</v>
      </c>
      <c r="AF62" s="32">
        <f>SUM(AD62:AE62)</f>
        <v>224</v>
      </c>
    </row>
    <row r="63" spans="2:32" ht="12.75" customHeight="1">
      <c r="B63" s="33" t="s">
        <v>1467</v>
      </c>
      <c r="C63" s="703">
        <v>5</v>
      </c>
      <c r="D63" s="31">
        <v>7</v>
      </c>
      <c r="E63" s="31">
        <v>46</v>
      </c>
      <c r="F63" s="31">
        <v>21</v>
      </c>
      <c r="G63" s="31"/>
      <c r="H63" s="31"/>
      <c r="I63" s="31">
        <v>44</v>
      </c>
      <c r="J63" s="31">
        <v>37</v>
      </c>
      <c r="K63" s="31"/>
      <c r="L63" s="31"/>
      <c r="M63" s="31">
        <f>SUM(I63:J63)</f>
        <v>81</v>
      </c>
      <c r="N63" s="31">
        <v>1255</v>
      </c>
      <c r="O63" s="31">
        <v>1127</v>
      </c>
      <c r="P63" s="31">
        <f>SUM(N63:O63)</f>
        <v>2382</v>
      </c>
      <c r="Q63" s="31">
        <v>4</v>
      </c>
      <c r="R63" s="31">
        <v>2</v>
      </c>
      <c r="S63" s="31">
        <v>27</v>
      </c>
      <c r="T63" s="31">
        <v>4</v>
      </c>
      <c r="U63" s="31" t="s">
        <v>1165</v>
      </c>
      <c r="V63" s="31">
        <v>2</v>
      </c>
      <c r="W63" s="31">
        <v>38</v>
      </c>
      <c r="X63" s="31"/>
      <c r="Y63" s="31"/>
      <c r="Z63" s="31">
        <v>11</v>
      </c>
      <c r="AA63" s="31" t="s">
        <v>1165</v>
      </c>
      <c r="AB63" s="31">
        <v>2</v>
      </c>
      <c r="AC63" s="31">
        <f>SUM(W63,Z63)</f>
        <v>49</v>
      </c>
      <c r="AD63" s="31">
        <v>582</v>
      </c>
      <c r="AE63" s="31">
        <v>555</v>
      </c>
      <c r="AF63" s="32">
        <f>SUM(AD63:AE63)</f>
        <v>1137</v>
      </c>
    </row>
    <row r="64" spans="2:32" ht="12.75" customHeight="1">
      <c r="B64" s="33"/>
      <c r="C64" s="70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2"/>
    </row>
    <row r="65" spans="2:32" ht="12.75" customHeight="1">
      <c r="B65" s="33" t="s">
        <v>787</v>
      </c>
      <c r="C65" s="703">
        <v>5</v>
      </c>
      <c r="D65" s="31">
        <v>8</v>
      </c>
      <c r="E65" s="31">
        <v>35</v>
      </c>
      <c r="F65" s="31">
        <v>25</v>
      </c>
      <c r="G65" s="31"/>
      <c r="H65" s="31"/>
      <c r="I65" s="31">
        <v>47</v>
      </c>
      <c r="J65" s="31">
        <v>34</v>
      </c>
      <c r="K65" s="31"/>
      <c r="L65" s="31"/>
      <c r="M65" s="31">
        <f aca="true" t="shared" si="9" ref="M65:M71">SUM(I65:J65)</f>
        <v>81</v>
      </c>
      <c r="N65" s="31">
        <v>912</v>
      </c>
      <c r="O65" s="31">
        <v>842</v>
      </c>
      <c r="P65" s="31">
        <f aca="true" t="shared" si="10" ref="P65:P71">SUM(N65:O65)</f>
        <v>1754</v>
      </c>
      <c r="Q65" s="31">
        <v>5</v>
      </c>
      <c r="R65" s="31">
        <v>1</v>
      </c>
      <c r="S65" s="31">
        <v>22</v>
      </c>
      <c r="T65" s="31">
        <v>1</v>
      </c>
      <c r="U65" s="31" t="s">
        <v>1440</v>
      </c>
      <c r="V65" s="31">
        <v>3</v>
      </c>
      <c r="W65" s="31">
        <v>31</v>
      </c>
      <c r="X65" s="31"/>
      <c r="Y65" s="31"/>
      <c r="Z65" s="31">
        <v>8</v>
      </c>
      <c r="AA65" s="31" t="s">
        <v>1440</v>
      </c>
      <c r="AB65" s="31">
        <v>3</v>
      </c>
      <c r="AC65" s="31">
        <f aca="true" t="shared" si="11" ref="AC65:AC71">SUM(W65,Z65)</f>
        <v>39</v>
      </c>
      <c r="AD65" s="31">
        <v>430</v>
      </c>
      <c r="AE65" s="31">
        <v>420</v>
      </c>
      <c r="AF65" s="32">
        <f aca="true" t="shared" si="12" ref="AF65:AF71">SUM(AD65:AE65)</f>
        <v>850</v>
      </c>
    </row>
    <row r="66" spans="2:32" ht="12.75" customHeight="1">
      <c r="B66" s="33" t="s">
        <v>788</v>
      </c>
      <c r="C66" s="703">
        <v>2</v>
      </c>
      <c r="D66" s="31">
        <v>4</v>
      </c>
      <c r="E66" s="31">
        <v>26</v>
      </c>
      <c r="F66" s="31">
        <v>14</v>
      </c>
      <c r="G66" s="31"/>
      <c r="H66" s="31"/>
      <c r="I66" s="31">
        <v>24</v>
      </c>
      <c r="J66" s="31">
        <v>23</v>
      </c>
      <c r="K66" s="31"/>
      <c r="L66" s="31"/>
      <c r="M66" s="31">
        <f t="shared" si="9"/>
        <v>47</v>
      </c>
      <c r="N66" s="31">
        <v>750</v>
      </c>
      <c r="O66" s="31">
        <v>811</v>
      </c>
      <c r="P66" s="31">
        <f t="shared" si="10"/>
        <v>1561</v>
      </c>
      <c r="Q66" s="31">
        <v>2</v>
      </c>
      <c r="R66" s="31">
        <v>0</v>
      </c>
      <c r="S66" s="31">
        <v>18</v>
      </c>
      <c r="T66" s="31">
        <v>0</v>
      </c>
      <c r="U66" s="31"/>
      <c r="V66" s="31"/>
      <c r="W66" s="31">
        <v>25</v>
      </c>
      <c r="X66" s="31"/>
      <c r="Y66" s="31"/>
      <c r="Z66" s="31">
        <v>6</v>
      </c>
      <c r="AA66" s="31"/>
      <c r="AB66" s="31"/>
      <c r="AC66" s="31">
        <f t="shared" si="11"/>
        <v>31</v>
      </c>
      <c r="AD66" s="31">
        <v>335</v>
      </c>
      <c r="AE66" s="31">
        <v>387</v>
      </c>
      <c r="AF66" s="32">
        <f t="shared" si="12"/>
        <v>722</v>
      </c>
    </row>
    <row r="67" spans="2:32" ht="12.75" customHeight="1">
      <c r="B67" s="33" t="s">
        <v>1179</v>
      </c>
      <c r="C67" s="703">
        <v>3</v>
      </c>
      <c r="D67" s="31">
        <v>5</v>
      </c>
      <c r="E67" s="31">
        <v>40</v>
      </c>
      <c r="F67" s="31">
        <v>10</v>
      </c>
      <c r="G67" s="31"/>
      <c r="H67" s="31"/>
      <c r="I67" s="31">
        <v>36</v>
      </c>
      <c r="J67" s="31">
        <v>28</v>
      </c>
      <c r="K67" s="31"/>
      <c r="L67" s="31"/>
      <c r="M67" s="31">
        <f t="shared" si="9"/>
        <v>64</v>
      </c>
      <c r="N67" s="31">
        <v>997</v>
      </c>
      <c r="O67" s="31">
        <v>1007</v>
      </c>
      <c r="P67" s="31">
        <f t="shared" si="10"/>
        <v>2004</v>
      </c>
      <c r="Q67" s="31">
        <v>3</v>
      </c>
      <c r="R67" s="31">
        <v>0</v>
      </c>
      <c r="S67" s="31">
        <v>23</v>
      </c>
      <c r="T67" s="31">
        <v>0</v>
      </c>
      <c r="U67" s="31"/>
      <c r="V67" s="31"/>
      <c r="W67" s="31">
        <v>30</v>
      </c>
      <c r="X67" s="31"/>
      <c r="Y67" s="31"/>
      <c r="Z67" s="31">
        <v>9</v>
      </c>
      <c r="AA67" s="31"/>
      <c r="AB67" s="31"/>
      <c r="AC67" s="31">
        <f t="shared" si="11"/>
        <v>39</v>
      </c>
      <c r="AD67" s="31">
        <v>472</v>
      </c>
      <c r="AE67" s="31">
        <v>439</v>
      </c>
      <c r="AF67" s="32">
        <f t="shared" si="12"/>
        <v>911</v>
      </c>
    </row>
    <row r="68" spans="2:32" ht="12.75" customHeight="1">
      <c r="B68" s="33" t="s">
        <v>1180</v>
      </c>
      <c r="C68" s="703">
        <v>4</v>
      </c>
      <c r="D68" s="31">
        <v>2</v>
      </c>
      <c r="E68" s="31">
        <v>37</v>
      </c>
      <c r="F68" s="31">
        <v>2</v>
      </c>
      <c r="G68" s="31"/>
      <c r="H68" s="31"/>
      <c r="I68" s="31">
        <v>30</v>
      </c>
      <c r="J68" s="31">
        <v>21</v>
      </c>
      <c r="K68" s="31"/>
      <c r="L68" s="31"/>
      <c r="M68" s="31">
        <f t="shared" si="9"/>
        <v>51</v>
      </c>
      <c r="N68" s="31">
        <v>776</v>
      </c>
      <c r="O68" s="31">
        <v>726</v>
      </c>
      <c r="P68" s="31">
        <f t="shared" si="10"/>
        <v>1502</v>
      </c>
      <c r="Q68" s="31">
        <v>3</v>
      </c>
      <c r="R68" s="31">
        <v>0</v>
      </c>
      <c r="S68" s="31">
        <v>18</v>
      </c>
      <c r="T68" s="31">
        <v>0</v>
      </c>
      <c r="U68" s="31"/>
      <c r="V68" s="31"/>
      <c r="W68" s="31">
        <v>24</v>
      </c>
      <c r="X68" s="31"/>
      <c r="Y68" s="31"/>
      <c r="Z68" s="31">
        <v>6</v>
      </c>
      <c r="AA68" s="31"/>
      <c r="AB68" s="31"/>
      <c r="AC68" s="31">
        <f t="shared" si="11"/>
        <v>30</v>
      </c>
      <c r="AD68" s="31">
        <v>356</v>
      </c>
      <c r="AE68" s="31">
        <v>363</v>
      </c>
      <c r="AF68" s="32">
        <f t="shared" si="12"/>
        <v>719</v>
      </c>
    </row>
    <row r="69" spans="2:32" ht="12.75" customHeight="1">
      <c r="B69" s="33" t="s">
        <v>1473</v>
      </c>
      <c r="C69" s="703">
        <v>6</v>
      </c>
      <c r="D69" s="31">
        <v>4</v>
      </c>
      <c r="E69" s="31">
        <v>59</v>
      </c>
      <c r="F69" s="31">
        <v>6</v>
      </c>
      <c r="G69" s="31"/>
      <c r="H69" s="31"/>
      <c r="I69" s="31">
        <v>50</v>
      </c>
      <c r="J69" s="31">
        <v>33</v>
      </c>
      <c r="K69" s="31"/>
      <c r="L69" s="31"/>
      <c r="M69" s="31">
        <f t="shared" si="9"/>
        <v>83</v>
      </c>
      <c r="N69" s="31">
        <v>1258</v>
      </c>
      <c r="O69" s="31">
        <v>1256</v>
      </c>
      <c r="P69" s="31">
        <f t="shared" si="10"/>
        <v>2514</v>
      </c>
      <c r="Q69" s="31">
        <v>4</v>
      </c>
      <c r="R69" s="31">
        <v>0</v>
      </c>
      <c r="S69" s="31">
        <v>28</v>
      </c>
      <c r="T69" s="31">
        <v>0</v>
      </c>
      <c r="U69" s="31"/>
      <c r="V69" s="31"/>
      <c r="W69" s="31">
        <v>39</v>
      </c>
      <c r="X69" s="31"/>
      <c r="Y69" s="31"/>
      <c r="Z69" s="31">
        <v>9</v>
      </c>
      <c r="AA69" s="31"/>
      <c r="AB69" s="31"/>
      <c r="AC69" s="31">
        <f t="shared" si="11"/>
        <v>48</v>
      </c>
      <c r="AD69" s="31">
        <v>629</v>
      </c>
      <c r="AE69" s="31">
        <v>588</v>
      </c>
      <c r="AF69" s="32">
        <f t="shared" si="12"/>
        <v>1217</v>
      </c>
    </row>
    <row r="70" spans="2:32" ht="12.75" customHeight="1">
      <c r="B70" s="33" t="s">
        <v>1474</v>
      </c>
      <c r="C70" s="703">
        <v>4</v>
      </c>
      <c r="D70" s="31">
        <v>5</v>
      </c>
      <c r="E70" s="31">
        <v>33</v>
      </c>
      <c r="F70" s="31">
        <v>13</v>
      </c>
      <c r="G70" s="31"/>
      <c r="H70" s="31"/>
      <c r="I70" s="31">
        <v>33</v>
      </c>
      <c r="J70" s="31">
        <v>26</v>
      </c>
      <c r="K70" s="31"/>
      <c r="L70" s="31"/>
      <c r="M70" s="31">
        <f t="shared" si="9"/>
        <v>59</v>
      </c>
      <c r="N70" s="31">
        <v>914</v>
      </c>
      <c r="O70" s="31">
        <v>835</v>
      </c>
      <c r="P70" s="31">
        <f t="shared" si="10"/>
        <v>1749</v>
      </c>
      <c r="Q70" s="31">
        <v>4</v>
      </c>
      <c r="R70" s="31">
        <v>0</v>
      </c>
      <c r="S70" s="31">
        <v>22</v>
      </c>
      <c r="T70" s="31">
        <v>0</v>
      </c>
      <c r="U70" s="31" t="s">
        <v>1165</v>
      </c>
      <c r="V70" s="31">
        <v>1</v>
      </c>
      <c r="W70" s="31">
        <v>30</v>
      </c>
      <c r="X70" s="31"/>
      <c r="Y70" s="31"/>
      <c r="Z70" s="31">
        <v>8</v>
      </c>
      <c r="AA70" s="31" t="s">
        <v>1165</v>
      </c>
      <c r="AB70" s="31">
        <v>1</v>
      </c>
      <c r="AC70" s="31">
        <f t="shared" si="11"/>
        <v>38</v>
      </c>
      <c r="AD70" s="31">
        <v>424</v>
      </c>
      <c r="AE70" s="31">
        <v>412</v>
      </c>
      <c r="AF70" s="32">
        <f t="shared" si="12"/>
        <v>836</v>
      </c>
    </row>
    <row r="71" spans="2:32" ht="12.75" customHeight="1">
      <c r="B71" s="33" t="s">
        <v>294</v>
      </c>
      <c r="C71" s="703">
        <v>6</v>
      </c>
      <c r="D71" s="31">
        <v>1</v>
      </c>
      <c r="E71" s="31">
        <v>77</v>
      </c>
      <c r="F71" s="31">
        <v>2</v>
      </c>
      <c r="G71" s="31"/>
      <c r="H71" s="31"/>
      <c r="I71" s="31">
        <v>53</v>
      </c>
      <c r="J71" s="31">
        <v>49</v>
      </c>
      <c r="K71" s="31"/>
      <c r="L71" s="31"/>
      <c r="M71" s="31">
        <f t="shared" si="9"/>
        <v>102</v>
      </c>
      <c r="N71" s="31">
        <v>1628</v>
      </c>
      <c r="O71" s="31">
        <v>1632</v>
      </c>
      <c r="P71" s="31">
        <f t="shared" si="10"/>
        <v>3260</v>
      </c>
      <c r="Q71" s="31">
        <v>2</v>
      </c>
      <c r="R71" s="31">
        <v>0</v>
      </c>
      <c r="S71" s="31">
        <v>31</v>
      </c>
      <c r="T71" s="31">
        <v>0</v>
      </c>
      <c r="U71" s="31"/>
      <c r="V71" s="31"/>
      <c r="W71" s="31">
        <v>37</v>
      </c>
      <c r="X71" s="31"/>
      <c r="Y71" s="31"/>
      <c r="Z71" s="31">
        <v>8</v>
      </c>
      <c r="AA71" s="31"/>
      <c r="AB71" s="31"/>
      <c r="AC71" s="31">
        <f t="shared" si="11"/>
        <v>45</v>
      </c>
      <c r="AD71" s="31">
        <v>789</v>
      </c>
      <c r="AE71" s="31">
        <v>756</v>
      </c>
      <c r="AF71" s="32">
        <f t="shared" si="12"/>
        <v>1545</v>
      </c>
    </row>
    <row r="72" spans="2:32" ht="12.75" customHeight="1">
      <c r="B72" s="33"/>
      <c r="C72" s="703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2"/>
    </row>
    <row r="73" spans="2:32" ht="12.75" customHeight="1">
      <c r="B73" s="33" t="s">
        <v>42</v>
      </c>
      <c r="C73" s="703">
        <v>11</v>
      </c>
      <c r="D73" s="31">
        <v>8</v>
      </c>
      <c r="E73" s="31">
        <v>85</v>
      </c>
      <c r="F73" s="31">
        <v>12</v>
      </c>
      <c r="G73" s="31"/>
      <c r="H73" s="31"/>
      <c r="I73" s="31">
        <v>77</v>
      </c>
      <c r="J73" s="31">
        <v>50</v>
      </c>
      <c r="K73" s="31"/>
      <c r="L73" s="31"/>
      <c r="M73" s="31">
        <f>SUM(I73:J73)</f>
        <v>127</v>
      </c>
      <c r="N73" s="31">
        <v>1844</v>
      </c>
      <c r="O73" s="31">
        <v>1776</v>
      </c>
      <c r="P73" s="31">
        <f>SUM(N73:O73)</f>
        <v>3620</v>
      </c>
      <c r="Q73" s="31">
        <v>6</v>
      </c>
      <c r="R73" s="31">
        <v>1</v>
      </c>
      <c r="S73" s="31">
        <v>40</v>
      </c>
      <c r="T73" s="31">
        <v>3</v>
      </c>
      <c r="U73" s="31" t="s">
        <v>1165</v>
      </c>
      <c r="V73" s="31">
        <v>2</v>
      </c>
      <c r="W73" s="31">
        <v>52</v>
      </c>
      <c r="X73" s="31"/>
      <c r="Y73" s="31"/>
      <c r="Z73" s="31">
        <v>17</v>
      </c>
      <c r="AA73" s="31" t="s">
        <v>1165</v>
      </c>
      <c r="AB73" s="31">
        <v>2</v>
      </c>
      <c r="AC73" s="31">
        <f>SUM(W73,Z73)</f>
        <v>69</v>
      </c>
      <c r="AD73" s="31">
        <v>881</v>
      </c>
      <c r="AE73" s="31">
        <v>836</v>
      </c>
      <c r="AF73" s="32">
        <f>SUM(AD73:AE73)</f>
        <v>1717</v>
      </c>
    </row>
    <row r="74" spans="2:32" ht="12.75" customHeight="1">
      <c r="B74" s="33" t="s">
        <v>1477</v>
      </c>
      <c r="C74" s="703">
        <v>2</v>
      </c>
      <c r="D74" s="31">
        <v>1</v>
      </c>
      <c r="E74" s="31">
        <v>39</v>
      </c>
      <c r="F74" s="31">
        <v>1</v>
      </c>
      <c r="G74" s="31"/>
      <c r="H74" s="31"/>
      <c r="I74" s="31">
        <v>22</v>
      </c>
      <c r="J74" s="31">
        <v>25</v>
      </c>
      <c r="K74" s="31"/>
      <c r="L74" s="31"/>
      <c r="M74" s="31">
        <f>SUM(I74:J74)</f>
        <v>47</v>
      </c>
      <c r="N74" s="31">
        <v>1015</v>
      </c>
      <c r="O74" s="31">
        <v>907</v>
      </c>
      <c r="P74" s="31">
        <f>SUM(N74:O74)</f>
        <v>1922</v>
      </c>
      <c r="Q74" s="31">
        <v>2</v>
      </c>
      <c r="R74" s="31">
        <v>0</v>
      </c>
      <c r="S74" s="31">
        <v>23</v>
      </c>
      <c r="T74" s="31">
        <v>0</v>
      </c>
      <c r="U74" s="31"/>
      <c r="V74" s="31"/>
      <c r="W74" s="31">
        <v>25</v>
      </c>
      <c r="X74" s="31"/>
      <c r="Y74" s="31"/>
      <c r="Z74" s="31">
        <v>8</v>
      </c>
      <c r="AA74" s="31"/>
      <c r="AB74" s="31"/>
      <c r="AC74" s="31">
        <f>SUM(W74,Z74)</f>
        <v>33</v>
      </c>
      <c r="AD74" s="31">
        <v>554</v>
      </c>
      <c r="AE74" s="31">
        <v>495</v>
      </c>
      <c r="AF74" s="32">
        <f>SUM(AD74:AE74)</f>
        <v>1049</v>
      </c>
    </row>
    <row r="75" spans="2:32" ht="12.75" customHeight="1">
      <c r="B75" s="33"/>
      <c r="C75" s="703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2"/>
    </row>
    <row r="76" spans="2:32" ht="12.75" customHeight="1">
      <c r="B76" s="33" t="s">
        <v>1479</v>
      </c>
      <c r="C76" s="703">
        <v>4</v>
      </c>
      <c r="D76" s="31">
        <v>0</v>
      </c>
      <c r="E76" s="31">
        <v>35</v>
      </c>
      <c r="F76" s="31">
        <v>0</v>
      </c>
      <c r="G76" s="31"/>
      <c r="H76" s="31"/>
      <c r="I76" s="31">
        <v>20</v>
      </c>
      <c r="J76" s="31">
        <v>25</v>
      </c>
      <c r="K76" s="31"/>
      <c r="L76" s="31"/>
      <c r="M76" s="31">
        <f>SUM(I76:J76)</f>
        <v>45</v>
      </c>
      <c r="N76" s="31">
        <v>640</v>
      </c>
      <c r="O76" s="31">
        <v>617</v>
      </c>
      <c r="P76" s="31">
        <f>SUM(N76:O76)</f>
        <v>1257</v>
      </c>
      <c r="Q76" s="31">
        <v>1</v>
      </c>
      <c r="R76" s="31">
        <v>1</v>
      </c>
      <c r="S76" s="31">
        <v>12</v>
      </c>
      <c r="T76" s="31">
        <v>3</v>
      </c>
      <c r="U76" s="31"/>
      <c r="V76" s="31"/>
      <c r="W76" s="31">
        <v>17</v>
      </c>
      <c r="X76" s="31"/>
      <c r="Y76" s="31"/>
      <c r="Z76" s="31">
        <v>6</v>
      </c>
      <c r="AA76" s="31"/>
      <c r="AB76" s="31"/>
      <c r="AC76" s="31">
        <f>SUM(W76,Z76)</f>
        <v>23</v>
      </c>
      <c r="AD76" s="31">
        <v>331</v>
      </c>
      <c r="AE76" s="31">
        <v>283</v>
      </c>
      <c r="AF76" s="32">
        <f>SUM(AD76:AE76)</f>
        <v>614</v>
      </c>
    </row>
    <row r="77" spans="2:32" ht="12.75" customHeight="1">
      <c r="B77" s="33" t="s">
        <v>1181</v>
      </c>
      <c r="C77" s="703">
        <v>5</v>
      </c>
      <c r="D77" s="31">
        <v>1</v>
      </c>
      <c r="E77" s="31">
        <v>42</v>
      </c>
      <c r="F77" s="31">
        <v>4</v>
      </c>
      <c r="G77" s="31"/>
      <c r="H77" s="31"/>
      <c r="I77" s="31">
        <v>39</v>
      </c>
      <c r="J77" s="31">
        <v>23</v>
      </c>
      <c r="K77" s="31"/>
      <c r="L77" s="31"/>
      <c r="M77" s="31">
        <f>SUM(I77:J77)</f>
        <v>62</v>
      </c>
      <c r="N77" s="31">
        <v>797</v>
      </c>
      <c r="O77" s="31">
        <v>841</v>
      </c>
      <c r="P77" s="31">
        <f>SUM(N77:O77)</f>
        <v>1638</v>
      </c>
      <c r="Q77" s="31">
        <v>3</v>
      </c>
      <c r="R77" s="31">
        <v>0</v>
      </c>
      <c r="S77" s="31">
        <v>18</v>
      </c>
      <c r="T77" s="31">
        <v>0</v>
      </c>
      <c r="U77" s="31" t="s">
        <v>1165</v>
      </c>
      <c r="V77" s="31">
        <v>1</v>
      </c>
      <c r="W77" s="31">
        <v>23</v>
      </c>
      <c r="X77" s="31"/>
      <c r="Y77" s="31"/>
      <c r="Z77" s="31">
        <v>8</v>
      </c>
      <c r="AA77" s="31" t="s">
        <v>1165</v>
      </c>
      <c r="AB77" s="31">
        <v>1</v>
      </c>
      <c r="AC77" s="31">
        <f>SUM(W77,Z77)</f>
        <v>31</v>
      </c>
      <c r="AD77" s="31">
        <v>394</v>
      </c>
      <c r="AE77" s="31">
        <v>380</v>
      </c>
      <c r="AF77" s="32">
        <f>SUM(AD77:AE77)</f>
        <v>774</v>
      </c>
    </row>
    <row r="78" spans="2:32" ht="12.75" customHeight="1">
      <c r="B78" s="33" t="s">
        <v>296</v>
      </c>
      <c r="C78" s="703">
        <v>7</v>
      </c>
      <c r="D78" s="31">
        <v>0</v>
      </c>
      <c r="E78" s="31">
        <v>55</v>
      </c>
      <c r="F78" s="31">
        <v>0</v>
      </c>
      <c r="G78" s="31"/>
      <c r="H78" s="31"/>
      <c r="I78" s="31">
        <v>42</v>
      </c>
      <c r="J78" s="31">
        <v>29</v>
      </c>
      <c r="K78" s="31"/>
      <c r="L78" s="31"/>
      <c r="M78" s="31">
        <f>SUM(I78:J78)</f>
        <v>71</v>
      </c>
      <c r="N78" s="31">
        <v>921</v>
      </c>
      <c r="O78" s="31">
        <v>890</v>
      </c>
      <c r="P78" s="31">
        <f>SUM(N78:O78)</f>
        <v>1811</v>
      </c>
      <c r="Q78" s="31">
        <v>3</v>
      </c>
      <c r="R78" s="31">
        <v>0</v>
      </c>
      <c r="S78" s="31">
        <v>22</v>
      </c>
      <c r="T78" s="31">
        <v>0</v>
      </c>
      <c r="U78" s="31"/>
      <c r="V78" s="31"/>
      <c r="W78" s="31">
        <v>26</v>
      </c>
      <c r="X78" s="31"/>
      <c r="Y78" s="31"/>
      <c r="Z78" s="31">
        <v>9</v>
      </c>
      <c r="AA78" s="31"/>
      <c r="AB78" s="31"/>
      <c r="AC78" s="31">
        <f>SUM(W78,Z78)</f>
        <v>35</v>
      </c>
      <c r="AD78" s="31">
        <v>418</v>
      </c>
      <c r="AE78" s="31">
        <v>435</v>
      </c>
      <c r="AF78" s="32">
        <f>SUM(AD78:AE78)</f>
        <v>853</v>
      </c>
    </row>
    <row r="79" spans="2:32" ht="12.75" customHeight="1">
      <c r="B79" s="33" t="s">
        <v>297</v>
      </c>
      <c r="C79" s="703">
        <v>8</v>
      </c>
      <c r="D79" s="31">
        <v>3</v>
      </c>
      <c r="E79" s="31">
        <v>84</v>
      </c>
      <c r="F79" s="31">
        <v>6</v>
      </c>
      <c r="G79" s="31"/>
      <c r="H79" s="31"/>
      <c r="I79" s="31">
        <v>53</v>
      </c>
      <c r="J79" s="31">
        <v>64</v>
      </c>
      <c r="K79" s="31"/>
      <c r="L79" s="31"/>
      <c r="M79" s="31">
        <f>SUM(I79:J79)</f>
        <v>117</v>
      </c>
      <c r="N79" s="31">
        <v>1877</v>
      </c>
      <c r="O79" s="31">
        <v>1909</v>
      </c>
      <c r="P79" s="31">
        <f>SUM(N79:O79)</f>
        <v>3786</v>
      </c>
      <c r="Q79" s="31">
        <v>4</v>
      </c>
      <c r="R79" s="31">
        <v>0</v>
      </c>
      <c r="S79" s="31">
        <v>41</v>
      </c>
      <c r="T79" s="31">
        <v>0</v>
      </c>
      <c r="U79" s="31"/>
      <c r="V79" s="31"/>
      <c r="W79" s="31">
        <v>48</v>
      </c>
      <c r="X79" s="31"/>
      <c r="Y79" s="31"/>
      <c r="Z79" s="31">
        <v>14</v>
      </c>
      <c r="AA79" s="31"/>
      <c r="AB79" s="31"/>
      <c r="AC79" s="31">
        <f>SUM(W79,Z79)</f>
        <v>62</v>
      </c>
      <c r="AD79" s="31">
        <v>959</v>
      </c>
      <c r="AE79" s="31">
        <v>929</v>
      </c>
      <c r="AF79" s="32">
        <f>SUM(AD79:AE79)</f>
        <v>1888</v>
      </c>
    </row>
    <row r="80" spans="2:32" ht="7.5" customHeight="1" thickBot="1">
      <c r="B80" s="705"/>
      <c r="C80" s="70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7"/>
    </row>
    <row r="81" spans="2:16" ht="12">
      <c r="B81" s="51" t="s">
        <v>1182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2:16" ht="12">
      <c r="B82" s="51" t="s">
        <v>1183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</row>
    <row r="83" spans="3:16" ht="12"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</row>
    <row r="84" spans="3:16" ht="12"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</row>
    <row r="85" spans="3:16" ht="12"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</row>
    <row r="86" spans="3:16" ht="12"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</row>
    <row r="87" spans="3:16" ht="12"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</row>
    <row r="88" spans="3:16" ht="12"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</row>
    <row r="89" spans="3:16" ht="12"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</row>
    <row r="90" spans="3:16" ht="12"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</row>
    <row r="91" spans="3:16" ht="12"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</row>
    <row r="92" spans="3:16" ht="12"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</row>
    <row r="93" spans="3:16" ht="12"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</row>
    <row r="94" spans="3:16" ht="12"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</row>
    <row r="95" spans="3:16" ht="12"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</row>
    <row r="96" spans="3:16" ht="12"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</row>
    <row r="97" spans="3:16" ht="12"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</row>
    <row r="98" spans="3:16" ht="12"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</row>
    <row r="99" spans="3:16" ht="12"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</row>
    <row r="100" spans="3:16" ht="12"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</row>
    <row r="101" spans="3:16" ht="12"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</row>
    <row r="102" spans="3:16" ht="12"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</row>
    <row r="103" spans="3:16" ht="12"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</row>
    <row r="104" spans="3:16" ht="12"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</row>
    <row r="105" spans="3:16" ht="12"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</row>
    <row r="106" spans="3:16" ht="12"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</row>
    <row r="107" spans="3:16" ht="12"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</row>
    <row r="108" spans="3:16" ht="12"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</row>
    <row r="109" spans="3:16" ht="12"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</row>
    <row r="110" spans="3:16" ht="12"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</row>
    <row r="111" spans="3:16" ht="12"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</row>
    <row r="112" spans="3:16" ht="12"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</row>
    <row r="113" spans="3:16" ht="12"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</row>
    <row r="114" spans="3:16" ht="12"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</row>
    <row r="115" spans="3:16" ht="12"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</row>
    <row r="116" spans="3:16" ht="12"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</row>
    <row r="117" spans="3:16" ht="12"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</row>
    <row r="118" spans="3:16" ht="12"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</row>
    <row r="119" spans="3:16" ht="12"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</row>
    <row r="120" spans="3:16" ht="12"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</row>
    <row r="121" spans="3:16" ht="12"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</row>
    <row r="122" spans="3:16" ht="12"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</row>
    <row r="123" spans="3:16" ht="12"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</row>
    <row r="124" spans="3:16" ht="12"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</row>
    <row r="125" spans="3:16" ht="12"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</row>
    <row r="126" spans="3:16" ht="12"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</row>
    <row r="127" spans="3:16" ht="12"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3:16" ht="12"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6" ht="12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6" ht="12"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</row>
    <row r="131" spans="3:16" ht="12"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</row>
    <row r="132" spans="3:16" ht="12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  <row r="133" spans="3:16" ht="12"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</row>
    <row r="134" spans="3:16" ht="12"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</row>
    <row r="135" spans="3:16" ht="12"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</row>
    <row r="136" spans="3:16" ht="12"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</row>
    <row r="137" spans="3:16" ht="12"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</row>
    <row r="138" spans="3:16" ht="12"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</row>
    <row r="139" spans="3:16" ht="12"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</row>
    <row r="140" spans="3:16" ht="12"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</row>
    <row r="141" spans="3:16" ht="12"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</row>
    <row r="142" spans="3:16" ht="12"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</row>
    <row r="143" spans="3:16" ht="12"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</row>
    <row r="144" spans="3:16" ht="12"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</row>
    <row r="145" spans="3:16" ht="12"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</row>
    <row r="146" spans="3:16" ht="12"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</row>
    <row r="147" spans="3:16" ht="12"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</row>
    <row r="148" spans="3:16" ht="12"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</row>
    <row r="149" spans="3:16" ht="12"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</row>
    <row r="150" spans="3:16" ht="12"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</row>
    <row r="151" spans="3:16" ht="12"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</row>
    <row r="152" spans="3:16" ht="12"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</row>
    <row r="153" spans="3:16" ht="12"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</row>
    <row r="154" spans="3:16" ht="12"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</row>
    <row r="155" spans="3:16" ht="12"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</row>
    <row r="156" spans="3:16" ht="12"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</row>
    <row r="157" spans="3:16" ht="12"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</row>
    <row r="158" spans="3:16" ht="12"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</row>
    <row r="159" spans="3:16" ht="12"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</row>
    <row r="160" spans="3:16" ht="12"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</row>
    <row r="161" spans="3:16" ht="12"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</row>
    <row r="162" spans="3:16" ht="12"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</row>
    <row r="163" spans="3:16" ht="12"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</row>
    <row r="164" spans="3:16" ht="12"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</row>
    <row r="165" spans="3:16" ht="12"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</row>
    <row r="166" spans="3:16" ht="12"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</row>
    <row r="167" spans="3:16" ht="12"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</row>
    <row r="168" spans="3:16" ht="12"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</row>
    <row r="169" spans="3:16" ht="12"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</row>
    <row r="170" spans="3:16" ht="12"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</row>
    <row r="171" spans="3:16" ht="12"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</row>
    <row r="172" spans="3:16" ht="12"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</row>
    <row r="173" spans="3:16" ht="12"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</row>
    <row r="174" spans="3:16" ht="12"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</row>
    <row r="175" spans="3:16" ht="12"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</row>
    <row r="176" spans="3:16" ht="12"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</row>
    <row r="177" spans="3:16" ht="12"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</row>
    <row r="178" spans="3:16" ht="12"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</row>
    <row r="179" spans="3:16" ht="12"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</row>
    <row r="180" spans="3:16" ht="12"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</row>
    <row r="181" spans="3:16" ht="12"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</row>
    <row r="182" spans="3:16" ht="12"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</row>
    <row r="183" spans="3:16" ht="12"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</row>
    <row r="184" spans="3:16" ht="12"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</row>
    <row r="185" spans="3:16" ht="12"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</row>
    <row r="186" spans="3:16" ht="12"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</row>
    <row r="187" spans="3:16" ht="12"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</row>
    <row r="188" spans="3:16" ht="12"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</row>
    <row r="189" spans="3:16" ht="12"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</row>
    <row r="190" spans="3:16" ht="12"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</row>
    <row r="191" spans="3:16" ht="12"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</row>
    <row r="192" spans="3:16" ht="12"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</row>
    <row r="193" spans="3:16" ht="12"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</row>
    <row r="194" spans="3:16" ht="12"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</row>
    <row r="195" spans="3:16" ht="12"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</row>
    <row r="196" spans="3:16" ht="12"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</row>
    <row r="197" spans="3:16" ht="12"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</row>
    <row r="198" spans="3:16" ht="12"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</row>
    <row r="199" spans="3:16" ht="12"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</row>
    <row r="200" spans="3:16" ht="12"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</row>
    <row r="201" spans="3:16" ht="12"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</row>
    <row r="202" spans="3:16" ht="12"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</row>
    <row r="203" spans="3:16" ht="12"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</row>
    <row r="204" spans="3:16" ht="12"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</row>
    <row r="205" spans="3:16" ht="12"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</row>
    <row r="206" spans="3:16" ht="12"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</row>
    <row r="207" spans="3:16" ht="12"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</row>
    <row r="208" spans="3:16" ht="12"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</row>
    <row r="209" spans="3:16" ht="12"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</row>
    <row r="210" spans="3:16" ht="12"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</row>
    <row r="211" spans="3:16" ht="12"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</row>
    <row r="212" spans="3:16" ht="12"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</row>
    <row r="213" spans="3:16" ht="12"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</row>
    <row r="214" spans="3:16" ht="12"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</row>
    <row r="215" spans="3:16" ht="12"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</row>
    <row r="216" spans="3:16" ht="12"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</row>
    <row r="217" spans="3:16" ht="12"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</row>
    <row r="218" spans="3:16" ht="12"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</row>
    <row r="219" spans="3:16" ht="12"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</row>
    <row r="220" spans="3:16" ht="12"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</row>
    <row r="221" spans="3:16" ht="12"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</row>
    <row r="222" spans="3:16" ht="12"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</row>
    <row r="223" spans="3:16" ht="12"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</row>
    <row r="224" spans="3:16" ht="12"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</row>
    <row r="225" spans="3:16" ht="12"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</row>
    <row r="226" spans="3:16" ht="12"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</row>
    <row r="227" spans="3:16" ht="12"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</row>
    <row r="228" spans="3:16" ht="12"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</row>
    <row r="229" spans="3:16" ht="12"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</row>
    <row r="230" spans="3:16" ht="12"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</row>
    <row r="231" spans="3:16" ht="12"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</row>
    <row r="232" spans="3:16" ht="12"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</row>
    <row r="233" spans="3:16" ht="12"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</row>
    <row r="234" spans="3:16" ht="12"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</row>
    <row r="235" spans="3:16" ht="12"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</row>
    <row r="236" spans="3:16" ht="12"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</row>
    <row r="237" spans="3:16" ht="12"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</row>
    <row r="238" spans="3:16" ht="12"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</row>
    <row r="239" spans="3:16" ht="12"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</row>
    <row r="240" spans="3:16" ht="12"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</row>
    <row r="241" spans="3:16" ht="12"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</row>
    <row r="242" spans="3:16" ht="12"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</row>
    <row r="243" spans="3:16" ht="12"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</row>
    <row r="244" spans="3:16" ht="12"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</row>
    <row r="245" spans="3:16" ht="12"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</row>
    <row r="246" spans="3:16" ht="12"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</row>
    <row r="247" spans="3:16" ht="12"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</row>
    <row r="248" spans="3:16" ht="12"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</row>
    <row r="249" spans="3:16" ht="12"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</row>
    <row r="250" spans="3:16" ht="12"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</row>
    <row r="251" spans="3:16" ht="12"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</row>
    <row r="252" spans="3:16" ht="12"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</row>
    <row r="253" spans="3:16" ht="12"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</row>
    <row r="254" spans="3:16" ht="12"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</row>
    <row r="255" spans="3:16" ht="12"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</row>
    <row r="256" spans="3:16" ht="12"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</row>
    <row r="257" spans="3:16" ht="12"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</row>
    <row r="258" spans="3:16" ht="12"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</row>
    <row r="259" spans="3:16" ht="12"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</row>
    <row r="260" spans="3:16" ht="12"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</row>
    <row r="261" spans="3:16" ht="12"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</row>
    <row r="262" spans="3:16" ht="12"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</row>
    <row r="263" spans="3:16" ht="12"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</row>
    <row r="264" spans="3:16" ht="12"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</row>
    <row r="265" spans="3:16" ht="12"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</row>
    <row r="266" spans="3:16" ht="12"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</row>
    <row r="267" spans="3:16" ht="12"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</row>
    <row r="268" spans="3:16" ht="12"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</row>
    <row r="269" spans="3:16" ht="12"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</row>
    <row r="270" spans="3:16" ht="12"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</row>
    <row r="271" spans="3:16" ht="12"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</row>
  </sheetData>
  <mergeCells count="16">
    <mergeCell ref="AA5:AC5"/>
    <mergeCell ref="U4:AC4"/>
    <mergeCell ref="C3:P3"/>
    <mergeCell ref="Q3:AF3"/>
    <mergeCell ref="AD4:AF4"/>
    <mergeCell ref="Q4:R4"/>
    <mergeCell ref="S4:T4"/>
    <mergeCell ref="U5:W5"/>
    <mergeCell ref="X5:Z5"/>
    <mergeCell ref="B3:B5"/>
    <mergeCell ref="C4:D4"/>
    <mergeCell ref="E4:F4"/>
    <mergeCell ref="N4:P4"/>
    <mergeCell ref="G5:I5"/>
    <mergeCell ref="K5:M5"/>
    <mergeCell ref="G4:M4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R3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25390625" style="707" customWidth="1"/>
    <col min="2" max="2" width="12.25390625" style="707" customWidth="1"/>
    <col min="3" max="7" width="9.00390625" style="707" customWidth="1"/>
    <col min="8" max="8" width="10.25390625" style="707" customWidth="1"/>
    <col min="9" max="17" width="9.125" style="707" customWidth="1"/>
    <col min="18" max="16384" width="9.00390625" style="707" customWidth="1"/>
  </cols>
  <sheetData>
    <row r="2" ht="13.5" customHeight="1">
      <c r="B2" s="708" t="s">
        <v>1218</v>
      </c>
    </row>
    <row r="3" spans="2:18" ht="13.5" customHeight="1" thickBot="1">
      <c r="B3" s="708"/>
      <c r="R3" s="709" t="s">
        <v>16</v>
      </c>
    </row>
    <row r="4" spans="2:18" ht="13.5" customHeight="1">
      <c r="B4" s="1083" t="s">
        <v>1185</v>
      </c>
      <c r="C4" s="1086" t="s">
        <v>400</v>
      </c>
      <c r="D4" s="1087"/>
      <c r="E4" s="1087"/>
      <c r="F4" s="1087"/>
      <c r="G4" s="1087"/>
      <c r="H4" s="1087"/>
      <c r="I4" s="1077" t="s">
        <v>1186</v>
      </c>
      <c r="J4" s="1077"/>
      <c r="K4" s="1077"/>
      <c r="L4" s="1077"/>
      <c r="M4" s="1077"/>
      <c r="N4" s="1077"/>
      <c r="O4" s="1077"/>
      <c r="P4" s="1077"/>
      <c r="Q4" s="1077"/>
      <c r="R4" s="1074" t="s">
        <v>1187</v>
      </c>
    </row>
    <row r="5" spans="2:18" ht="13.5" customHeight="1">
      <c r="B5" s="1084"/>
      <c r="C5" s="1081" t="s">
        <v>1188</v>
      </c>
      <c r="D5" s="1081" t="s">
        <v>1189</v>
      </c>
      <c r="E5" s="1081" t="s">
        <v>1190</v>
      </c>
      <c r="F5" s="1088" t="s">
        <v>1191</v>
      </c>
      <c r="G5" s="1088" t="s">
        <v>1192</v>
      </c>
      <c r="H5" s="1089" t="s">
        <v>1193</v>
      </c>
      <c r="I5" s="1078" t="s">
        <v>1194</v>
      </c>
      <c r="J5" s="1078" t="s">
        <v>1195</v>
      </c>
      <c r="K5" s="1078" t="s">
        <v>1196</v>
      </c>
      <c r="L5" s="1080" t="s">
        <v>1197</v>
      </c>
      <c r="M5" s="1080" t="s">
        <v>1198</v>
      </c>
      <c r="N5" s="1080" t="s">
        <v>1199</v>
      </c>
      <c r="O5" s="1080" t="s">
        <v>1200</v>
      </c>
      <c r="P5" s="1080" t="s">
        <v>1201</v>
      </c>
      <c r="Q5" s="1080" t="s">
        <v>1202</v>
      </c>
      <c r="R5" s="1075"/>
    </row>
    <row r="6" spans="2:18" ht="13.5" customHeight="1">
      <c r="B6" s="1085"/>
      <c r="C6" s="1082"/>
      <c r="D6" s="1082"/>
      <c r="E6" s="1082"/>
      <c r="F6" s="1082"/>
      <c r="G6" s="1082"/>
      <c r="H6" s="1090"/>
      <c r="I6" s="1079"/>
      <c r="J6" s="1079"/>
      <c r="K6" s="1079"/>
      <c r="L6" s="1080"/>
      <c r="M6" s="1080"/>
      <c r="N6" s="1080"/>
      <c r="O6" s="1080"/>
      <c r="P6" s="1080"/>
      <c r="Q6" s="1080"/>
      <c r="R6" s="1076"/>
    </row>
    <row r="7" spans="2:18" ht="13.5" customHeight="1">
      <c r="B7" s="710"/>
      <c r="C7" s="711"/>
      <c r="D7" s="712"/>
      <c r="E7" s="711"/>
      <c r="F7" s="712"/>
      <c r="G7" s="712"/>
      <c r="H7" s="711"/>
      <c r="I7" s="711"/>
      <c r="J7" s="711"/>
      <c r="K7" s="713"/>
      <c r="L7" s="713"/>
      <c r="M7" s="713"/>
      <c r="N7" s="713"/>
      <c r="O7" s="713"/>
      <c r="P7" s="713"/>
      <c r="Q7" s="713"/>
      <c r="R7" s="714"/>
    </row>
    <row r="8" spans="2:18" s="715" customFormat="1" ht="13.5" customHeight="1">
      <c r="B8" s="716" t="s">
        <v>718</v>
      </c>
      <c r="C8" s="717">
        <f>SUM(C10:C29)</f>
        <v>6</v>
      </c>
      <c r="D8" s="717">
        <f>SUM(D10:D29)</f>
        <v>6</v>
      </c>
      <c r="E8" s="717">
        <f>SUM(E10:E29)</f>
        <v>22</v>
      </c>
      <c r="F8" s="717">
        <v>23</v>
      </c>
      <c r="G8" s="717">
        <f aca="true" t="shared" si="0" ref="G8:R8">SUM(G10:G29)</f>
        <v>467</v>
      </c>
      <c r="H8" s="717">
        <f t="shared" si="0"/>
        <v>1</v>
      </c>
      <c r="I8" s="717">
        <f t="shared" si="0"/>
        <v>3</v>
      </c>
      <c r="J8" s="717">
        <f t="shared" si="0"/>
        <v>1</v>
      </c>
      <c r="K8" s="717">
        <f t="shared" si="0"/>
        <v>2</v>
      </c>
      <c r="L8" s="717">
        <f t="shared" si="0"/>
        <v>1</v>
      </c>
      <c r="M8" s="717">
        <f t="shared" si="0"/>
        <v>1</v>
      </c>
      <c r="N8" s="717">
        <f t="shared" si="0"/>
        <v>15</v>
      </c>
      <c r="O8" s="717">
        <f t="shared" si="0"/>
        <v>60</v>
      </c>
      <c r="P8" s="717">
        <f t="shared" si="0"/>
        <v>2</v>
      </c>
      <c r="Q8" s="717">
        <f t="shared" si="0"/>
        <v>5</v>
      </c>
      <c r="R8" s="718">
        <f t="shared" si="0"/>
        <v>1</v>
      </c>
    </row>
    <row r="9" spans="2:18" s="715" customFormat="1" ht="13.5" customHeight="1">
      <c r="B9" s="716"/>
      <c r="C9" s="717"/>
      <c r="D9" s="717"/>
      <c r="E9" s="717"/>
      <c r="F9" s="717"/>
      <c r="G9" s="717"/>
      <c r="H9" s="717"/>
      <c r="I9" s="717"/>
      <c r="J9" s="717"/>
      <c r="K9" s="719"/>
      <c r="L9" s="719"/>
      <c r="M9" s="719"/>
      <c r="N9" s="719"/>
      <c r="O9" s="719"/>
      <c r="P9" s="719"/>
      <c r="Q9" s="719"/>
      <c r="R9" s="720"/>
    </row>
    <row r="10" spans="2:18" ht="13.5" customHeight="1">
      <c r="B10" s="710" t="s">
        <v>1203</v>
      </c>
      <c r="C10" s="721">
        <v>1</v>
      </c>
      <c r="D10" s="721">
        <v>2</v>
      </c>
      <c r="E10" s="721">
        <v>3</v>
      </c>
      <c r="F10" s="721">
        <v>4</v>
      </c>
      <c r="G10" s="721">
        <v>113</v>
      </c>
      <c r="H10" s="721">
        <v>1</v>
      </c>
      <c r="I10" s="722">
        <v>1</v>
      </c>
      <c r="J10" s="721">
        <v>0</v>
      </c>
      <c r="K10" s="721">
        <v>1</v>
      </c>
      <c r="L10" s="721">
        <v>1</v>
      </c>
      <c r="M10" s="721">
        <v>0</v>
      </c>
      <c r="N10" s="721">
        <v>2</v>
      </c>
      <c r="O10" s="721">
        <v>8</v>
      </c>
      <c r="P10" s="721">
        <v>1</v>
      </c>
      <c r="Q10" s="721">
        <v>1</v>
      </c>
      <c r="R10" s="723">
        <v>0</v>
      </c>
    </row>
    <row r="11" spans="2:18" ht="13.5" customHeight="1">
      <c r="B11" s="710" t="s">
        <v>1204</v>
      </c>
      <c r="C11" s="721">
        <v>1</v>
      </c>
      <c r="D11" s="721">
        <v>1</v>
      </c>
      <c r="E11" s="721">
        <v>5</v>
      </c>
      <c r="F11" s="721">
        <v>2</v>
      </c>
      <c r="G11" s="721">
        <v>43</v>
      </c>
      <c r="H11" s="721">
        <v>0</v>
      </c>
      <c r="I11" s="721">
        <v>1</v>
      </c>
      <c r="J11" s="721">
        <v>0</v>
      </c>
      <c r="K11" s="721">
        <v>0</v>
      </c>
      <c r="L11" s="721">
        <v>0</v>
      </c>
      <c r="M11" s="721">
        <v>0</v>
      </c>
      <c r="N11" s="721">
        <v>3</v>
      </c>
      <c r="O11" s="721">
        <v>9</v>
      </c>
      <c r="P11" s="721">
        <v>0</v>
      </c>
      <c r="Q11" s="721">
        <v>1</v>
      </c>
      <c r="R11" s="723">
        <v>0</v>
      </c>
    </row>
    <row r="12" spans="2:18" ht="13.5" customHeight="1">
      <c r="B12" s="710" t="s">
        <v>1205</v>
      </c>
      <c r="C12" s="721">
        <v>1</v>
      </c>
      <c r="D12" s="721">
        <v>0</v>
      </c>
      <c r="E12" s="721">
        <v>1</v>
      </c>
      <c r="F12" s="721">
        <v>0</v>
      </c>
      <c r="G12" s="721">
        <v>9</v>
      </c>
      <c r="H12" s="721">
        <v>0</v>
      </c>
      <c r="I12" s="721">
        <v>1</v>
      </c>
      <c r="J12" s="721">
        <v>0</v>
      </c>
      <c r="K12" s="721">
        <v>1</v>
      </c>
      <c r="L12" s="721">
        <v>0</v>
      </c>
      <c r="M12" s="721">
        <v>0</v>
      </c>
      <c r="N12" s="721">
        <v>2</v>
      </c>
      <c r="O12" s="721">
        <v>7</v>
      </c>
      <c r="P12" s="721">
        <v>0</v>
      </c>
      <c r="Q12" s="721">
        <v>0</v>
      </c>
      <c r="R12" s="723">
        <v>0</v>
      </c>
    </row>
    <row r="13" spans="2:18" ht="13.5" customHeight="1">
      <c r="B13" s="710" t="s">
        <v>1206</v>
      </c>
      <c r="C13" s="721">
        <v>1</v>
      </c>
      <c r="D13" s="721">
        <v>0</v>
      </c>
      <c r="E13" s="721">
        <v>1</v>
      </c>
      <c r="F13" s="721">
        <v>3</v>
      </c>
      <c r="G13" s="721">
        <v>64</v>
      </c>
      <c r="H13" s="721">
        <v>0</v>
      </c>
      <c r="I13" s="721">
        <v>0</v>
      </c>
      <c r="J13" s="721">
        <v>0</v>
      </c>
      <c r="K13" s="721">
        <v>0</v>
      </c>
      <c r="L13" s="721">
        <v>0</v>
      </c>
      <c r="M13" s="721">
        <v>0</v>
      </c>
      <c r="N13" s="721">
        <v>1</v>
      </c>
      <c r="O13" s="721">
        <v>5</v>
      </c>
      <c r="P13" s="721">
        <v>1</v>
      </c>
      <c r="Q13" s="721">
        <v>0</v>
      </c>
      <c r="R13" s="723">
        <v>0</v>
      </c>
    </row>
    <row r="14" spans="2:18" ht="13.5" customHeight="1">
      <c r="B14" s="710" t="s">
        <v>1207</v>
      </c>
      <c r="C14" s="721">
        <v>1</v>
      </c>
      <c r="D14" s="721">
        <v>0</v>
      </c>
      <c r="E14" s="721">
        <v>0</v>
      </c>
      <c r="F14" s="721">
        <v>5</v>
      </c>
      <c r="G14" s="721">
        <v>14</v>
      </c>
      <c r="H14" s="721">
        <v>0</v>
      </c>
      <c r="I14" s="721">
        <v>0</v>
      </c>
      <c r="J14" s="721">
        <v>0</v>
      </c>
      <c r="K14" s="721">
        <v>0</v>
      </c>
      <c r="L14" s="721">
        <v>0</v>
      </c>
      <c r="M14" s="721">
        <v>1</v>
      </c>
      <c r="N14" s="721">
        <v>1</v>
      </c>
      <c r="O14" s="721">
        <v>3</v>
      </c>
      <c r="P14" s="721">
        <v>0</v>
      </c>
      <c r="Q14" s="721">
        <v>1</v>
      </c>
      <c r="R14" s="723">
        <v>0</v>
      </c>
    </row>
    <row r="15" spans="2:18" ht="13.5" customHeight="1">
      <c r="B15" s="710" t="s">
        <v>1208</v>
      </c>
      <c r="C15" s="721">
        <v>0</v>
      </c>
      <c r="D15" s="721">
        <v>0</v>
      </c>
      <c r="E15" s="721">
        <v>0</v>
      </c>
      <c r="F15" s="721">
        <v>3</v>
      </c>
      <c r="G15" s="721">
        <v>0</v>
      </c>
      <c r="H15" s="721">
        <v>0</v>
      </c>
      <c r="I15" s="721">
        <v>0</v>
      </c>
      <c r="J15" s="721">
        <v>0</v>
      </c>
      <c r="K15" s="721">
        <v>0</v>
      </c>
      <c r="L15" s="721">
        <v>0</v>
      </c>
      <c r="M15" s="721">
        <v>0</v>
      </c>
      <c r="N15" s="721">
        <v>0</v>
      </c>
      <c r="O15" s="721">
        <v>1</v>
      </c>
      <c r="P15" s="721">
        <v>0</v>
      </c>
      <c r="Q15" s="721">
        <v>1</v>
      </c>
      <c r="R15" s="723">
        <v>0</v>
      </c>
    </row>
    <row r="16" spans="2:18" ht="13.5" customHeight="1">
      <c r="B16" s="710" t="s">
        <v>1209</v>
      </c>
      <c r="C16" s="721">
        <v>0</v>
      </c>
      <c r="D16" s="721">
        <v>0</v>
      </c>
      <c r="E16" s="721">
        <v>1</v>
      </c>
      <c r="F16" s="721">
        <v>1</v>
      </c>
      <c r="G16" s="721">
        <v>6</v>
      </c>
      <c r="H16" s="721">
        <v>0</v>
      </c>
      <c r="I16" s="721">
        <v>0</v>
      </c>
      <c r="J16" s="721">
        <v>0</v>
      </c>
      <c r="K16" s="721">
        <v>0</v>
      </c>
      <c r="L16" s="721">
        <v>0</v>
      </c>
      <c r="M16" s="721">
        <v>0</v>
      </c>
      <c r="N16" s="721">
        <v>0</v>
      </c>
      <c r="O16" s="721">
        <v>2</v>
      </c>
      <c r="P16" s="721">
        <v>0</v>
      </c>
      <c r="Q16" s="721">
        <v>0</v>
      </c>
      <c r="R16" s="723">
        <v>0</v>
      </c>
    </row>
    <row r="17" spans="2:18" ht="13.5" customHeight="1">
      <c r="B17" s="710" t="s">
        <v>1210</v>
      </c>
      <c r="C17" s="721">
        <v>0</v>
      </c>
      <c r="D17" s="721">
        <v>1</v>
      </c>
      <c r="E17" s="721">
        <v>0</v>
      </c>
      <c r="F17" s="721">
        <v>0</v>
      </c>
      <c r="G17" s="721">
        <v>13</v>
      </c>
      <c r="H17" s="721">
        <v>0</v>
      </c>
      <c r="I17" s="721">
        <v>0</v>
      </c>
      <c r="J17" s="721">
        <v>0</v>
      </c>
      <c r="K17" s="721">
        <v>0</v>
      </c>
      <c r="L17" s="721">
        <v>0</v>
      </c>
      <c r="M17" s="721">
        <v>0</v>
      </c>
      <c r="N17" s="721">
        <v>0</v>
      </c>
      <c r="O17" s="721">
        <v>2</v>
      </c>
      <c r="P17" s="721">
        <v>0</v>
      </c>
      <c r="Q17" s="721">
        <v>0</v>
      </c>
      <c r="R17" s="723">
        <v>0</v>
      </c>
    </row>
    <row r="18" spans="2:18" ht="13.5" customHeight="1">
      <c r="B18" s="710" t="s">
        <v>1211</v>
      </c>
      <c r="C18" s="721">
        <v>0</v>
      </c>
      <c r="D18" s="721">
        <v>0</v>
      </c>
      <c r="E18" s="721">
        <v>0</v>
      </c>
      <c r="F18" s="721">
        <v>0</v>
      </c>
      <c r="G18" s="721">
        <v>19</v>
      </c>
      <c r="H18" s="721">
        <v>0</v>
      </c>
      <c r="I18" s="721">
        <v>0</v>
      </c>
      <c r="J18" s="721">
        <v>0</v>
      </c>
      <c r="K18" s="721">
        <v>0</v>
      </c>
      <c r="L18" s="721">
        <v>0</v>
      </c>
      <c r="M18" s="721">
        <v>0</v>
      </c>
      <c r="N18" s="721">
        <v>1</v>
      </c>
      <c r="O18" s="721">
        <v>1</v>
      </c>
      <c r="P18" s="721">
        <v>0</v>
      </c>
      <c r="Q18" s="721">
        <v>0</v>
      </c>
      <c r="R18" s="723">
        <v>0</v>
      </c>
    </row>
    <row r="19" spans="2:18" ht="13.5" customHeight="1">
      <c r="B19" s="710" t="s">
        <v>1438</v>
      </c>
      <c r="C19" s="721">
        <v>0</v>
      </c>
      <c r="D19" s="721">
        <v>0</v>
      </c>
      <c r="E19" s="721">
        <v>0</v>
      </c>
      <c r="F19" s="721">
        <v>0</v>
      </c>
      <c r="G19" s="721">
        <v>0</v>
      </c>
      <c r="H19" s="721">
        <v>0</v>
      </c>
      <c r="I19" s="721">
        <v>0</v>
      </c>
      <c r="J19" s="721">
        <v>0</v>
      </c>
      <c r="K19" s="721">
        <v>0</v>
      </c>
      <c r="L19" s="721">
        <v>0</v>
      </c>
      <c r="M19" s="721">
        <v>0</v>
      </c>
      <c r="N19" s="721">
        <v>0</v>
      </c>
      <c r="O19" s="721">
        <v>0</v>
      </c>
      <c r="P19" s="721">
        <v>0</v>
      </c>
      <c r="Q19" s="721">
        <v>0</v>
      </c>
      <c r="R19" s="723">
        <v>0</v>
      </c>
    </row>
    <row r="20" spans="2:18" ht="13.5" customHeight="1">
      <c r="B20" s="710" t="s">
        <v>1441</v>
      </c>
      <c r="C20" s="721">
        <v>0</v>
      </c>
      <c r="D20" s="721">
        <v>0</v>
      </c>
      <c r="E20" s="721">
        <v>1</v>
      </c>
      <c r="F20" s="721">
        <v>1</v>
      </c>
      <c r="G20" s="721">
        <v>13</v>
      </c>
      <c r="H20" s="721">
        <v>0</v>
      </c>
      <c r="I20" s="721">
        <v>0</v>
      </c>
      <c r="J20" s="721">
        <v>0</v>
      </c>
      <c r="K20" s="721">
        <v>0</v>
      </c>
      <c r="L20" s="721">
        <v>0</v>
      </c>
      <c r="M20" s="721">
        <v>0</v>
      </c>
      <c r="N20" s="721">
        <v>1</v>
      </c>
      <c r="O20" s="721">
        <v>2</v>
      </c>
      <c r="P20" s="721">
        <v>0</v>
      </c>
      <c r="Q20" s="721">
        <v>0</v>
      </c>
      <c r="R20" s="723">
        <v>0</v>
      </c>
    </row>
    <row r="21" spans="2:18" ht="13.5" customHeight="1">
      <c r="B21" s="710" t="s">
        <v>1445</v>
      </c>
      <c r="C21" s="721">
        <v>0</v>
      </c>
      <c r="D21" s="721">
        <v>1</v>
      </c>
      <c r="E21" s="721">
        <v>1</v>
      </c>
      <c r="F21" s="721">
        <v>1</v>
      </c>
      <c r="G21" s="721">
        <v>16</v>
      </c>
      <c r="H21" s="721">
        <v>0</v>
      </c>
      <c r="I21" s="721">
        <v>0</v>
      </c>
      <c r="J21" s="721">
        <v>1</v>
      </c>
      <c r="K21" s="721">
        <v>0</v>
      </c>
      <c r="L21" s="721">
        <v>0</v>
      </c>
      <c r="M21" s="721">
        <v>0</v>
      </c>
      <c r="N21" s="721">
        <v>1</v>
      </c>
      <c r="O21" s="721">
        <v>2</v>
      </c>
      <c r="P21" s="721">
        <v>0</v>
      </c>
      <c r="Q21" s="721">
        <v>0</v>
      </c>
      <c r="R21" s="723">
        <v>0</v>
      </c>
    </row>
    <row r="22" spans="2:18" ht="13.5" customHeight="1">
      <c r="B22" s="710" t="s">
        <v>1447</v>
      </c>
      <c r="C22" s="721">
        <v>0</v>
      </c>
      <c r="D22" s="721">
        <v>1</v>
      </c>
      <c r="E22" s="721">
        <v>2</v>
      </c>
      <c r="F22" s="721">
        <v>1</v>
      </c>
      <c r="G22" s="721">
        <v>42</v>
      </c>
      <c r="H22" s="721">
        <v>0</v>
      </c>
      <c r="I22" s="721">
        <v>0</v>
      </c>
      <c r="J22" s="721">
        <v>0</v>
      </c>
      <c r="K22" s="721">
        <v>0</v>
      </c>
      <c r="L22" s="721">
        <v>0</v>
      </c>
      <c r="M22" s="721">
        <v>0</v>
      </c>
      <c r="N22" s="721">
        <v>1</v>
      </c>
      <c r="O22" s="721">
        <v>3</v>
      </c>
      <c r="P22" s="721">
        <v>0</v>
      </c>
      <c r="Q22" s="721">
        <v>0</v>
      </c>
      <c r="R22" s="723">
        <v>0</v>
      </c>
    </row>
    <row r="23" spans="2:18" ht="13.5" customHeight="1">
      <c r="B23" s="710" t="s">
        <v>1212</v>
      </c>
      <c r="C23" s="721">
        <v>0</v>
      </c>
      <c r="D23" s="721">
        <v>0</v>
      </c>
      <c r="E23" s="721">
        <v>0</v>
      </c>
      <c r="F23" s="721">
        <v>0</v>
      </c>
      <c r="G23" s="721">
        <v>0</v>
      </c>
      <c r="H23" s="721">
        <v>0</v>
      </c>
      <c r="I23" s="721">
        <v>0</v>
      </c>
      <c r="J23" s="721">
        <v>0</v>
      </c>
      <c r="K23" s="721">
        <v>0</v>
      </c>
      <c r="L23" s="721">
        <v>0</v>
      </c>
      <c r="M23" s="721">
        <v>0</v>
      </c>
      <c r="N23" s="721">
        <v>0</v>
      </c>
      <c r="O23" s="721">
        <v>1</v>
      </c>
      <c r="P23" s="721">
        <v>0</v>
      </c>
      <c r="Q23" s="721">
        <v>0</v>
      </c>
      <c r="R23" s="723">
        <v>0</v>
      </c>
    </row>
    <row r="24" spans="2:18" ht="13.5" customHeight="1">
      <c r="B24" s="710" t="s">
        <v>1458</v>
      </c>
      <c r="C24" s="721">
        <v>0</v>
      </c>
      <c r="D24" s="721">
        <v>0</v>
      </c>
      <c r="E24" s="721">
        <v>0</v>
      </c>
      <c r="F24" s="721">
        <v>0</v>
      </c>
      <c r="G24" s="721">
        <v>0</v>
      </c>
      <c r="H24" s="721">
        <v>0</v>
      </c>
      <c r="I24" s="721">
        <v>0</v>
      </c>
      <c r="J24" s="721">
        <v>0</v>
      </c>
      <c r="K24" s="721">
        <v>0</v>
      </c>
      <c r="L24" s="721">
        <v>0</v>
      </c>
      <c r="M24" s="721">
        <v>0</v>
      </c>
      <c r="N24" s="721">
        <v>0</v>
      </c>
      <c r="O24" s="721">
        <v>0</v>
      </c>
      <c r="P24" s="721">
        <v>0</v>
      </c>
      <c r="Q24" s="721">
        <v>0</v>
      </c>
      <c r="R24" s="723">
        <v>0</v>
      </c>
    </row>
    <row r="25" spans="2:18" ht="13.5" customHeight="1">
      <c r="B25" s="710" t="s">
        <v>1460</v>
      </c>
      <c r="C25" s="721">
        <v>0</v>
      </c>
      <c r="D25" s="721">
        <v>0</v>
      </c>
      <c r="E25" s="721">
        <v>1</v>
      </c>
      <c r="F25" s="721">
        <v>0</v>
      </c>
      <c r="G25" s="721">
        <v>58</v>
      </c>
      <c r="H25" s="721">
        <v>0</v>
      </c>
      <c r="I25" s="721">
        <v>0</v>
      </c>
      <c r="J25" s="721">
        <v>0</v>
      </c>
      <c r="K25" s="721">
        <v>0</v>
      </c>
      <c r="L25" s="721">
        <v>0</v>
      </c>
      <c r="M25" s="721">
        <v>0</v>
      </c>
      <c r="N25" s="721">
        <v>2</v>
      </c>
      <c r="O25" s="721">
        <v>5</v>
      </c>
      <c r="P25" s="721">
        <v>0</v>
      </c>
      <c r="Q25" s="721">
        <v>0</v>
      </c>
      <c r="R25" s="723">
        <v>0</v>
      </c>
    </row>
    <row r="26" spans="2:18" ht="13.5" customHeight="1">
      <c r="B26" s="710" t="s">
        <v>1213</v>
      </c>
      <c r="C26" s="721">
        <v>0</v>
      </c>
      <c r="D26" s="721">
        <v>0</v>
      </c>
      <c r="E26" s="721">
        <v>2</v>
      </c>
      <c r="F26" s="721">
        <v>0</v>
      </c>
      <c r="G26" s="721">
        <v>0</v>
      </c>
      <c r="H26" s="721">
        <v>0</v>
      </c>
      <c r="I26" s="721">
        <v>0</v>
      </c>
      <c r="J26" s="721">
        <v>0</v>
      </c>
      <c r="K26" s="721">
        <v>0</v>
      </c>
      <c r="L26" s="721">
        <v>0</v>
      </c>
      <c r="M26" s="721">
        <v>0</v>
      </c>
      <c r="N26" s="721">
        <v>0</v>
      </c>
      <c r="O26" s="721">
        <v>3</v>
      </c>
      <c r="P26" s="721">
        <v>0</v>
      </c>
      <c r="Q26" s="721">
        <v>0</v>
      </c>
      <c r="R26" s="723">
        <v>0</v>
      </c>
    </row>
    <row r="27" spans="2:18" ht="13.5" customHeight="1">
      <c r="B27" s="710" t="s">
        <v>1214</v>
      </c>
      <c r="C27" s="721">
        <v>0</v>
      </c>
      <c r="D27" s="721">
        <v>0</v>
      </c>
      <c r="E27" s="721">
        <v>0</v>
      </c>
      <c r="F27" s="721">
        <v>0</v>
      </c>
      <c r="G27" s="721">
        <v>41</v>
      </c>
      <c r="H27" s="721">
        <v>0</v>
      </c>
      <c r="I27" s="721">
        <v>0</v>
      </c>
      <c r="J27" s="721">
        <v>0</v>
      </c>
      <c r="K27" s="721">
        <v>0</v>
      </c>
      <c r="L27" s="721">
        <v>0</v>
      </c>
      <c r="M27" s="721">
        <v>0</v>
      </c>
      <c r="N27" s="721">
        <v>0</v>
      </c>
      <c r="O27" s="721">
        <v>1</v>
      </c>
      <c r="P27" s="721">
        <v>0</v>
      </c>
      <c r="Q27" s="721">
        <v>0</v>
      </c>
      <c r="R27" s="723">
        <v>1</v>
      </c>
    </row>
    <row r="28" spans="2:18" ht="13.5" customHeight="1">
      <c r="B28" s="710" t="s">
        <v>1215</v>
      </c>
      <c r="C28" s="721">
        <v>1</v>
      </c>
      <c r="D28" s="721">
        <v>0</v>
      </c>
      <c r="E28" s="721">
        <v>0</v>
      </c>
      <c r="F28" s="721">
        <v>1</v>
      </c>
      <c r="G28" s="721">
        <v>16</v>
      </c>
      <c r="H28" s="721">
        <v>0</v>
      </c>
      <c r="I28" s="721">
        <v>0</v>
      </c>
      <c r="J28" s="721">
        <v>0</v>
      </c>
      <c r="K28" s="721">
        <v>0</v>
      </c>
      <c r="L28" s="721">
        <v>0</v>
      </c>
      <c r="M28" s="721">
        <v>0</v>
      </c>
      <c r="N28" s="721">
        <v>0</v>
      </c>
      <c r="O28" s="721">
        <v>2</v>
      </c>
      <c r="P28" s="721">
        <v>0</v>
      </c>
      <c r="Q28" s="721">
        <v>1</v>
      </c>
      <c r="R28" s="723">
        <v>0</v>
      </c>
    </row>
    <row r="29" spans="2:18" ht="13.5" customHeight="1">
      <c r="B29" s="710" t="s">
        <v>1216</v>
      </c>
      <c r="C29" s="721">
        <v>0</v>
      </c>
      <c r="D29" s="721">
        <v>0</v>
      </c>
      <c r="E29" s="721">
        <v>4</v>
      </c>
      <c r="F29" s="721">
        <v>0</v>
      </c>
      <c r="G29" s="721">
        <v>0</v>
      </c>
      <c r="H29" s="721">
        <v>0</v>
      </c>
      <c r="I29" s="721">
        <v>0</v>
      </c>
      <c r="J29" s="721">
        <v>0</v>
      </c>
      <c r="K29" s="721">
        <v>0</v>
      </c>
      <c r="L29" s="721">
        <v>0</v>
      </c>
      <c r="M29" s="721">
        <v>0</v>
      </c>
      <c r="N29" s="721">
        <v>0</v>
      </c>
      <c r="O29" s="721">
        <v>3</v>
      </c>
      <c r="P29" s="721">
        <v>0</v>
      </c>
      <c r="Q29" s="721">
        <v>0</v>
      </c>
      <c r="R29" s="723">
        <v>0</v>
      </c>
    </row>
    <row r="30" spans="2:18" ht="13.5" customHeight="1" thickBot="1">
      <c r="B30" s="724"/>
      <c r="C30" s="725"/>
      <c r="D30" s="725"/>
      <c r="E30" s="725"/>
      <c r="F30" s="725"/>
      <c r="G30" s="725"/>
      <c r="H30" s="725"/>
      <c r="I30" s="726"/>
      <c r="J30" s="726"/>
      <c r="K30" s="726"/>
      <c r="L30" s="726"/>
      <c r="M30" s="726"/>
      <c r="N30" s="726"/>
      <c r="O30" s="726"/>
      <c r="P30" s="726"/>
      <c r="Q30" s="726"/>
      <c r="R30" s="727"/>
    </row>
    <row r="31" ht="13.5" customHeight="1">
      <c r="B31" s="707" t="s">
        <v>1217</v>
      </c>
    </row>
  </sheetData>
  <mergeCells count="19">
    <mergeCell ref="Q5:Q6"/>
    <mergeCell ref="C5:C6"/>
    <mergeCell ref="D5:D6"/>
    <mergeCell ref="B4:B6"/>
    <mergeCell ref="C4:H4"/>
    <mergeCell ref="E5:E6"/>
    <mergeCell ref="F5:F6"/>
    <mergeCell ref="G5:G6"/>
    <mergeCell ref="H5:H6"/>
    <mergeCell ref="R4:R6"/>
    <mergeCell ref="I4:Q4"/>
    <mergeCell ref="I5:I6"/>
    <mergeCell ref="J5:J6"/>
    <mergeCell ref="K5:K6"/>
    <mergeCell ref="L5:L6"/>
    <mergeCell ref="M5:M6"/>
    <mergeCell ref="N5:N6"/>
    <mergeCell ref="O5:O6"/>
    <mergeCell ref="P5:P6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2.625" style="51" customWidth="1"/>
    <col min="2" max="2" width="12.25390625" style="51" customWidth="1"/>
    <col min="3" max="3" width="7.875" style="51" customWidth="1"/>
    <col min="4" max="4" width="7.125" style="51" customWidth="1"/>
    <col min="5" max="5" width="9.00390625" style="51" customWidth="1"/>
    <col min="6" max="6" width="7.75390625" style="51" customWidth="1"/>
    <col min="7" max="7" width="5.875" style="51" customWidth="1"/>
    <col min="8" max="8" width="9.125" style="51" customWidth="1"/>
    <col min="9" max="9" width="9.25390625" style="51" customWidth="1"/>
    <col min="10" max="16384" width="9.00390625" style="51" customWidth="1"/>
  </cols>
  <sheetData>
    <row r="1" ht="12"/>
    <row r="2" spans="2:3" ht="14.25">
      <c r="B2" s="402" t="s">
        <v>1219</v>
      </c>
      <c r="C2" s="402"/>
    </row>
    <row r="3" ht="12"/>
    <row r="4" spans="2:9" ht="12.75" thickBot="1">
      <c r="B4" s="69" t="s">
        <v>1330</v>
      </c>
      <c r="C4" s="69"/>
      <c r="D4" s="69"/>
      <c r="E4" s="69"/>
      <c r="F4" s="69"/>
      <c r="G4" s="69"/>
      <c r="H4" s="69"/>
      <c r="I4" s="823"/>
    </row>
    <row r="5" spans="1:9" ht="18" customHeight="1">
      <c r="A5" s="728"/>
      <c r="B5" s="1000" t="s">
        <v>1331</v>
      </c>
      <c r="C5" s="1000" t="s">
        <v>718</v>
      </c>
      <c r="D5" s="1092" t="s">
        <v>1332</v>
      </c>
      <c r="E5" s="1093"/>
      <c r="F5" s="1094"/>
      <c r="G5" s="1095" t="s">
        <v>1326</v>
      </c>
      <c r="H5" s="1093"/>
      <c r="I5" s="1094"/>
    </row>
    <row r="6" spans="1:9" ht="29.25" customHeight="1">
      <c r="A6" s="728"/>
      <c r="B6" s="1091"/>
      <c r="C6" s="1091"/>
      <c r="D6" s="696" t="s">
        <v>1327</v>
      </c>
      <c r="E6" s="824" t="s">
        <v>1333</v>
      </c>
      <c r="F6" s="825" t="s">
        <v>1249</v>
      </c>
      <c r="G6" s="696" t="s">
        <v>1327</v>
      </c>
      <c r="H6" s="824" t="s">
        <v>1333</v>
      </c>
      <c r="I6" s="826" t="s">
        <v>1249</v>
      </c>
    </row>
    <row r="7" spans="1:9" ht="16.5" customHeight="1">
      <c r="A7" s="728"/>
      <c r="B7" s="732"/>
      <c r="C7" s="732"/>
      <c r="D7" s="700"/>
      <c r="E7" s="700"/>
      <c r="F7" s="700"/>
      <c r="G7" s="700"/>
      <c r="H7" s="700"/>
      <c r="I7" s="701"/>
    </row>
    <row r="8" spans="1:9" ht="16.5" customHeight="1">
      <c r="A8" s="728"/>
      <c r="B8" s="827" t="s">
        <v>1328</v>
      </c>
      <c r="C8" s="599">
        <f>SUM(D8,G8)</f>
        <v>1013</v>
      </c>
      <c r="D8" s="31">
        <f>SUM(E8:F8)</f>
        <v>529</v>
      </c>
      <c r="E8" s="31">
        <v>16</v>
      </c>
      <c r="F8" s="31">
        <v>513</v>
      </c>
      <c r="G8" s="31">
        <f>SUM(H8:I8)</f>
        <v>484</v>
      </c>
      <c r="H8" s="31">
        <v>333</v>
      </c>
      <c r="I8" s="32">
        <v>151</v>
      </c>
    </row>
    <row r="9" spans="1:9" ht="16.5" customHeight="1" thickBot="1">
      <c r="A9" s="728"/>
      <c r="B9" s="828" t="s">
        <v>1329</v>
      </c>
      <c r="C9" s="603">
        <f>SUM(D9,G9)</f>
        <v>301</v>
      </c>
      <c r="D9" s="36">
        <f>SUM(E9:F9)</f>
        <v>255</v>
      </c>
      <c r="E9" s="36">
        <v>0</v>
      </c>
      <c r="F9" s="36">
        <v>255</v>
      </c>
      <c r="G9" s="36">
        <f>SUM(H9:I9)</f>
        <v>46</v>
      </c>
      <c r="H9" s="36">
        <v>6</v>
      </c>
      <c r="I9" s="37">
        <v>40</v>
      </c>
    </row>
    <row r="10" spans="1:9" ht="16.5" customHeight="1">
      <c r="A10" s="69"/>
      <c r="B10" s="69"/>
      <c r="C10" s="69"/>
      <c r="D10" s="729"/>
      <c r="E10" s="729"/>
      <c r="F10" s="729"/>
      <c r="G10" s="729"/>
      <c r="H10" s="729"/>
      <c r="I10" s="729"/>
    </row>
  </sheetData>
  <mergeCells count="4">
    <mergeCell ref="C5:C6"/>
    <mergeCell ref="D5:F5"/>
    <mergeCell ref="B5:B6"/>
    <mergeCell ref="G5:I5"/>
  </mergeCells>
  <printOptions/>
  <pageMargins left="0.75" right="0.75" top="1" bottom="1" header="0.512" footer="0.512"/>
  <pageSetup horizontalDpi="600" verticalDpi="600" orientation="portrait" paperSize="9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72"/>
  <sheetViews>
    <sheetView workbookViewId="0" topLeftCell="A1">
      <selection activeCell="A1" sqref="A1"/>
    </sheetView>
  </sheetViews>
  <sheetFormatPr defaultColWidth="9.00390625" defaultRowHeight="13.5"/>
  <cols>
    <col min="1" max="1" width="2.625" style="51" customWidth="1"/>
    <col min="2" max="2" width="7.50390625" style="51" customWidth="1"/>
    <col min="3" max="3" width="9.625" style="51" customWidth="1"/>
    <col min="4" max="4" width="9.875" style="51" customWidth="1"/>
    <col min="5" max="16384" width="9.00390625" style="51" customWidth="1"/>
  </cols>
  <sheetData>
    <row r="2" spans="2:12" ht="14.25">
      <c r="B2" s="402" t="s">
        <v>1259</v>
      </c>
      <c r="D2" s="730"/>
      <c r="F2" s="730"/>
      <c r="H2" s="730"/>
      <c r="J2" s="730"/>
      <c r="L2" s="730"/>
    </row>
    <row r="3" spans="1:15" ht="12.75" thickBot="1">
      <c r="A3" s="69"/>
      <c r="B3" s="69"/>
      <c r="C3" s="69"/>
      <c r="O3" s="730"/>
    </row>
    <row r="4" spans="2:16" ht="15" customHeight="1">
      <c r="B4" s="1113" t="s">
        <v>1220</v>
      </c>
      <c r="C4" s="1114"/>
      <c r="D4" s="1111" t="s">
        <v>718</v>
      </c>
      <c r="E4" s="1111"/>
      <c r="F4" s="1111" t="s">
        <v>1221</v>
      </c>
      <c r="G4" s="1111"/>
      <c r="H4" s="1111" t="s">
        <v>1222</v>
      </c>
      <c r="I4" s="1111"/>
      <c r="J4" s="1111" t="s">
        <v>1223</v>
      </c>
      <c r="K4" s="1111"/>
      <c r="L4" s="1111" t="s">
        <v>1224</v>
      </c>
      <c r="M4" s="1111"/>
      <c r="N4" s="1111" t="s">
        <v>1225</v>
      </c>
      <c r="O4" s="1111"/>
      <c r="P4" s="69"/>
    </row>
    <row r="5" spans="2:16" ht="15" customHeight="1">
      <c r="B5" s="1115"/>
      <c r="C5" s="1096"/>
      <c r="D5" s="1112"/>
      <c r="E5" s="1112"/>
      <c r="F5" s="1112"/>
      <c r="G5" s="1112"/>
      <c r="H5" s="1112"/>
      <c r="I5" s="1112"/>
      <c r="J5" s="1112"/>
      <c r="K5" s="1112"/>
      <c r="L5" s="1112"/>
      <c r="M5" s="1112"/>
      <c r="N5" s="1112"/>
      <c r="O5" s="1112"/>
      <c r="P5" s="69"/>
    </row>
    <row r="6" spans="2:16" ht="15" customHeight="1">
      <c r="B6" s="1116"/>
      <c r="C6" s="1117"/>
      <c r="D6" s="731" t="s">
        <v>1226</v>
      </c>
      <c r="E6" s="731" t="s">
        <v>1227</v>
      </c>
      <c r="F6" s="731" t="s">
        <v>1226</v>
      </c>
      <c r="G6" s="731" t="s">
        <v>1227</v>
      </c>
      <c r="H6" s="731" t="s">
        <v>1226</v>
      </c>
      <c r="I6" s="731" t="s">
        <v>1227</v>
      </c>
      <c r="J6" s="731" t="s">
        <v>1226</v>
      </c>
      <c r="K6" s="731" t="s">
        <v>1227</v>
      </c>
      <c r="L6" s="731" t="s">
        <v>1226</v>
      </c>
      <c r="M6" s="731" t="s">
        <v>1227</v>
      </c>
      <c r="N6" s="731" t="s">
        <v>1226</v>
      </c>
      <c r="O6" s="731" t="s">
        <v>1227</v>
      </c>
      <c r="P6" s="69"/>
    </row>
    <row r="7" spans="2:16" ht="12">
      <c r="B7" s="732"/>
      <c r="C7" s="302"/>
      <c r="D7" s="733"/>
      <c r="E7" s="734"/>
      <c r="F7" s="734"/>
      <c r="G7" s="734"/>
      <c r="H7" s="734"/>
      <c r="I7" s="734"/>
      <c r="J7" s="734"/>
      <c r="K7" s="734"/>
      <c r="L7" s="734"/>
      <c r="M7" s="734"/>
      <c r="N7" s="734"/>
      <c r="O7" s="735"/>
      <c r="P7" s="69"/>
    </row>
    <row r="8" spans="2:16" s="55" customFormat="1" ht="11.25">
      <c r="B8" s="736"/>
      <c r="C8" s="737"/>
      <c r="D8" s="1108" t="s">
        <v>1228</v>
      </c>
      <c r="E8" s="1109"/>
      <c r="F8" s="1109"/>
      <c r="G8" s="1109"/>
      <c r="H8" s="1109"/>
      <c r="I8" s="1109"/>
      <c r="J8" s="1109"/>
      <c r="K8" s="1109"/>
      <c r="L8" s="1109"/>
      <c r="M8" s="1109"/>
      <c r="N8" s="1109"/>
      <c r="O8" s="1110"/>
      <c r="P8" s="594"/>
    </row>
    <row r="9" spans="2:16" ht="17.25" customHeight="1">
      <c r="B9" s="1099" t="s">
        <v>1500</v>
      </c>
      <c r="C9" s="1096"/>
      <c r="D9" s="703">
        <f>SUM(F9,H9,J9,L9,N9)</f>
        <v>42</v>
      </c>
      <c r="E9" s="31">
        <v>2826</v>
      </c>
      <c r="F9" s="31">
        <v>1</v>
      </c>
      <c r="G9" s="31">
        <v>32</v>
      </c>
      <c r="H9" s="31">
        <v>3</v>
      </c>
      <c r="I9" s="31">
        <v>308</v>
      </c>
      <c r="J9" s="31">
        <v>16</v>
      </c>
      <c r="K9" s="31">
        <v>970</v>
      </c>
      <c r="L9" s="31">
        <v>11</v>
      </c>
      <c r="M9" s="31">
        <v>1060</v>
      </c>
      <c r="N9" s="31">
        <v>11</v>
      </c>
      <c r="O9" s="32">
        <v>426</v>
      </c>
      <c r="P9" s="69"/>
    </row>
    <row r="10" spans="2:16" s="55" customFormat="1" ht="15" customHeight="1">
      <c r="B10" s="908" t="s">
        <v>1229</v>
      </c>
      <c r="C10" s="1096"/>
      <c r="D10" s="702">
        <f aca="true" t="shared" si="0" ref="D10:O10">SUM(D12:D32)</f>
        <v>56</v>
      </c>
      <c r="E10" s="53">
        <f t="shared" si="0"/>
        <v>7631</v>
      </c>
      <c r="F10" s="53">
        <f t="shared" si="0"/>
        <v>5</v>
      </c>
      <c r="G10" s="53">
        <f t="shared" si="0"/>
        <v>864</v>
      </c>
      <c r="H10" s="53">
        <f t="shared" si="0"/>
        <v>4</v>
      </c>
      <c r="I10" s="53">
        <f t="shared" si="0"/>
        <v>676</v>
      </c>
      <c r="J10" s="53">
        <f t="shared" si="0"/>
        <v>16</v>
      </c>
      <c r="K10" s="53">
        <f t="shared" si="0"/>
        <v>2309</v>
      </c>
      <c r="L10" s="53">
        <f t="shared" si="0"/>
        <v>15</v>
      </c>
      <c r="M10" s="53">
        <f t="shared" si="0"/>
        <v>2702</v>
      </c>
      <c r="N10" s="53">
        <f t="shared" si="0"/>
        <v>16</v>
      </c>
      <c r="O10" s="54">
        <f t="shared" si="0"/>
        <v>1080</v>
      </c>
      <c r="P10" s="594"/>
    </row>
    <row r="11" spans="2:16" ht="15" customHeight="1">
      <c r="B11" s="732"/>
      <c r="C11" s="302"/>
      <c r="D11" s="732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28"/>
      <c r="P11" s="69"/>
    </row>
    <row r="12" spans="2:16" ht="15" customHeight="1">
      <c r="B12" s="1107" t="s">
        <v>1230</v>
      </c>
      <c r="C12" s="302" t="s">
        <v>739</v>
      </c>
      <c r="D12" s="703">
        <f aca="true" t="shared" si="1" ref="D12:D32">SUM(F12,H12,J12,L12,N12)</f>
        <v>14</v>
      </c>
      <c r="E12" s="31">
        <f aca="true" t="shared" si="2" ref="E12:E32">SUM(G12,I12,K12,M12,O12)</f>
        <v>2631</v>
      </c>
      <c r="F12" s="31">
        <v>2</v>
      </c>
      <c r="G12" s="31">
        <v>169</v>
      </c>
      <c r="H12" s="31">
        <v>1</v>
      </c>
      <c r="I12" s="31">
        <v>259</v>
      </c>
      <c r="J12" s="31">
        <v>1</v>
      </c>
      <c r="K12" s="31">
        <v>391</v>
      </c>
      <c r="L12" s="31">
        <v>4</v>
      </c>
      <c r="M12" s="31">
        <v>1252</v>
      </c>
      <c r="N12" s="31">
        <v>6</v>
      </c>
      <c r="O12" s="32">
        <v>560</v>
      </c>
      <c r="P12" s="69"/>
    </row>
    <row r="13" spans="2:16" ht="15" customHeight="1">
      <c r="B13" s="1107"/>
      <c r="C13" s="302" t="s">
        <v>49</v>
      </c>
      <c r="D13" s="703">
        <f t="shared" si="1"/>
        <v>4</v>
      </c>
      <c r="E13" s="31">
        <f t="shared" si="2"/>
        <v>388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2</v>
      </c>
      <c r="M13" s="31">
        <v>283</v>
      </c>
      <c r="N13" s="31">
        <v>2</v>
      </c>
      <c r="O13" s="32">
        <v>105</v>
      </c>
      <c r="P13" s="69"/>
    </row>
    <row r="14" spans="2:16" ht="15" customHeight="1">
      <c r="B14" s="1107"/>
      <c r="C14" s="302" t="s">
        <v>1231</v>
      </c>
      <c r="D14" s="703">
        <f t="shared" si="1"/>
        <v>2</v>
      </c>
      <c r="E14" s="31">
        <f t="shared" si="2"/>
        <v>168</v>
      </c>
      <c r="F14" s="31">
        <v>0</v>
      </c>
      <c r="G14" s="31">
        <v>0</v>
      </c>
      <c r="H14" s="31">
        <v>0</v>
      </c>
      <c r="I14" s="31">
        <v>0</v>
      </c>
      <c r="J14" s="31">
        <v>1</v>
      </c>
      <c r="K14" s="31">
        <v>37</v>
      </c>
      <c r="L14" s="31">
        <v>1</v>
      </c>
      <c r="M14" s="31">
        <v>131</v>
      </c>
      <c r="N14" s="31">
        <v>0</v>
      </c>
      <c r="O14" s="32">
        <v>0</v>
      </c>
      <c r="P14" s="69"/>
    </row>
    <row r="15" spans="2:16" ht="15" customHeight="1">
      <c r="B15" s="1102" t="s">
        <v>1232</v>
      </c>
      <c r="C15" s="302" t="s">
        <v>740</v>
      </c>
      <c r="D15" s="703">
        <f t="shared" si="1"/>
        <v>6</v>
      </c>
      <c r="E15" s="31">
        <f t="shared" si="2"/>
        <v>855</v>
      </c>
      <c r="F15" s="31">
        <v>1</v>
      </c>
      <c r="G15" s="31">
        <v>200</v>
      </c>
      <c r="H15" s="31">
        <v>0</v>
      </c>
      <c r="I15" s="31">
        <v>0</v>
      </c>
      <c r="J15" s="31">
        <v>0</v>
      </c>
      <c r="K15" s="31">
        <v>0</v>
      </c>
      <c r="L15" s="31">
        <v>4</v>
      </c>
      <c r="M15" s="31">
        <v>589</v>
      </c>
      <c r="N15" s="31">
        <v>1</v>
      </c>
      <c r="O15" s="32">
        <v>66</v>
      </c>
      <c r="P15" s="69"/>
    </row>
    <row r="16" spans="2:16" ht="15" customHeight="1">
      <c r="B16" s="1102"/>
      <c r="C16" s="302" t="s">
        <v>1460</v>
      </c>
      <c r="D16" s="703">
        <f t="shared" si="1"/>
        <v>1</v>
      </c>
      <c r="E16" s="31">
        <f t="shared" si="2"/>
        <v>98</v>
      </c>
      <c r="F16" s="31">
        <v>0</v>
      </c>
      <c r="G16" s="31">
        <v>0</v>
      </c>
      <c r="H16" s="31">
        <v>0</v>
      </c>
      <c r="I16" s="31">
        <v>0</v>
      </c>
      <c r="J16" s="31">
        <v>1</v>
      </c>
      <c r="K16" s="31">
        <v>98</v>
      </c>
      <c r="L16" s="31">
        <v>0</v>
      </c>
      <c r="M16" s="31">
        <v>0</v>
      </c>
      <c r="N16" s="31">
        <v>0</v>
      </c>
      <c r="O16" s="32">
        <v>0</v>
      </c>
      <c r="P16" s="69"/>
    </row>
    <row r="17" spans="2:16" ht="15" customHeight="1">
      <c r="B17" s="1102"/>
      <c r="C17" s="302" t="s">
        <v>1458</v>
      </c>
      <c r="D17" s="703">
        <f t="shared" si="1"/>
        <v>0</v>
      </c>
      <c r="E17" s="31">
        <f t="shared" si="2"/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2">
        <v>0</v>
      </c>
      <c r="P17" s="69"/>
    </row>
    <row r="18" spans="2:16" ht="15" customHeight="1">
      <c r="B18" s="1102" t="s">
        <v>1233</v>
      </c>
      <c r="C18" s="302" t="s">
        <v>1234</v>
      </c>
      <c r="D18" s="703">
        <f t="shared" si="1"/>
        <v>3</v>
      </c>
      <c r="E18" s="31">
        <f t="shared" si="2"/>
        <v>791</v>
      </c>
      <c r="F18" s="31">
        <v>1</v>
      </c>
      <c r="G18" s="31">
        <v>205</v>
      </c>
      <c r="H18" s="31">
        <v>1</v>
      </c>
      <c r="I18" s="31">
        <v>161</v>
      </c>
      <c r="J18" s="31">
        <v>1</v>
      </c>
      <c r="K18" s="31">
        <v>425</v>
      </c>
      <c r="L18" s="31">
        <v>0</v>
      </c>
      <c r="M18" s="31">
        <v>0</v>
      </c>
      <c r="N18" s="31">
        <v>0</v>
      </c>
      <c r="O18" s="32">
        <v>0</v>
      </c>
      <c r="P18" s="69"/>
    </row>
    <row r="19" spans="2:16" ht="15" customHeight="1">
      <c r="B19" s="1102"/>
      <c r="C19" s="302" t="s">
        <v>1235</v>
      </c>
      <c r="D19" s="703">
        <f t="shared" si="1"/>
        <v>0</v>
      </c>
      <c r="E19" s="31">
        <f t="shared" si="2"/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2">
        <v>0</v>
      </c>
      <c r="P19" s="69"/>
    </row>
    <row r="20" spans="2:16" ht="15" customHeight="1">
      <c r="B20" s="1102"/>
      <c r="C20" s="302" t="s">
        <v>1236</v>
      </c>
      <c r="D20" s="703">
        <f t="shared" si="1"/>
        <v>0</v>
      </c>
      <c r="E20" s="31">
        <f t="shared" si="2"/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2">
        <v>0</v>
      </c>
      <c r="P20" s="69"/>
    </row>
    <row r="21" spans="2:16" ht="15" customHeight="1">
      <c r="B21" s="1102" t="s">
        <v>1237</v>
      </c>
      <c r="C21" s="302" t="s">
        <v>742</v>
      </c>
      <c r="D21" s="703">
        <f t="shared" si="1"/>
        <v>4</v>
      </c>
      <c r="E21" s="31">
        <f t="shared" si="2"/>
        <v>619</v>
      </c>
      <c r="F21" s="31">
        <v>0</v>
      </c>
      <c r="G21" s="31">
        <v>0</v>
      </c>
      <c r="H21" s="31">
        <v>0</v>
      </c>
      <c r="I21" s="31">
        <v>0</v>
      </c>
      <c r="J21" s="31">
        <v>2</v>
      </c>
      <c r="K21" s="31">
        <v>514</v>
      </c>
      <c r="L21" s="31">
        <v>1</v>
      </c>
      <c r="M21" s="31">
        <v>70</v>
      </c>
      <c r="N21" s="31">
        <v>1</v>
      </c>
      <c r="O21" s="32">
        <v>35</v>
      </c>
      <c r="P21" s="69"/>
    </row>
    <row r="22" spans="2:16" ht="15" customHeight="1">
      <c r="B22" s="1102"/>
      <c r="C22" s="302" t="s">
        <v>1478</v>
      </c>
      <c r="D22" s="703">
        <f t="shared" si="1"/>
        <v>3</v>
      </c>
      <c r="E22" s="31">
        <f t="shared" si="2"/>
        <v>193</v>
      </c>
      <c r="F22" s="31">
        <v>0</v>
      </c>
      <c r="G22" s="31">
        <v>0</v>
      </c>
      <c r="H22" s="31">
        <v>0</v>
      </c>
      <c r="I22" s="31">
        <v>0</v>
      </c>
      <c r="J22" s="31">
        <v>2</v>
      </c>
      <c r="K22" s="31">
        <v>161</v>
      </c>
      <c r="L22" s="31">
        <v>0</v>
      </c>
      <c r="M22" s="31">
        <v>0</v>
      </c>
      <c r="N22" s="31">
        <v>1</v>
      </c>
      <c r="O22" s="32">
        <v>32</v>
      </c>
      <c r="P22" s="69"/>
    </row>
    <row r="23" spans="2:16" ht="15" customHeight="1">
      <c r="B23" s="1102" t="s">
        <v>1238</v>
      </c>
      <c r="C23" s="302" t="s">
        <v>30</v>
      </c>
      <c r="D23" s="703">
        <f t="shared" si="1"/>
        <v>2</v>
      </c>
      <c r="E23" s="31">
        <f t="shared" si="2"/>
        <v>252</v>
      </c>
      <c r="F23" s="31">
        <v>0</v>
      </c>
      <c r="G23" s="31">
        <v>0</v>
      </c>
      <c r="H23" s="31">
        <v>1</v>
      </c>
      <c r="I23" s="31">
        <v>141</v>
      </c>
      <c r="J23" s="31">
        <v>0</v>
      </c>
      <c r="K23" s="31">
        <v>0</v>
      </c>
      <c r="L23" s="31">
        <v>0</v>
      </c>
      <c r="M23" s="31">
        <v>0</v>
      </c>
      <c r="N23" s="31">
        <v>1</v>
      </c>
      <c r="O23" s="32">
        <v>111</v>
      </c>
      <c r="P23" s="69"/>
    </row>
    <row r="24" spans="2:16" ht="15" customHeight="1">
      <c r="B24" s="1102"/>
      <c r="C24" s="302" t="s">
        <v>1212</v>
      </c>
      <c r="D24" s="703">
        <f t="shared" si="1"/>
        <v>3</v>
      </c>
      <c r="E24" s="31">
        <f t="shared" si="2"/>
        <v>127</v>
      </c>
      <c r="F24" s="31">
        <v>0</v>
      </c>
      <c r="G24" s="31">
        <v>0</v>
      </c>
      <c r="H24" s="31">
        <v>0</v>
      </c>
      <c r="I24" s="31">
        <v>0</v>
      </c>
      <c r="J24" s="31">
        <v>3</v>
      </c>
      <c r="K24" s="31">
        <v>127</v>
      </c>
      <c r="L24" s="31">
        <v>0</v>
      </c>
      <c r="M24" s="31">
        <v>0</v>
      </c>
      <c r="N24" s="31">
        <v>0</v>
      </c>
      <c r="O24" s="32">
        <v>0</v>
      </c>
      <c r="P24" s="69"/>
    </row>
    <row r="25" spans="2:16" ht="15" customHeight="1">
      <c r="B25" s="1102" t="s">
        <v>1239</v>
      </c>
      <c r="C25" s="302" t="s">
        <v>747</v>
      </c>
      <c r="D25" s="703">
        <f t="shared" si="1"/>
        <v>1</v>
      </c>
      <c r="E25" s="31">
        <f t="shared" si="2"/>
        <v>260</v>
      </c>
      <c r="F25" s="31">
        <v>0</v>
      </c>
      <c r="G25" s="31">
        <v>0</v>
      </c>
      <c r="H25" s="31">
        <v>0</v>
      </c>
      <c r="I25" s="31">
        <v>0</v>
      </c>
      <c r="J25" s="31">
        <v>1</v>
      </c>
      <c r="K25" s="31">
        <v>260</v>
      </c>
      <c r="L25" s="31">
        <v>0</v>
      </c>
      <c r="M25" s="31">
        <v>0</v>
      </c>
      <c r="N25" s="31">
        <v>0</v>
      </c>
      <c r="O25" s="32">
        <v>0</v>
      </c>
      <c r="P25" s="69"/>
    </row>
    <row r="26" spans="2:16" ht="15" customHeight="1">
      <c r="B26" s="1102"/>
      <c r="C26" s="302" t="s">
        <v>1240</v>
      </c>
      <c r="D26" s="703">
        <f t="shared" si="1"/>
        <v>2</v>
      </c>
      <c r="E26" s="31">
        <f t="shared" si="2"/>
        <v>105</v>
      </c>
      <c r="F26" s="31">
        <v>0</v>
      </c>
      <c r="G26" s="31">
        <v>0</v>
      </c>
      <c r="H26" s="31">
        <v>0</v>
      </c>
      <c r="I26" s="31">
        <v>0</v>
      </c>
      <c r="J26" s="31">
        <v>2</v>
      </c>
      <c r="K26" s="31">
        <v>105</v>
      </c>
      <c r="L26" s="31">
        <v>0</v>
      </c>
      <c r="M26" s="31">
        <v>0</v>
      </c>
      <c r="N26" s="31">
        <v>0</v>
      </c>
      <c r="O26" s="32">
        <v>0</v>
      </c>
      <c r="P26" s="69"/>
    </row>
    <row r="27" spans="2:16" ht="15" customHeight="1">
      <c r="B27" s="732" t="s">
        <v>1241</v>
      </c>
      <c r="C27" s="302" t="s">
        <v>1460</v>
      </c>
      <c r="D27" s="703">
        <f t="shared" si="1"/>
        <v>3</v>
      </c>
      <c r="E27" s="31">
        <f t="shared" si="2"/>
        <v>397</v>
      </c>
      <c r="F27" s="31">
        <v>0</v>
      </c>
      <c r="G27" s="31">
        <v>0</v>
      </c>
      <c r="H27" s="31">
        <v>0</v>
      </c>
      <c r="I27" s="31">
        <v>0</v>
      </c>
      <c r="J27" s="31">
        <v>1</v>
      </c>
      <c r="K27" s="31">
        <v>132</v>
      </c>
      <c r="L27" s="31">
        <v>1</v>
      </c>
      <c r="M27" s="31">
        <v>221</v>
      </c>
      <c r="N27" s="31">
        <v>1</v>
      </c>
      <c r="O27" s="32">
        <v>44</v>
      </c>
      <c r="P27" s="69"/>
    </row>
    <row r="28" spans="2:16" ht="15" customHeight="1">
      <c r="B28" s="1102" t="s">
        <v>1242</v>
      </c>
      <c r="C28" s="302" t="s">
        <v>744</v>
      </c>
      <c r="D28" s="703">
        <f t="shared" si="1"/>
        <v>1</v>
      </c>
      <c r="E28" s="31">
        <f t="shared" si="2"/>
        <v>59</v>
      </c>
      <c r="F28" s="31">
        <v>0</v>
      </c>
      <c r="G28" s="31">
        <v>0</v>
      </c>
      <c r="H28" s="31">
        <v>0</v>
      </c>
      <c r="I28" s="31">
        <v>0</v>
      </c>
      <c r="J28" s="31">
        <v>1</v>
      </c>
      <c r="K28" s="31">
        <v>59</v>
      </c>
      <c r="L28" s="31">
        <v>0</v>
      </c>
      <c r="M28" s="31">
        <v>0</v>
      </c>
      <c r="N28" s="31">
        <v>0</v>
      </c>
      <c r="O28" s="32">
        <v>0</v>
      </c>
      <c r="P28" s="69"/>
    </row>
    <row r="29" spans="2:16" ht="15" customHeight="1">
      <c r="B29" s="1102"/>
      <c r="C29" s="302" t="s">
        <v>1243</v>
      </c>
      <c r="D29" s="703">
        <f t="shared" si="1"/>
        <v>3</v>
      </c>
      <c r="E29" s="31">
        <f t="shared" si="2"/>
        <v>431</v>
      </c>
      <c r="F29" s="31">
        <v>1</v>
      </c>
      <c r="G29" s="31">
        <v>290</v>
      </c>
      <c r="H29" s="31">
        <v>1</v>
      </c>
      <c r="I29" s="31">
        <v>115</v>
      </c>
      <c r="J29" s="31">
        <v>0</v>
      </c>
      <c r="K29" s="31">
        <v>0</v>
      </c>
      <c r="L29" s="31">
        <v>1</v>
      </c>
      <c r="M29" s="31">
        <v>26</v>
      </c>
      <c r="N29" s="31">
        <v>0</v>
      </c>
      <c r="O29" s="32">
        <v>0</v>
      </c>
      <c r="P29" s="69"/>
    </row>
    <row r="30" spans="2:16" ht="15" customHeight="1">
      <c r="B30" s="1107" t="s">
        <v>1244</v>
      </c>
      <c r="C30" s="302" t="s">
        <v>746</v>
      </c>
      <c r="D30" s="703">
        <f t="shared" si="1"/>
        <v>0</v>
      </c>
      <c r="E30" s="31">
        <f t="shared" si="2"/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2">
        <v>0</v>
      </c>
      <c r="P30" s="69"/>
    </row>
    <row r="31" spans="2:16" ht="15" customHeight="1">
      <c r="B31" s="1107"/>
      <c r="C31" s="302" t="s">
        <v>1245</v>
      </c>
      <c r="D31" s="703">
        <f t="shared" si="1"/>
        <v>3</v>
      </c>
      <c r="E31" s="31">
        <f t="shared" si="2"/>
        <v>231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1</v>
      </c>
      <c r="M31" s="31">
        <v>130</v>
      </c>
      <c r="N31" s="31">
        <v>2</v>
      </c>
      <c r="O31" s="32">
        <v>101</v>
      </c>
      <c r="P31" s="69"/>
    </row>
    <row r="32" spans="2:16" ht="15" customHeight="1">
      <c r="B32" s="732" t="s">
        <v>1246</v>
      </c>
      <c r="C32" s="302" t="s">
        <v>1235</v>
      </c>
      <c r="D32" s="703">
        <f t="shared" si="1"/>
        <v>1</v>
      </c>
      <c r="E32" s="31">
        <f t="shared" si="2"/>
        <v>26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1</v>
      </c>
      <c r="O32" s="32">
        <v>26</v>
      </c>
      <c r="P32" s="69"/>
    </row>
    <row r="33" spans="2:16" ht="15" customHeight="1">
      <c r="B33" s="732"/>
      <c r="C33" s="302"/>
      <c r="D33" s="703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69"/>
    </row>
    <row r="34" spans="2:16" s="55" customFormat="1" ht="11.25">
      <c r="B34" s="736"/>
      <c r="C34" s="737"/>
      <c r="D34" s="1108" t="s">
        <v>1247</v>
      </c>
      <c r="E34" s="1109"/>
      <c r="F34" s="1109"/>
      <c r="G34" s="1109"/>
      <c r="H34" s="1109"/>
      <c r="I34" s="1109"/>
      <c r="J34" s="1109"/>
      <c r="K34" s="1109"/>
      <c r="L34" s="1109"/>
      <c r="M34" s="1109"/>
      <c r="N34" s="1109"/>
      <c r="O34" s="1110"/>
      <c r="P34" s="594"/>
    </row>
    <row r="35" spans="2:16" s="55" customFormat="1" ht="11.25">
      <c r="B35" s="736"/>
      <c r="C35" s="737"/>
      <c r="D35" s="738"/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40"/>
      <c r="P35" s="594"/>
    </row>
    <row r="36" spans="2:16" ht="17.25" customHeight="1">
      <c r="B36" s="1099" t="s">
        <v>1500</v>
      </c>
      <c r="C36" s="1096"/>
      <c r="D36" s="703">
        <f>SUM(F36,H36,J36,L36,N36)</f>
        <v>655</v>
      </c>
      <c r="E36" s="31">
        <f>SUM(G36,I36,K36,M36,O36)</f>
        <v>2313</v>
      </c>
      <c r="F36" s="31">
        <v>15</v>
      </c>
      <c r="G36" s="31">
        <v>8</v>
      </c>
      <c r="H36" s="31">
        <v>2</v>
      </c>
      <c r="I36" s="31">
        <v>22</v>
      </c>
      <c r="J36" s="31">
        <v>76</v>
      </c>
      <c r="K36" s="31">
        <v>179</v>
      </c>
      <c r="L36" s="31">
        <v>32</v>
      </c>
      <c r="M36" s="31">
        <v>150</v>
      </c>
      <c r="N36" s="31">
        <v>530</v>
      </c>
      <c r="O36" s="32">
        <v>1954</v>
      </c>
      <c r="P36" s="69"/>
    </row>
    <row r="37" spans="2:16" s="55" customFormat="1" ht="15" customHeight="1">
      <c r="B37" s="908" t="s">
        <v>1229</v>
      </c>
      <c r="C37" s="1096"/>
      <c r="D37" s="702">
        <f>SUM(F37,H37,J37,L37,N37)</f>
        <v>659</v>
      </c>
      <c r="E37" s="53">
        <f>SUM(G37,I37,K37,M37,O37)</f>
        <v>2328</v>
      </c>
      <c r="F37" s="53">
        <f aca="true" t="shared" si="3" ref="F37:M37">SUM(F39:F59)</f>
        <v>15</v>
      </c>
      <c r="G37" s="53">
        <f t="shared" si="3"/>
        <v>26</v>
      </c>
      <c r="H37" s="53">
        <f t="shared" si="3"/>
        <v>3</v>
      </c>
      <c r="I37" s="53">
        <f t="shared" si="3"/>
        <v>22</v>
      </c>
      <c r="J37" s="53">
        <f t="shared" si="3"/>
        <v>75</v>
      </c>
      <c r="K37" s="53">
        <f t="shared" si="3"/>
        <v>156</v>
      </c>
      <c r="L37" s="53">
        <f t="shared" si="3"/>
        <v>35</v>
      </c>
      <c r="M37" s="53">
        <f t="shared" si="3"/>
        <v>148</v>
      </c>
      <c r="N37" s="53">
        <v>531</v>
      </c>
      <c r="O37" s="54">
        <f>SUM(O39:O59)</f>
        <v>1976</v>
      </c>
      <c r="P37" s="594"/>
    </row>
    <row r="38" spans="2:16" ht="15" customHeight="1">
      <c r="B38" s="732"/>
      <c r="C38" s="302"/>
      <c r="D38" s="732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728"/>
      <c r="P38" s="69"/>
    </row>
    <row r="39" spans="2:16" ht="15" customHeight="1">
      <c r="B39" s="1107" t="s">
        <v>1230</v>
      </c>
      <c r="C39" s="302" t="s">
        <v>739</v>
      </c>
      <c r="D39" s="703">
        <f aca="true" t="shared" si="4" ref="D39:D59">SUM(F39,H39,J39,L39,N39)</f>
        <v>99</v>
      </c>
      <c r="E39" s="31">
        <f aca="true" t="shared" si="5" ref="E39:E59">SUM(G39,I39,K39,M39,O39)</f>
        <v>412</v>
      </c>
      <c r="F39" s="31">
        <v>5</v>
      </c>
      <c r="G39" s="31">
        <v>18</v>
      </c>
      <c r="H39" s="31">
        <v>1</v>
      </c>
      <c r="I39" s="31">
        <v>19</v>
      </c>
      <c r="J39" s="31">
        <v>6</v>
      </c>
      <c r="K39" s="31">
        <v>13</v>
      </c>
      <c r="L39" s="31">
        <v>7</v>
      </c>
      <c r="M39" s="31">
        <v>17</v>
      </c>
      <c r="N39" s="31">
        <v>80</v>
      </c>
      <c r="O39" s="32">
        <v>345</v>
      </c>
      <c r="P39" s="69"/>
    </row>
    <row r="40" spans="2:16" ht="15" customHeight="1">
      <c r="B40" s="1107"/>
      <c r="C40" s="302" t="s">
        <v>49</v>
      </c>
      <c r="D40" s="703">
        <f t="shared" si="4"/>
        <v>16</v>
      </c>
      <c r="E40" s="31">
        <f t="shared" si="5"/>
        <v>80</v>
      </c>
      <c r="F40" s="31">
        <v>0</v>
      </c>
      <c r="G40" s="31">
        <v>0</v>
      </c>
      <c r="H40" s="31">
        <v>0</v>
      </c>
      <c r="I40" s="31">
        <v>0</v>
      </c>
      <c r="J40" s="31">
        <v>2</v>
      </c>
      <c r="K40" s="31">
        <v>0</v>
      </c>
      <c r="L40" s="31">
        <v>1</v>
      </c>
      <c r="M40" s="31">
        <v>2</v>
      </c>
      <c r="N40" s="31">
        <v>13</v>
      </c>
      <c r="O40" s="32">
        <v>78</v>
      </c>
      <c r="P40" s="69"/>
    </row>
    <row r="41" spans="2:16" ht="15" customHeight="1">
      <c r="B41" s="1107"/>
      <c r="C41" s="302" t="s">
        <v>1231</v>
      </c>
      <c r="D41" s="703">
        <f t="shared" si="4"/>
        <v>31</v>
      </c>
      <c r="E41" s="31">
        <f t="shared" si="5"/>
        <v>81</v>
      </c>
      <c r="F41" s="31">
        <v>0</v>
      </c>
      <c r="G41" s="31">
        <v>0</v>
      </c>
      <c r="H41" s="31">
        <v>0</v>
      </c>
      <c r="I41" s="31">
        <v>0</v>
      </c>
      <c r="J41" s="31">
        <v>3</v>
      </c>
      <c r="K41" s="31">
        <v>0</v>
      </c>
      <c r="L41" s="31">
        <v>0</v>
      </c>
      <c r="M41" s="31">
        <v>0</v>
      </c>
      <c r="N41" s="31">
        <v>28</v>
      </c>
      <c r="O41" s="32">
        <v>81</v>
      </c>
      <c r="P41" s="69"/>
    </row>
    <row r="42" spans="2:16" ht="15" customHeight="1">
      <c r="B42" s="1102" t="s">
        <v>1232</v>
      </c>
      <c r="C42" s="302" t="s">
        <v>740</v>
      </c>
      <c r="D42" s="703">
        <f t="shared" si="4"/>
        <v>45</v>
      </c>
      <c r="E42" s="31">
        <f t="shared" si="5"/>
        <v>199</v>
      </c>
      <c r="F42" s="31">
        <v>3</v>
      </c>
      <c r="G42" s="31">
        <v>0</v>
      </c>
      <c r="H42" s="31">
        <v>0</v>
      </c>
      <c r="I42" s="31">
        <v>0</v>
      </c>
      <c r="J42" s="31">
        <v>5</v>
      </c>
      <c r="K42" s="31">
        <v>4</v>
      </c>
      <c r="L42" s="31">
        <v>10</v>
      </c>
      <c r="M42" s="31">
        <v>77</v>
      </c>
      <c r="N42" s="31">
        <v>27</v>
      </c>
      <c r="O42" s="32">
        <v>118</v>
      </c>
      <c r="P42" s="69"/>
    </row>
    <row r="43" spans="2:16" ht="15" customHeight="1">
      <c r="B43" s="1102"/>
      <c r="C43" s="302" t="s">
        <v>1460</v>
      </c>
      <c r="D43" s="703">
        <f t="shared" si="4"/>
        <v>13</v>
      </c>
      <c r="E43" s="31">
        <f t="shared" si="5"/>
        <v>38</v>
      </c>
      <c r="F43" s="31">
        <v>0</v>
      </c>
      <c r="G43" s="31">
        <v>0</v>
      </c>
      <c r="H43" s="31">
        <v>0</v>
      </c>
      <c r="I43" s="31">
        <v>0</v>
      </c>
      <c r="J43" s="31">
        <v>4</v>
      </c>
      <c r="K43" s="31">
        <v>14</v>
      </c>
      <c r="L43" s="31">
        <v>0</v>
      </c>
      <c r="M43" s="31">
        <v>0</v>
      </c>
      <c r="N43" s="31">
        <v>9</v>
      </c>
      <c r="O43" s="32">
        <v>24</v>
      </c>
      <c r="P43" s="69"/>
    </row>
    <row r="44" spans="2:16" ht="15" customHeight="1">
      <c r="B44" s="1102"/>
      <c r="C44" s="302" t="s">
        <v>1458</v>
      </c>
      <c r="D44" s="703">
        <f t="shared" si="4"/>
        <v>1</v>
      </c>
      <c r="E44" s="31">
        <f t="shared" si="5"/>
        <v>0</v>
      </c>
      <c r="F44" s="31">
        <v>0</v>
      </c>
      <c r="G44" s="31">
        <v>0</v>
      </c>
      <c r="H44" s="31">
        <v>0</v>
      </c>
      <c r="I44" s="31">
        <v>0</v>
      </c>
      <c r="J44" s="31">
        <v>1</v>
      </c>
      <c r="K44" s="31">
        <v>0</v>
      </c>
      <c r="L44" s="31">
        <v>0</v>
      </c>
      <c r="M44" s="31">
        <v>0</v>
      </c>
      <c r="N44" s="31">
        <v>0</v>
      </c>
      <c r="O44" s="32">
        <v>0</v>
      </c>
      <c r="P44" s="69"/>
    </row>
    <row r="45" spans="2:16" ht="15" customHeight="1">
      <c r="B45" s="1102" t="s">
        <v>1233</v>
      </c>
      <c r="C45" s="302" t="s">
        <v>1234</v>
      </c>
      <c r="D45" s="703">
        <f t="shared" si="4"/>
        <v>66</v>
      </c>
      <c r="E45" s="31">
        <f t="shared" si="5"/>
        <v>257</v>
      </c>
      <c r="F45" s="31">
        <v>1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4</v>
      </c>
      <c r="M45" s="31">
        <v>3</v>
      </c>
      <c r="N45" s="31">
        <v>61</v>
      </c>
      <c r="O45" s="32">
        <v>254</v>
      </c>
      <c r="P45" s="69"/>
    </row>
    <row r="46" spans="2:16" ht="15" customHeight="1">
      <c r="B46" s="1102"/>
      <c r="C46" s="302" t="s">
        <v>1235</v>
      </c>
      <c r="D46" s="703">
        <f t="shared" si="4"/>
        <v>14</v>
      </c>
      <c r="E46" s="31">
        <f t="shared" si="5"/>
        <v>45</v>
      </c>
      <c r="F46" s="31">
        <v>0</v>
      </c>
      <c r="G46" s="31">
        <v>0</v>
      </c>
      <c r="H46" s="31">
        <v>0</v>
      </c>
      <c r="I46" s="31">
        <v>0</v>
      </c>
      <c r="J46" s="31">
        <v>2</v>
      </c>
      <c r="K46" s="31">
        <v>2</v>
      </c>
      <c r="L46" s="31">
        <v>2</v>
      </c>
      <c r="M46" s="31">
        <v>8</v>
      </c>
      <c r="N46" s="31">
        <v>10</v>
      </c>
      <c r="O46" s="32">
        <v>35</v>
      </c>
      <c r="P46" s="69"/>
    </row>
    <row r="47" spans="2:16" ht="15" customHeight="1">
      <c r="B47" s="1102"/>
      <c r="C47" s="302" t="s">
        <v>1236</v>
      </c>
      <c r="D47" s="703">
        <f t="shared" si="4"/>
        <v>16</v>
      </c>
      <c r="E47" s="31">
        <f t="shared" si="5"/>
        <v>119</v>
      </c>
      <c r="F47" s="31">
        <v>0</v>
      </c>
      <c r="G47" s="31">
        <v>0</v>
      </c>
      <c r="H47" s="31">
        <v>0</v>
      </c>
      <c r="I47" s="31">
        <v>0</v>
      </c>
      <c r="J47" s="31">
        <v>2</v>
      </c>
      <c r="K47" s="31">
        <v>4</v>
      </c>
      <c r="L47" s="31">
        <v>1</v>
      </c>
      <c r="M47" s="31">
        <v>19</v>
      </c>
      <c r="N47" s="31">
        <v>13</v>
      </c>
      <c r="O47" s="32">
        <v>96</v>
      </c>
      <c r="P47" s="69"/>
    </row>
    <row r="48" spans="2:16" ht="15" customHeight="1">
      <c r="B48" s="1102" t="s">
        <v>1237</v>
      </c>
      <c r="C48" s="302" t="s">
        <v>742</v>
      </c>
      <c r="D48" s="703">
        <f t="shared" si="4"/>
        <v>61</v>
      </c>
      <c r="E48" s="31">
        <f t="shared" si="5"/>
        <v>208</v>
      </c>
      <c r="F48" s="31">
        <v>2</v>
      </c>
      <c r="G48" s="31">
        <v>0</v>
      </c>
      <c r="H48" s="31">
        <v>0</v>
      </c>
      <c r="I48" s="31">
        <v>0</v>
      </c>
      <c r="J48" s="31">
        <v>5</v>
      </c>
      <c r="K48" s="31">
        <v>0</v>
      </c>
      <c r="L48" s="31">
        <v>1</v>
      </c>
      <c r="M48" s="31">
        <v>0</v>
      </c>
      <c r="N48" s="31">
        <v>53</v>
      </c>
      <c r="O48" s="32">
        <v>208</v>
      </c>
      <c r="P48" s="69"/>
    </row>
    <row r="49" spans="2:16" ht="15" customHeight="1">
      <c r="B49" s="1102"/>
      <c r="C49" s="302" t="s">
        <v>1478</v>
      </c>
      <c r="D49" s="703">
        <f t="shared" si="4"/>
        <v>26</v>
      </c>
      <c r="E49" s="31">
        <f t="shared" si="5"/>
        <v>48</v>
      </c>
      <c r="F49" s="31">
        <v>0</v>
      </c>
      <c r="G49" s="31">
        <v>0</v>
      </c>
      <c r="H49" s="31">
        <v>0</v>
      </c>
      <c r="I49" s="31">
        <v>0</v>
      </c>
      <c r="J49" s="31">
        <v>8</v>
      </c>
      <c r="K49" s="31">
        <v>10</v>
      </c>
      <c r="L49" s="31">
        <v>0</v>
      </c>
      <c r="M49" s="31">
        <v>0</v>
      </c>
      <c r="N49" s="31">
        <v>18</v>
      </c>
      <c r="O49" s="32">
        <v>38</v>
      </c>
      <c r="P49" s="69"/>
    </row>
    <row r="50" spans="2:16" ht="15" customHeight="1">
      <c r="B50" s="1102" t="s">
        <v>1238</v>
      </c>
      <c r="C50" s="302" t="s">
        <v>30</v>
      </c>
      <c r="D50" s="703">
        <f t="shared" si="4"/>
        <v>22</v>
      </c>
      <c r="E50" s="31">
        <f t="shared" si="5"/>
        <v>117</v>
      </c>
      <c r="F50" s="31">
        <v>2</v>
      </c>
      <c r="G50" s="31">
        <v>8</v>
      </c>
      <c r="H50" s="31">
        <v>0</v>
      </c>
      <c r="I50" s="31">
        <v>0</v>
      </c>
      <c r="J50" s="31">
        <v>2</v>
      </c>
      <c r="K50" s="31">
        <v>6</v>
      </c>
      <c r="L50" s="31">
        <v>0</v>
      </c>
      <c r="M50" s="31">
        <v>0</v>
      </c>
      <c r="N50" s="31">
        <v>18</v>
      </c>
      <c r="O50" s="32">
        <v>103</v>
      </c>
      <c r="P50" s="69"/>
    </row>
    <row r="51" spans="2:16" ht="15" customHeight="1">
      <c r="B51" s="1102"/>
      <c r="C51" s="302" t="s">
        <v>1212</v>
      </c>
      <c r="D51" s="703">
        <f t="shared" si="4"/>
        <v>30</v>
      </c>
      <c r="E51" s="31">
        <f t="shared" si="5"/>
        <v>38</v>
      </c>
      <c r="F51" s="31">
        <v>2</v>
      </c>
      <c r="G51" s="31">
        <v>0</v>
      </c>
      <c r="H51" s="31">
        <v>0</v>
      </c>
      <c r="I51" s="31">
        <v>0</v>
      </c>
      <c r="J51" s="31">
        <v>6</v>
      </c>
      <c r="K51" s="31">
        <v>10</v>
      </c>
      <c r="L51" s="31">
        <v>2</v>
      </c>
      <c r="M51" s="31">
        <v>0</v>
      </c>
      <c r="N51" s="31">
        <v>20</v>
      </c>
      <c r="O51" s="32">
        <v>28</v>
      </c>
      <c r="P51" s="69"/>
    </row>
    <row r="52" spans="2:16" ht="15" customHeight="1">
      <c r="B52" s="1102" t="s">
        <v>1239</v>
      </c>
      <c r="C52" s="302" t="s">
        <v>747</v>
      </c>
      <c r="D52" s="703">
        <f t="shared" si="4"/>
        <v>24</v>
      </c>
      <c r="E52" s="31">
        <f t="shared" si="5"/>
        <v>125</v>
      </c>
      <c r="F52" s="31">
        <v>0</v>
      </c>
      <c r="G52" s="31">
        <v>0</v>
      </c>
      <c r="H52" s="31">
        <v>0</v>
      </c>
      <c r="I52" s="31">
        <v>0</v>
      </c>
      <c r="J52" s="31">
        <v>1</v>
      </c>
      <c r="K52" s="31">
        <v>6</v>
      </c>
      <c r="L52" s="31">
        <v>1</v>
      </c>
      <c r="M52" s="31">
        <v>10</v>
      </c>
      <c r="N52" s="31">
        <v>22</v>
      </c>
      <c r="O52" s="32">
        <v>109</v>
      </c>
      <c r="P52" s="69"/>
    </row>
    <row r="53" spans="2:16" ht="15" customHeight="1">
      <c r="B53" s="1102"/>
      <c r="C53" s="302" t="s">
        <v>1240</v>
      </c>
      <c r="D53" s="703">
        <f t="shared" si="4"/>
        <v>28</v>
      </c>
      <c r="E53" s="31">
        <f t="shared" si="5"/>
        <v>0</v>
      </c>
      <c r="F53" s="31">
        <v>0</v>
      </c>
      <c r="G53" s="31">
        <v>0</v>
      </c>
      <c r="H53" s="31">
        <v>0</v>
      </c>
      <c r="I53" s="31">
        <v>0</v>
      </c>
      <c r="J53" s="31">
        <v>6</v>
      </c>
      <c r="K53" s="31">
        <v>0</v>
      </c>
      <c r="L53" s="31">
        <v>1</v>
      </c>
      <c r="M53" s="31">
        <v>0</v>
      </c>
      <c r="N53" s="31">
        <v>21</v>
      </c>
      <c r="O53" s="32">
        <v>0</v>
      </c>
      <c r="P53" s="69"/>
    </row>
    <row r="54" spans="2:16" ht="15" customHeight="1">
      <c r="B54" s="732" t="s">
        <v>1241</v>
      </c>
      <c r="C54" s="302" t="s">
        <v>1460</v>
      </c>
      <c r="D54" s="703">
        <f t="shared" si="4"/>
        <v>38</v>
      </c>
      <c r="E54" s="31">
        <f t="shared" si="5"/>
        <v>75</v>
      </c>
      <c r="F54" s="31">
        <v>0</v>
      </c>
      <c r="G54" s="31">
        <v>0</v>
      </c>
      <c r="H54" s="31">
        <v>0</v>
      </c>
      <c r="I54" s="31">
        <v>0</v>
      </c>
      <c r="J54" s="31">
        <v>6</v>
      </c>
      <c r="K54" s="31">
        <v>21</v>
      </c>
      <c r="L54" s="31">
        <v>1</v>
      </c>
      <c r="M54" s="31">
        <v>9</v>
      </c>
      <c r="N54" s="31">
        <v>31</v>
      </c>
      <c r="O54" s="32">
        <v>45</v>
      </c>
      <c r="P54" s="69"/>
    </row>
    <row r="55" spans="2:16" ht="15" customHeight="1">
      <c r="B55" s="1102" t="s">
        <v>1242</v>
      </c>
      <c r="C55" s="302" t="s">
        <v>744</v>
      </c>
      <c r="D55" s="703">
        <f t="shared" si="4"/>
        <v>18</v>
      </c>
      <c r="E55" s="31">
        <f t="shared" si="5"/>
        <v>113</v>
      </c>
      <c r="F55" s="31">
        <v>0</v>
      </c>
      <c r="G55" s="31">
        <v>0</v>
      </c>
      <c r="H55" s="31">
        <v>0</v>
      </c>
      <c r="I55" s="31">
        <v>0</v>
      </c>
      <c r="J55" s="31">
        <v>2</v>
      </c>
      <c r="K55" s="31">
        <v>7</v>
      </c>
      <c r="L55" s="31">
        <v>2</v>
      </c>
      <c r="M55" s="31">
        <v>3</v>
      </c>
      <c r="N55" s="31">
        <v>14</v>
      </c>
      <c r="O55" s="32">
        <v>103</v>
      </c>
      <c r="P55" s="69"/>
    </row>
    <row r="56" spans="2:16" ht="15" customHeight="1">
      <c r="B56" s="1102"/>
      <c r="C56" s="302" t="s">
        <v>1243</v>
      </c>
      <c r="D56" s="703">
        <f t="shared" si="4"/>
        <v>35</v>
      </c>
      <c r="E56" s="31">
        <f t="shared" si="5"/>
        <v>122</v>
      </c>
      <c r="F56" s="31">
        <v>0</v>
      </c>
      <c r="G56" s="31">
        <v>0</v>
      </c>
      <c r="H56" s="31">
        <v>1</v>
      </c>
      <c r="I56" s="31">
        <v>3</v>
      </c>
      <c r="J56" s="31">
        <v>7</v>
      </c>
      <c r="K56" s="31">
        <v>44</v>
      </c>
      <c r="L56" s="31">
        <v>2</v>
      </c>
      <c r="M56" s="31">
        <v>0</v>
      </c>
      <c r="N56" s="31">
        <v>25</v>
      </c>
      <c r="O56" s="32">
        <v>75</v>
      </c>
      <c r="P56" s="69"/>
    </row>
    <row r="57" spans="2:16" ht="15" customHeight="1">
      <c r="B57" s="1107" t="s">
        <v>1244</v>
      </c>
      <c r="C57" s="302" t="s">
        <v>746</v>
      </c>
      <c r="D57" s="703">
        <f t="shared" si="4"/>
        <v>17</v>
      </c>
      <c r="E57" s="31">
        <f t="shared" si="5"/>
        <v>56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17</v>
      </c>
      <c r="O57" s="32">
        <v>56</v>
      </c>
      <c r="P57" s="69"/>
    </row>
    <row r="58" spans="2:16" ht="15" customHeight="1">
      <c r="B58" s="1107"/>
      <c r="C58" s="302" t="s">
        <v>1245</v>
      </c>
      <c r="D58" s="703">
        <f t="shared" si="4"/>
        <v>32</v>
      </c>
      <c r="E58" s="31">
        <f t="shared" si="5"/>
        <v>130</v>
      </c>
      <c r="F58" s="31">
        <v>0</v>
      </c>
      <c r="G58" s="31">
        <v>0</v>
      </c>
      <c r="H58" s="31">
        <v>1</v>
      </c>
      <c r="I58" s="31">
        <v>0</v>
      </c>
      <c r="J58" s="31">
        <v>5</v>
      </c>
      <c r="K58" s="31">
        <v>7</v>
      </c>
      <c r="L58" s="31">
        <v>0</v>
      </c>
      <c r="M58" s="31">
        <v>0</v>
      </c>
      <c r="N58" s="31">
        <v>26</v>
      </c>
      <c r="O58" s="32">
        <v>123</v>
      </c>
      <c r="P58" s="69"/>
    </row>
    <row r="59" spans="2:16" ht="15" customHeight="1">
      <c r="B59" s="732" t="s">
        <v>1246</v>
      </c>
      <c r="C59" s="302" t="s">
        <v>1235</v>
      </c>
      <c r="D59" s="703">
        <f t="shared" si="4"/>
        <v>17</v>
      </c>
      <c r="E59" s="31">
        <f t="shared" si="5"/>
        <v>65</v>
      </c>
      <c r="F59" s="31">
        <v>0</v>
      </c>
      <c r="G59" s="31">
        <v>0</v>
      </c>
      <c r="H59" s="31">
        <v>0</v>
      </c>
      <c r="I59" s="31">
        <v>0</v>
      </c>
      <c r="J59" s="31">
        <v>2</v>
      </c>
      <c r="K59" s="31">
        <v>8</v>
      </c>
      <c r="L59" s="31">
        <v>0</v>
      </c>
      <c r="M59" s="31">
        <v>0</v>
      </c>
      <c r="N59" s="31">
        <v>15</v>
      </c>
      <c r="O59" s="32">
        <v>57</v>
      </c>
      <c r="P59" s="69"/>
    </row>
    <row r="60" spans="2:16" ht="7.5" customHeight="1" thickBot="1">
      <c r="B60" s="602"/>
      <c r="C60" s="316"/>
      <c r="D60" s="602"/>
      <c r="E60" s="575"/>
      <c r="F60" s="575"/>
      <c r="G60" s="575"/>
      <c r="H60" s="575"/>
      <c r="I60" s="575"/>
      <c r="J60" s="575"/>
      <c r="K60" s="575"/>
      <c r="L60" s="575"/>
      <c r="M60" s="575"/>
      <c r="N60" s="575"/>
      <c r="O60" s="741"/>
      <c r="P60" s="69"/>
    </row>
    <row r="61" spans="2:16" ht="25.5" customHeight="1">
      <c r="B61" s="1095" t="s">
        <v>76</v>
      </c>
      <c r="C61" s="1097"/>
      <c r="D61" s="1098"/>
      <c r="E61" s="578" t="s">
        <v>1500</v>
      </c>
      <c r="F61" s="578" t="s">
        <v>1248</v>
      </c>
      <c r="G61" s="578" t="s">
        <v>1230</v>
      </c>
      <c r="H61" s="578" t="s">
        <v>1232</v>
      </c>
      <c r="I61" s="578" t="s">
        <v>1233</v>
      </c>
      <c r="J61" s="578" t="s">
        <v>1237</v>
      </c>
      <c r="K61" s="578" t="s">
        <v>1238</v>
      </c>
      <c r="L61" s="578" t="s">
        <v>1239</v>
      </c>
      <c r="M61" s="578" t="s">
        <v>1241</v>
      </c>
      <c r="N61" s="578" t="s">
        <v>1242</v>
      </c>
      <c r="O61" s="578" t="s">
        <v>1244</v>
      </c>
      <c r="P61" s="742" t="s">
        <v>1246</v>
      </c>
    </row>
    <row r="62" spans="2:16" ht="12">
      <c r="B62" s="732"/>
      <c r="C62" s="69"/>
      <c r="D62" s="728"/>
      <c r="E62" s="733"/>
      <c r="F62" s="734"/>
      <c r="G62" s="734"/>
      <c r="H62" s="734"/>
      <c r="I62" s="734"/>
      <c r="J62" s="734"/>
      <c r="K62" s="734"/>
      <c r="L62" s="734"/>
      <c r="M62" s="734"/>
      <c r="N62" s="734"/>
      <c r="O62" s="734"/>
      <c r="P62" s="735"/>
    </row>
    <row r="63" spans="2:16" ht="12">
      <c r="B63" s="1099" t="s">
        <v>1249</v>
      </c>
      <c r="C63" s="1100"/>
      <c r="D63" s="1101"/>
      <c r="E63" s="703">
        <v>655</v>
      </c>
      <c r="F63" s="53">
        <f aca="true" t="shared" si="6" ref="F63:F72">SUM(G63:P63)</f>
        <v>659</v>
      </c>
      <c r="G63" s="31">
        <v>146</v>
      </c>
      <c r="H63" s="31">
        <v>59</v>
      </c>
      <c r="I63" s="31">
        <v>96</v>
      </c>
      <c r="J63" s="31">
        <v>87</v>
      </c>
      <c r="K63" s="31">
        <v>52</v>
      </c>
      <c r="L63" s="31">
        <v>52</v>
      </c>
      <c r="M63" s="31">
        <v>38</v>
      </c>
      <c r="N63" s="31">
        <v>53</v>
      </c>
      <c r="O63" s="31">
        <v>49</v>
      </c>
      <c r="P63" s="32">
        <v>27</v>
      </c>
    </row>
    <row r="64" spans="2:16" ht="12">
      <c r="B64" s="1099" t="s">
        <v>1250</v>
      </c>
      <c r="C64" s="1100"/>
      <c r="D64" s="1101"/>
      <c r="E64" s="703">
        <v>269</v>
      </c>
      <c r="F64" s="53">
        <f t="shared" si="6"/>
        <v>272</v>
      </c>
      <c r="G64" s="31">
        <v>64</v>
      </c>
      <c r="H64" s="31">
        <v>28</v>
      </c>
      <c r="I64" s="31">
        <v>34</v>
      </c>
      <c r="J64" s="31">
        <v>30</v>
      </c>
      <c r="K64" s="31">
        <v>14</v>
      </c>
      <c r="L64" s="31">
        <v>22</v>
      </c>
      <c r="M64" s="31">
        <v>18</v>
      </c>
      <c r="N64" s="31">
        <v>31</v>
      </c>
      <c r="O64" s="31">
        <v>20</v>
      </c>
      <c r="P64" s="32">
        <v>11</v>
      </c>
    </row>
    <row r="65" spans="2:16" ht="12">
      <c r="B65" s="1099" t="s">
        <v>1251</v>
      </c>
      <c r="C65" s="1100"/>
      <c r="D65" s="728" t="s">
        <v>1252</v>
      </c>
      <c r="E65" s="703">
        <v>3</v>
      </c>
      <c r="F65" s="53">
        <f t="shared" si="6"/>
        <v>5</v>
      </c>
      <c r="G65" s="31">
        <v>3</v>
      </c>
      <c r="H65" s="31">
        <v>0</v>
      </c>
      <c r="I65" s="31">
        <v>1</v>
      </c>
      <c r="J65" s="31">
        <v>1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2">
        <v>0</v>
      </c>
    </row>
    <row r="66" spans="2:16" ht="12">
      <c r="B66" s="1099"/>
      <c r="C66" s="1100"/>
      <c r="D66" s="728" t="s">
        <v>1253</v>
      </c>
      <c r="E66" s="703">
        <v>350</v>
      </c>
      <c r="F66" s="53">
        <f t="shared" si="6"/>
        <v>765</v>
      </c>
      <c r="G66" s="31">
        <v>569</v>
      </c>
      <c r="H66" s="31">
        <v>0</v>
      </c>
      <c r="I66" s="31">
        <v>161</v>
      </c>
      <c r="J66" s="31">
        <v>35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2">
        <v>0</v>
      </c>
    </row>
    <row r="67" spans="2:16" ht="12">
      <c r="B67" s="1099" t="s">
        <v>1254</v>
      </c>
      <c r="C67" s="1100"/>
      <c r="D67" s="728" t="s">
        <v>1252</v>
      </c>
      <c r="E67" s="703">
        <v>5</v>
      </c>
      <c r="F67" s="53">
        <f t="shared" si="6"/>
        <v>4</v>
      </c>
      <c r="G67" s="31">
        <v>1</v>
      </c>
      <c r="H67" s="31">
        <v>1</v>
      </c>
      <c r="I67" s="31">
        <v>1</v>
      </c>
      <c r="J67" s="31">
        <v>0</v>
      </c>
      <c r="K67" s="31">
        <v>0</v>
      </c>
      <c r="L67" s="31">
        <v>0</v>
      </c>
      <c r="M67" s="31">
        <v>0</v>
      </c>
      <c r="N67" s="31">
        <v>1</v>
      </c>
      <c r="O67" s="31">
        <v>0</v>
      </c>
      <c r="P67" s="32">
        <v>0</v>
      </c>
    </row>
    <row r="68" spans="2:16" ht="12">
      <c r="B68" s="1099"/>
      <c r="C68" s="1100"/>
      <c r="D68" s="728" t="s">
        <v>1253</v>
      </c>
      <c r="E68" s="703">
        <v>755</v>
      </c>
      <c r="F68" s="53">
        <f t="shared" si="6"/>
        <v>835</v>
      </c>
      <c r="G68" s="31">
        <v>140</v>
      </c>
      <c r="H68" s="31">
        <v>200</v>
      </c>
      <c r="I68" s="31">
        <v>205</v>
      </c>
      <c r="J68" s="31">
        <v>0</v>
      </c>
      <c r="K68" s="31">
        <v>0</v>
      </c>
      <c r="L68" s="31">
        <v>0</v>
      </c>
      <c r="M68" s="31">
        <v>0</v>
      </c>
      <c r="N68" s="31">
        <v>290</v>
      </c>
      <c r="O68" s="31">
        <v>0</v>
      </c>
      <c r="P68" s="32">
        <v>0</v>
      </c>
    </row>
    <row r="69" spans="2:16" ht="12">
      <c r="B69" s="1099" t="s">
        <v>1255</v>
      </c>
      <c r="C69" s="1103"/>
      <c r="D69" s="728" t="s">
        <v>1252</v>
      </c>
      <c r="E69" s="703">
        <v>42</v>
      </c>
      <c r="F69" s="53">
        <f t="shared" si="6"/>
        <v>47</v>
      </c>
      <c r="G69" s="31">
        <v>16</v>
      </c>
      <c r="H69" s="31">
        <v>6</v>
      </c>
      <c r="I69" s="31">
        <v>1</v>
      </c>
      <c r="J69" s="31">
        <v>6</v>
      </c>
      <c r="K69" s="31">
        <v>5</v>
      </c>
      <c r="L69" s="31">
        <v>3</v>
      </c>
      <c r="M69" s="31">
        <v>3</v>
      </c>
      <c r="N69" s="31">
        <v>3</v>
      </c>
      <c r="O69" s="31">
        <v>3</v>
      </c>
      <c r="P69" s="32">
        <v>1</v>
      </c>
    </row>
    <row r="70" spans="2:16" ht="12">
      <c r="B70" s="1104"/>
      <c r="C70" s="1103"/>
      <c r="D70" s="728" t="s">
        <v>1256</v>
      </c>
      <c r="E70" s="703">
        <v>2386</v>
      </c>
      <c r="F70" s="53">
        <f t="shared" si="6"/>
        <v>2561</v>
      </c>
      <c r="G70" s="31">
        <v>1093</v>
      </c>
      <c r="H70" s="31">
        <v>421</v>
      </c>
      <c r="I70" s="31">
        <v>184</v>
      </c>
      <c r="J70" s="31">
        <v>319</v>
      </c>
      <c r="K70" s="31">
        <v>94</v>
      </c>
      <c r="L70" s="31">
        <v>174</v>
      </c>
      <c r="M70" s="31">
        <v>144</v>
      </c>
      <c r="N70" s="31">
        <v>50</v>
      </c>
      <c r="O70" s="31">
        <v>82</v>
      </c>
      <c r="P70" s="32">
        <v>0</v>
      </c>
    </row>
    <row r="71" spans="2:16" ht="12">
      <c r="B71" s="1104"/>
      <c r="C71" s="1103"/>
      <c r="D71" s="728" t="s">
        <v>1257</v>
      </c>
      <c r="E71" s="703">
        <v>399</v>
      </c>
      <c r="F71" s="53">
        <f t="shared" si="6"/>
        <v>414</v>
      </c>
      <c r="G71" s="31">
        <v>82</v>
      </c>
      <c r="H71" s="31">
        <v>73</v>
      </c>
      <c r="I71" s="31">
        <v>36</v>
      </c>
      <c r="J71" s="31">
        <v>81</v>
      </c>
      <c r="K71" s="31">
        <v>32</v>
      </c>
      <c r="L71" s="31">
        <v>35</v>
      </c>
      <c r="M71" s="31">
        <v>45</v>
      </c>
      <c r="N71" s="31">
        <v>30</v>
      </c>
      <c r="O71" s="31">
        <v>0</v>
      </c>
      <c r="P71" s="32">
        <v>0</v>
      </c>
    </row>
    <row r="72" spans="2:16" ht="12.75" thickBot="1">
      <c r="B72" s="1105"/>
      <c r="C72" s="1106"/>
      <c r="D72" s="741" t="s">
        <v>1258</v>
      </c>
      <c r="E72" s="706">
        <v>2826</v>
      </c>
      <c r="F72" s="547">
        <f t="shared" si="6"/>
        <v>3021</v>
      </c>
      <c r="G72" s="36">
        <v>1303</v>
      </c>
      <c r="H72" s="36">
        <v>259</v>
      </c>
      <c r="I72" s="36">
        <v>205</v>
      </c>
      <c r="J72" s="36">
        <v>342</v>
      </c>
      <c r="K72" s="36">
        <v>253</v>
      </c>
      <c r="L72" s="36">
        <v>156</v>
      </c>
      <c r="M72" s="36">
        <v>208</v>
      </c>
      <c r="N72" s="36">
        <v>120</v>
      </c>
      <c r="O72" s="36">
        <v>149</v>
      </c>
      <c r="P72" s="37">
        <v>26</v>
      </c>
    </row>
  </sheetData>
  <mergeCells count="35">
    <mergeCell ref="B36:C36"/>
    <mergeCell ref="B12:B14"/>
    <mergeCell ref="B15:B17"/>
    <mergeCell ref="B18:B20"/>
    <mergeCell ref="B21:B22"/>
    <mergeCell ref="B23:B24"/>
    <mergeCell ref="B25:B26"/>
    <mergeCell ref="B28:B29"/>
    <mergeCell ref="B30:B31"/>
    <mergeCell ref="J4:K5"/>
    <mergeCell ref="L4:M5"/>
    <mergeCell ref="N4:O5"/>
    <mergeCell ref="B4:C6"/>
    <mergeCell ref="D4:E5"/>
    <mergeCell ref="F4:G5"/>
    <mergeCell ref="H4:I5"/>
    <mergeCell ref="D8:O8"/>
    <mergeCell ref="D34:O34"/>
    <mergeCell ref="B9:C9"/>
    <mergeCell ref="B10:C10"/>
    <mergeCell ref="B69:C72"/>
    <mergeCell ref="B55:B56"/>
    <mergeCell ref="B57:B58"/>
    <mergeCell ref="B39:B41"/>
    <mergeCell ref="B42:B44"/>
    <mergeCell ref="B45:B47"/>
    <mergeCell ref="B48:B49"/>
    <mergeCell ref="B37:C37"/>
    <mergeCell ref="B61:D61"/>
    <mergeCell ref="B65:C66"/>
    <mergeCell ref="B67:C68"/>
    <mergeCell ref="B63:D63"/>
    <mergeCell ref="B64:D64"/>
    <mergeCell ref="B50:B51"/>
    <mergeCell ref="B52:B5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AC29"/>
  <sheetViews>
    <sheetView workbookViewId="0" topLeftCell="A1">
      <selection activeCell="A1" sqref="A1"/>
    </sheetView>
  </sheetViews>
  <sheetFormatPr defaultColWidth="9.00390625" defaultRowHeight="13.5"/>
  <cols>
    <col min="1" max="1" width="4.125" style="743" customWidth="1"/>
    <col min="2" max="2" width="10.375" style="746" customWidth="1"/>
    <col min="3" max="3" width="5.875" style="746" bestFit="1" customWidth="1"/>
    <col min="4" max="4" width="5.375" style="746" customWidth="1"/>
    <col min="5" max="5" width="5.125" style="746" customWidth="1"/>
    <col min="6" max="6" width="4.375" style="746" customWidth="1"/>
    <col min="7" max="7" width="4.75390625" style="746" customWidth="1"/>
    <col min="8" max="8" width="6.625" style="746" customWidth="1"/>
    <col min="9" max="9" width="5.25390625" style="746" customWidth="1"/>
    <col min="10" max="10" width="5.75390625" style="746" customWidth="1"/>
    <col min="11" max="11" width="5.375" style="746" customWidth="1"/>
    <col min="12" max="12" width="7.50390625" style="746" customWidth="1"/>
    <col min="13" max="13" width="11.375" style="746" bestFit="1" customWidth="1"/>
    <col min="14" max="14" width="10.375" style="746" bestFit="1" customWidth="1"/>
    <col min="15" max="15" width="6.75390625" style="746" customWidth="1"/>
    <col min="16" max="16" width="4.375" style="746" customWidth="1"/>
    <col min="17" max="17" width="6.375" style="746" bestFit="1" customWidth="1"/>
    <col min="18" max="18" width="6.25390625" style="746" customWidth="1"/>
    <col min="19" max="20" width="5.875" style="746" customWidth="1"/>
    <col min="21" max="21" width="7.625" style="746" customWidth="1"/>
    <col min="22" max="23" width="15.125" style="743" bestFit="1" customWidth="1"/>
    <col min="24" max="24" width="15.25390625" style="743" bestFit="1" customWidth="1"/>
    <col min="25" max="25" width="13.375" style="743" bestFit="1" customWidth="1"/>
    <col min="26" max="26" width="11.50390625" style="743" customWidth="1"/>
    <col min="27" max="27" width="11.50390625" style="743" bestFit="1" customWidth="1"/>
    <col min="28" max="28" width="11.25390625" style="743" bestFit="1" customWidth="1"/>
    <col min="29" max="29" width="9.625" style="743" bestFit="1" customWidth="1"/>
    <col min="30" max="16384" width="9.00390625" style="743" customWidth="1"/>
  </cols>
  <sheetData>
    <row r="1" spans="2:3" ht="14.25">
      <c r="B1" s="744" t="s">
        <v>1299</v>
      </c>
      <c r="C1" s="745"/>
    </row>
    <row r="3" spans="2:21" ht="12.75" thickBot="1">
      <c r="B3" s="747" t="s">
        <v>1260</v>
      </c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743"/>
      <c r="S3" s="743"/>
      <c r="T3" s="743"/>
      <c r="U3" s="743"/>
    </row>
    <row r="4" spans="2:29" ht="13.5" customHeight="1">
      <c r="B4" s="1134" t="s">
        <v>1261</v>
      </c>
      <c r="C4" s="1135" t="s">
        <v>1262</v>
      </c>
      <c r="D4" s="1136"/>
      <c r="E4" s="1136"/>
      <c r="F4" s="1136"/>
      <c r="G4" s="1136"/>
      <c r="H4" s="1137"/>
      <c r="I4" s="1135" t="s">
        <v>1263</v>
      </c>
      <c r="J4" s="1136"/>
      <c r="K4" s="1136"/>
      <c r="L4" s="1137"/>
      <c r="M4" s="1135" t="s">
        <v>1264</v>
      </c>
      <c r="N4" s="1136"/>
      <c r="O4" s="1141" t="s">
        <v>1265</v>
      </c>
      <c r="P4" s="1134" t="s">
        <v>1266</v>
      </c>
      <c r="Q4" s="1153" t="s">
        <v>1267</v>
      </c>
      <c r="R4" s="1143" t="s">
        <v>1268</v>
      </c>
      <c r="S4" s="1144"/>
      <c r="T4" s="1145"/>
      <c r="U4" s="1141" t="s">
        <v>1269</v>
      </c>
      <c r="V4" s="1122" t="s">
        <v>1270</v>
      </c>
      <c r="W4" s="1123"/>
      <c r="X4" s="1123"/>
      <c r="Y4" s="1123"/>
      <c r="Z4" s="1123"/>
      <c r="AA4" s="1123"/>
      <c r="AB4" s="1123"/>
      <c r="AC4" s="1124"/>
    </row>
    <row r="5" spans="2:29" ht="11.25" customHeight="1">
      <c r="B5" s="1120"/>
      <c r="C5" s="1138"/>
      <c r="D5" s="1139"/>
      <c r="E5" s="1139"/>
      <c r="F5" s="1139"/>
      <c r="G5" s="1139"/>
      <c r="H5" s="1140"/>
      <c r="I5" s="1138"/>
      <c r="J5" s="1139"/>
      <c r="K5" s="1139"/>
      <c r="L5" s="1140"/>
      <c r="M5" s="1138"/>
      <c r="N5" s="1139"/>
      <c r="O5" s="1149"/>
      <c r="P5" s="1151"/>
      <c r="Q5" s="1154"/>
      <c r="R5" s="1146"/>
      <c r="S5" s="1147"/>
      <c r="T5" s="1148"/>
      <c r="U5" s="1142"/>
      <c r="V5" s="1127" t="s">
        <v>718</v>
      </c>
      <c r="W5" s="1129" t="s">
        <v>1271</v>
      </c>
      <c r="X5" s="1130"/>
      <c r="Y5" s="1131"/>
      <c r="Z5" s="1125" t="s">
        <v>1272</v>
      </c>
      <c r="AA5" s="1132" t="s">
        <v>1273</v>
      </c>
      <c r="AB5" s="1118" t="s">
        <v>1274</v>
      </c>
      <c r="AC5" s="1120" t="s">
        <v>1341</v>
      </c>
    </row>
    <row r="6" spans="2:29" ht="24">
      <c r="B6" s="1121"/>
      <c r="C6" s="752" t="s">
        <v>718</v>
      </c>
      <c r="D6" s="752" t="s">
        <v>1275</v>
      </c>
      <c r="E6" s="752" t="s">
        <v>1276</v>
      </c>
      <c r="F6" s="752" t="s">
        <v>1277</v>
      </c>
      <c r="G6" s="752" t="s">
        <v>1278</v>
      </c>
      <c r="H6" s="753" t="s">
        <v>1341</v>
      </c>
      <c r="I6" s="753" t="s">
        <v>718</v>
      </c>
      <c r="J6" s="753" t="s">
        <v>1279</v>
      </c>
      <c r="K6" s="753" t="s">
        <v>1280</v>
      </c>
      <c r="L6" s="753" t="s">
        <v>1281</v>
      </c>
      <c r="M6" s="753" t="s">
        <v>1282</v>
      </c>
      <c r="N6" s="754" t="s">
        <v>1276</v>
      </c>
      <c r="O6" s="1150"/>
      <c r="P6" s="1152"/>
      <c r="Q6" s="1148"/>
      <c r="R6" s="753" t="s">
        <v>718</v>
      </c>
      <c r="S6" s="753" t="s">
        <v>1279</v>
      </c>
      <c r="T6" s="753" t="s">
        <v>1280</v>
      </c>
      <c r="U6" s="1126"/>
      <c r="V6" s="1128"/>
      <c r="W6" s="750" t="s">
        <v>718</v>
      </c>
      <c r="X6" s="755" t="s">
        <v>1275</v>
      </c>
      <c r="Y6" s="756" t="s">
        <v>1283</v>
      </c>
      <c r="Z6" s="1126"/>
      <c r="AA6" s="1133"/>
      <c r="AB6" s="1119"/>
      <c r="AC6" s="1121"/>
    </row>
    <row r="7" spans="2:29" ht="12" customHeight="1">
      <c r="B7" s="749"/>
      <c r="C7" s="757"/>
      <c r="D7" s="758"/>
      <c r="E7" s="758"/>
      <c r="F7" s="758"/>
      <c r="G7" s="758"/>
      <c r="H7" s="759"/>
      <c r="I7" s="759"/>
      <c r="J7" s="759"/>
      <c r="K7" s="759"/>
      <c r="L7" s="759"/>
      <c r="M7" s="760"/>
      <c r="N7" s="761"/>
      <c r="O7" s="761"/>
      <c r="P7" s="759"/>
      <c r="Q7" s="759"/>
      <c r="R7" s="759"/>
      <c r="S7" s="759"/>
      <c r="T7" s="759"/>
      <c r="U7" s="759"/>
      <c r="V7" s="759"/>
      <c r="W7" s="759"/>
      <c r="X7" s="759"/>
      <c r="Y7" s="759"/>
      <c r="Z7" s="759"/>
      <c r="AA7" s="759"/>
      <c r="AB7" s="759"/>
      <c r="AC7" s="751"/>
    </row>
    <row r="8" spans="2:29" ht="12" customHeight="1">
      <c r="B8" s="762" t="s">
        <v>1284</v>
      </c>
      <c r="C8" s="763">
        <f>SUM(D8:H8)</f>
        <v>286</v>
      </c>
      <c r="D8" s="764">
        <v>254</v>
      </c>
      <c r="E8" s="764">
        <v>31</v>
      </c>
      <c r="F8" s="764">
        <v>0</v>
      </c>
      <c r="G8" s="764">
        <v>1</v>
      </c>
      <c r="H8" s="764">
        <v>0</v>
      </c>
      <c r="I8" s="764">
        <f>SUM(J8:L8)</f>
        <v>417</v>
      </c>
      <c r="J8" s="764">
        <v>352</v>
      </c>
      <c r="K8" s="764">
        <v>65</v>
      </c>
      <c r="L8" s="764">
        <v>0</v>
      </c>
      <c r="M8" s="765">
        <v>10478</v>
      </c>
      <c r="N8" s="764">
        <v>573710</v>
      </c>
      <c r="O8" s="764">
        <v>1</v>
      </c>
      <c r="P8" s="764">
        <v>13</v>
      </c>
      <c r="Q8" s="764">
        <v>51</v>
      </c>
      <c r="R8" s="764">
        <f>SUM(S8:T8)</f>
        <v>182</v>
      </c>
      <c r="S8" s="764">
        <v>155</v>
      </c>
      <c r="T8" s="764">
        <v>27</v>
      </c>
      <c r="U8" s="766">
        <v>0</v>
      </c>
      <c r="V8" s="764">
        <v>233381822</v>
      </c>
      <c r="W8" s="764">
        <v>224971722</v>
      </c>
      <c r="X8" s="764">
        <v>0</v>
      </c>
      <c r="Y8" s="764">
        <v>0</v>
      </c>
      <c r="Z8" s="764">
        <v>2910100</v>
      </c>
      <c r="AA8" s="764">
        <v>0</v>
      </c>
      <c r="AB8" s="764">
        <v>5500000</v>
      </c>
      <c r="AC8" s="767">
        <v>0</v>
      </c>
    </row>
    <row r="9" spans="2:29" ht="12" customHeight="1">
      <c r="B9" s="762" t="s">
        <v>1285</v>
      </c>
      <c r="C9" s="763">
        <f>SUM(D9:H9)</f>
        <v>280</v>
      </c>
      <c r="D9" s="764">
        <v>266</v>
      </c>
      <c r="E9" s="764">
        <v>8</v>
      </c>
      <c r="F9" s="764">
        <v>0</v>
      </c>
      <c r="G9" s="764">
        <v>4</v>
      </c>
      <c r="H9" s="764">
        <v>2</v>
      </c>
      <c r="I9" s="764">
        <f>SUM(J9:L9)</f>
        <v>334</v>
      </c>
      <c r="J9" s="764">
        <v>259</v>
      </c>
      <c r="K9" s="764">
        <v>75</v>
      </c>
      <c r="L9" s="764">
        <v>0</v>
      </c>
      <c r="M9" s="765">
        <v>7434.39</v>
      </c>
      <c r="N9" s="764">
        <v>11410</v>
      </c>
      <c r="O9" s="764">
        <v>4</v>
      </c>
      <c r="P9" s="764">
        <v>4</v>
      </c>
      <c r="Q9" s="764">
        <v>29</v>
      </c>
      <c r="R9" s="764">
        <f>SUM(S9:T9)</f>
        <v>173</v>
      </c>
      <c r="S9" s="764">
        <v>135</v>
      </c>
      <c r="T9" s="764">
        <v>38</v>
      </c>
      <c r="U9" s="766">
        <v>0</v>
      </c>
      <c r="V9" s="764">
        <v>150065981</v>
      </c>
      <c r="W9" s="764">
        <v>148849061</v>
      </c>
      <c r="X9" s="764">
        <v>93485444</v>
      </c>
      <c r="Y9" s="764">
        <v>55363620</v>
      </c>
      <c r="Z9" s="764">
        <v>747600</v>
      </c>
      <c r="AA9" s="764">
        <v>0</v>
      </c>
      <c r="AB9" s="764">
        <v>356020</v>
      </c>
      <c r="AC9" s="767">
        <v>113300</v>
      </c>
    </row>
    <row r="10" spans="2:29" ht="12" customHeight="1">
      <c r="B10" s="762" t="s">
        <v>1286</v>
      </c>
      <c r="C10" s="763">
        <f>SUM(D10:H10)</f>
        <v>405</v>
      </c>
      <c r="D10" s="764">
        <v>350</v>
      </c>
      <c r="E10" s="764">
        <v>21</v>
      </c>
      <c r="F10" s="764">
        <v>1</v>
      </c>
      <c r="G10" s="764">
        <v>8</v>
      </c>
      <c r="H10" s="764">
        <v>25</v>
      </c>
      <c r="I10" s="764">
        <f>SUM(J10:L10)</f>
        <v>428</v>
      </c>
      <c r="J10" s="764">
        <v>357</v>
      </c>
      <c r="K10" s="764">
        <v>71</v>
      </c>
      <c r="L10" s="764">
        <v>0</v>
      </c>
      <c r="M10" s="765">
        <v>9899.36</v>
      </c>
      <c r="N10" s="764">
        <v>100752</v>
      </c>
      <c r="O10" s="764">
        <v>8</v>
      </c>
      <c r="P10" s="764">
        <v>9</v>
      </c>
      <c r="Q10" s="764">
        <v>97</v>
      </c>
      <c r="R10" s="764">
        <f>SUM(S10:T10)</f>
        <v>315</v>
      </c>
      <c r="S10" s="764">
        <v>174</v>
      </c>
      <c r="T10" s="764">
        <v>141</v>
      </c>
      <c r="U10" s="766">
        <v>0</v>
      </c>
      <c r="V10" s="764">
        <v>222118933</v>
      </c>
      <c r="W10" s="764">
        <f>SUM(X10:Y10)</f>
        <v>221376163</v>
      </c>
      <c r="X10" s="764">
        <v>128712730</v>
      </c>
      <c r="Y10" s="764">
        <v>92663433</v>
      </c>
      <c r="Z10" s="764">
        <v>235800</v>
      </c>
      <c r="AA10" s="764">
        <v>1000</v>
      </c>
      <c r="AB10" s="764">
        <v>293600</v>
      </c>
      <c r="AC10" s="767">
        <v>242370</v>
      </c>
    </row>
    <row r="11" spans="2:29" ht="12" customHeight="1">
      <c r="B11" s="762" t="s">
        <v>1287</v>
      </c>
      <c r="C11" s="763">
        <f>SUM(D11:H11)</f>
        <v>395</v>
      </c>
      <c r="D11" s="764">
        <v>352</v>
      </c>
      <c r="E11" s="764">
        <v>21</v>
      </c>
      <c r="F11" s="764">
        <v>1</v>
      </c>
      <c r="G11" s="764">
        <v>4</v>
      </c>
      <c r="H11" s="764">
        <v>17</v>
      </c>
      <c r="I11" s="764">
        <f>SUM(J11:L11)</f>
        <v>466</v>
      </c>
      <c r="J11" s="764">
        <v>290</v>
      </c>
      <c r="K11" s="764">
        <v>59</v>
      </c>
      <c r="L11" s="764">
        <v>117</v>
      </c>
      <c r="M11" s="765">
        <v>7456.34</v>
      </c>
      <c r="N11" s="764">
        <v>38080</v>
      </c>
      <c r="O11" s="764">
        <v>4</v>
      </c>
      <c r="P11" s="764">
        <v>6</v>
      </c>
      <c r="Q11" s="764">
        <v>86</v>
      </c>
      <c r="R11" s="764">
        <f>SUM(S11:T11)</f>
        <v>254</v>
      </c>
      <c r="S11" s="764">
        <v>144</v>
      </c>
      <c r="T11" s="764">
        <v>110</v>
      </c>
      <c r="U11" s="764">
        <v>1605</v>
      </c>
      <c r="V11" s="764">
        <f>SUM(X11:AC11)</f>
        <v>149699717</v>
      </c>
      <c r="W11" s="764">
        <f>SUM(X11:Y11)</f>
        <v>149077877</v>
      </c>
      <c r="X11" s="764">
        <v>73737780</v>
      </c>
      <c r="Y11" s="764">
        <v>75340097</v>
      </c>
      <c r="Z11" s="764">
        <v>281700</v>
      </c>
      <c r="AA11" s="764">
        <v>60000</v>
      </c>
      <c r="AB11" s="764">
        <v>258000</v>
      </c>
      <c r="AC11" s="767">
        <v>22140</v>
      </c>
    </row>
    <row r="12" spans="2:29" s="768" customFormat="1" ht="12" customHeight="1">
      <c r="B12" s="769" t="s">
        <v>1288</v>
      </c>
      <c r="C12" s="770">
        <f>SUM(D12:H12)</f>
        <v>374</v>
      </c>
      <c r="D12" s="771">
        <f aca="true" t="shared" si="0" ref="D12:Q12">SUM(D14:D27)</f>
        <v>338</v>
      </c>
      <c r="E12" s="771">
        <f t="shared" si="0"/>
        <v>12</v>
      </c>
      <c r="F12" s="771">
        <f t="shared" si="0"/>
        <v>0</v>
      </c>
      <c r="G12" s="771">
        <f t="shared" si="0"/>
        <v>5</v>
      </c>
      <c r="H12" s="771">
        <f t="shared" si="0"/>
        <v>19</v>
      </c>
      <c r="I12" s="771">
        <f t="shared" si="0"/>
        <v>453</v>
      </c>
      <c r="J12" s="771">
        <f t="shared" si="0"/>
        <v>271</v>
      </c>
      <c r="K12" s="771">
        <f t="shared" si="0"/>
        <v>66</v>
      </c>
      <c r="L12" s="771">
        <f t="shared" si="0"/>
        <v>117</v>
      </c>
      <c r="M12" s="772">
        <f t="shared" si="0"/>
        <v>10719.359999999999</v>
      </c>
      <c r="N12" s="771">
        <f t="shared" si="0"/>
        <v>112530</v>
      </c>
      <c r="O12" s="771">
        <f t="shared" si="0"/>
        <v>7</v>
      </c>
      <c r="P12" s="771">
        <f t="shared" si="0"/>
        <v>5</v>
      </c>
      <c r="Q12" s="771">
        <f t="shared" si="0"/>
        <v>89</v>
      </c>
      <c r="R12" s="771">
        <f>SUM(S12:T12)</f>
        <v>292</v>
      </c>
      <c r="S12" s="771">
        <f>SUM(S14:S27)</f>
        <v>142</v>
      </c>
      <c r="T12" s="771">
        <f>SUM(T14:T27)</f>
        <v>150</v>
      </c>
      <c r="U12" s="771">
        <f>SUM(U14:U27)</f>
        <v>1659</v>
      </c>
      <c r="V12" s="771">
        <v>309539654</v>
      </c>
      <c r="W12" s="771">
        <v>308837140</v>
      </c>
      <c r="X12" s="771">
        <f>SUM(X14:X27)</f>
        <v>207881148</v>
      </c>
      <c r="Y12" s="771">
        <v>100955992</v>
      </c>
      <c r="Z12" s="771">
        <f>SUM(Z14:Z27)</f>
        <v>267950</v>
      </c>
      <c r="AA12" s="771">
        <f>SUM(AA14:AA27)</f>
        <v>0</v>
      </c>
      <c r="AB12" s="771">
        <f>SUM(AB14:AB27)</f>
        <v>57444</v>
      </c>
      <c r="AC12" s="773">
        <f>SUM(AC14:AC27)</f>
        <v>377120</v>
      </c>
    </row>
    <row r="13" spans="2:29" s="774" customFormat="1" ht="12" customHeight="1">
      <c r="B13" s="775"/>
      <c r="C13" s="776"/>
      <c r="D13" s="777"/>
      <c r="E13" s="777"/>
      <c r="F13" s="777"/>
      <c r="G13" s="778"/>
      <c r="H13" s="777"/>
      <c r="I13" s="764"/>
      <c r="J13" s="777"/>
      <c r="K13" s="777"/>
      <c r="L13" s="777"/>
      <c r="M13" s="777"/>
      <c r="N13" s="779"/>
      <c r="O13" s="779"/>
      <c r="P13" s="777"/>
      <c r="Q13" s="777"/>
      <c r="R13" s="777"/>
      <c r="S13" s="777"/>
      <c r="T13" s="777"/>
      <c r="U13" s="777"/>
      <c r="V13" s="764"/>
      <c r="W13" s="764"/>
      <c r="X13" s="777"/>
      <c r="Y13" s="777"/>
      <c r="Z13" s="777"/>
      <c r="AA13" s="777"/>
      <c r="AB13" s="777"/>
      <c r="AC13" s="780"/>
    </row>
    <row r="14" spans="2:29" s="781" customFormat="1" ht="12" customHeight="1">
      <c r="B14" s="782" t="s">
        <v>1289</v>
      </c>
      <c r="C14" s="763">
        <f>SUM(D14:H14)</f>
        <v>43</v>
      </c>
      <c r="D14" s="783">
        <v>40</v>
      </c>
      <c r="E14" s="783">
        <v>0</v>
      </c>
      <c r="F14" s="778">
        <v>0</v>
      </c>
      <c r="G14" s="778">
        <v>2</v>
      </c>
      <c r="H14" s="783">
        <v>1</v>
      </c>
      <c r="I14" s="764">
        <f>SUM(J14:L14)</f>
        <v>43</v>
      </c>
      <c r="J14" s="783">
        <v>27</v>
      </c>
      <c r="K14" s="783">
        <v>3</v>
      </c>
      <c r="L14" s="783">
        <v>13</v>
      </c>
      <c r="M14" s="765">
        <v>2221.12</v>
      </c>
      <c r="N14" s="784">
        <v>0</v>
      </c>
      <c r="O14" s="783">
        <v>2</v>
      </c>
      <c r="P14" s="783">
        <v>0</v>
      </c>
      <c r="Q14" s="783">
        <v>3</v>
      </c>
      <c r="R14" s="764">
        <f>SUM(S14:T14)</f>
        <v>17</v>
      </c>
      <c r="S14" s="783">
        <v>8</v>
      </c>
      <c r="T14" s="783">
        <v>9</v>
      </c>
      <c r="U14" s="783">
        <v>130</v>
      </c>
      <c r="V14" s="764">
        <f>SUM(X14:AC14)</f>
        <v>72827765</v>
      </c>
      <c r="W14" s="764">
        <f>SUM(X14:Y14)</f>
        <v>72811765</v>
      </c>
      <c r="X14" s="783">
        <v>50404800</v>
      </c>
      <c r="Y14" s="783">
        <v>22406965</v>
      </c>
      <c r="Z14" s="783">
        <v>0</v>
      </c>
      <c r="AA14" s="783">
        <v>0</v>
      </c>
      <c r="AB14" s="783">
        <v>11000</v>
      </c>
      <c r="AC14" s="785">
        <v>5000</v>
      </c>
    </row>
    <row r="15" spans="2:29" s="781" customFormat="1" ht="12" customHeight="1">
      <c r="B15" s="782" t="s">
        <v>1290</v>
      </c>
      <c r="C15" s="763">
        <f>SUM(D15:H15)</f>
        <v>30</v>
      </c>
      <c r="D15" s="783">
        <v>29</v>
      </c>
      <c r="E15" s="783">
        <v>0</v>
      </c>
      <c r="F15" s="778">
        <v>0</v>
      </c>
      <c r="G15" s="778">
        <v>1</v>
      </c>
      <c r="H15" s="783">
        <v>0</v>
      </c>
      <c r="I15" s="764">
        <f>SUM(J15:L15)</f>
        <v>34</v>
      </c>
      <c r="J15" s="783">
        <v>24</v>
      </c>
      <c r="K15" s="783">
        <v>5</v>
      </c>
      <c r="L15" s="783">
        <v>5</v>
      </c>
      <c r="M15" s="765">
        <v>498</v>
      </c>
      <c r="N15" s="784">
        <v>0</v>
      </c>
      <c r="O15" s="783">
        <v>1</v>
      </c>
      <c r="P15" s="783">
        <v>0</v>
      </c>
      <c r="Q15" s="783">
        <v>6</v>
      </c>
      <c r="R15" s="764">
        <f>SUM(S15:T15)</f>
        <v>24</v>
      </c>
      <c r="S15" s="783">
        <v>15</v>
      </c>
      <c r="T15" s="783">
        <v>9</v>
      </c>
      <c r="U15" s="783">
        <v>127</v>
      </c>
      <c r="V15" s="764">
        <f>SUM(X15:AC15)</f>
        <v>10560994</v>
      </c>
      <c r="W15" s="764">
        <v>10537050</v>
      </c>
      <c r="X15" s="783">
        <v>5530000</v>
      </c>
      <c r="Y15" s="783">
        <v>5001050</v>
      </c>
      <c r="Z15" s="783">
        <v>0</v>
      </c>
      <c r="AA15" s="783">
        <v>0</v>
      </c>
      <c r="AB15" s="783">
        <v>29944</v>
      </c>
      <c r="AC15" s="785">
        <v>0</v>
      </c>
    </row>
    <row r="16" spans="2:29" ht="12" customHeight="1">
      <c r="B16" s="782" t="s">
        <v>1291</v>
      </c>
      <c r="C16" s="763">
        <f>SUM(D16:H16)</f>
        <v>30</v>
      </c>
      <c r="D16" s="764">
        <v>29</v>
      </c>
      <c r="E16" s="764">
        <v>0</v>
      </c>
      <c r="F16" s="764">
        <v>0</v>
      </c>
      <c r="G16" s="778">
        <v>0</v>
      </c>
      <c r="H16" s="764">
        <v>1</v>
      </c>
      <c r="I16" s="764">
        <f>SUM(J16:L16)</f>
        <v>26</v>
      </c>
      <c r="J16" s="764">
        <v>14</v>
      </c>
      <c r="K16" s="764">
        <v>2</v>
      </c>
      <c r="L16" s="764">
        <v>10</v>
      </c>
      <c r="M16" s="765">
        <v>287.01</v>
      </c>
      <c r="N16" s="784">
        <v>0</v>
      </c>
      <c r="O16" s="764">
        <v>1</v>
      </c>
      <c r="P16" s="764">
        <v>1</v>
      </c>
      <c r="Q16" s="764">
        <v>7</v>
      </c>
      <c r="R16" s="764">
        <f>SUM(S16:T16)</f>
        <v>24</v>
      </c>
      <c r="S16" s="764">
        <v>6</v>
      </c>
      <c r="T16" s="764">
        <v>18</v>
      </c>
      <c r="U16" s="764">
        <v>109</v>
      </c>
      <c r="V16" s="764">
        <f>SUM(X16:AC16)</f>
        <v>6002100</v>
      </c>
      <c r="W16" s="764">
        <f>SUM(X16:Y16)</f>
        <v>6000900</v>
      </c>
      <c r="X16" s="764">
        <v>2891200</v>
      </c>
      <c r="Y16" s="764">
        <v>3109700</v>
      </c>
      <c r="Z16" s="764">
        <v>0</v>
      </c>
      <c r="AA16" s="764">
        <v>0</v>
      </c>
      <c r="AB16" s="764">
        <v>0</v>
      </c>
      <c r="AC16" s="767">
        <v>1200</v>
      </c>
    </row>
    <row r="17" spans="2:29" ht="12" customHeight="1">
      <c r="B17" s="782" t="s">
        <v>1292</v>
      </c>
      <c r="C17" s="763">
        <f>SUM(D17:H17)</f>
        <v>59</v>
      </c>
      <c r="D17" s="764">
        <v>50</v>
      </c>
      <c r="E17" s="764">
        <v>5</v>
      </c>
      <c r="F17" s="764">
        <v>0</v>
      </c>
      <c r="G17" s="778">
        <v>0</v>
      </c>
      <c r="H17" s="764">
        <v>4</v>
      </c>
      <c r="I17" s="764">
        <f>SUM(J17:L17)</f>
        <v>123</v>
      </c>
      <c r="J17" s="764">
        <v>80</v>
      </c>
      <c r="K17" s="764">
        <v>15</v>
      </c>
      <c r="L17" s="764">
        <v>28</v>
      </c>
      <c r="M17" s="765">
        <v>2658.09</v>
      </c>
      <c r="N17" s="764">
        <v>13470</v>
      </c>
      <c r="O17" s="764">
        <v>1</v>
      </c>
      <c r="P17" s="764">
        <v>0</v>
      </c>
      <c r="Q17" s="764">
        <v>26</v>
      </c>
      <c r="R17" s="764">
        <f>SUM(S17:T17)</f>
        <v>82</v>
      </c>
      <c r="S17" s="764">
        <v>47</v>
      </c>
      <c r="T17" s="764">
        <v>35</v>
      </c>
      <c r="U17" s="764">
        <v>434</v>
      </c>
      <c r="V17" s="764">
        <f>SUM(X17:AC17)</f>
        <v>82755530</v>
      </c>
      <c r="W17" s="764">
        <f>SUM(X17:Y17)</f>
        <v>82737210</v>
      </c>
      <c r="X17" s="764">
        <v>54346048</v>
      </c>
      <c r="Y17" s="764">
        <v>28391162</v>
      </c>
      <c r="Z17" s="786">
        <v>7600</v>
      </c>
      <c r="AA17" s="764">
        <v>0</v>
      </c>
      <c r="AB17" s="764">
        <v>0</v>
      </c>
      <c r="AC17" s="767">
        <v>10720</v>
      </c>
    </row>
    <row r="18" spans="2:29" ht="12" customHeight="1">
      <c r="B18" s="782" t="s">
        <v>1293</v>
      </c>
      <c r="C18" s="763">
        <f>SUM(D18:H18)</f>
        <v>37</v>
      </c>
      <c r="D18" s="764">
        <v>29</v>
      </c>
      <c r="E18" s="764">
        <v>6</v>
      </c>
      <c r="F18" s="764">
        <v>0</v>
      </c>
      <c r="G18" s="778">
        <v>0</v>
      </c>
      <c r="H18" s="764">
        <v>2</v>
      </c>
      <c r="I18" s="764">
        <f>SUM(J18:L18)</f>
        <v>47</v>
      </c>
      <c r="J18" s="764">
        <v>33</v>
      </c>
      <c r="K18" s="764">
        <v>1</v>
      </c>
      <c r="L18" s="764">
        <v>13</v>
      </c>
      <c r="M18" s="765">
        <v>1956.1</v>
      </c>
      <c r="N18" s="764">
        <v>97860</v>
      </c>
      <c r="O18" s="764">
        <v>0</v>
      </c>
      <c r="P18" s="764">
        <v>0</v>
      </c>
      <c r="Q18" s="764">
        <v>8</v>
      </c>
      <c r="R18" s="764">
        <f>SUM(S18:T18)</f>
        <v>21</v>
      </c>
      <c r="S18" s="764">
        <v>15</v>
      </c>
      <c r="T18" s="764">
        <v>6</v>
      </c>
      <c r="U18" s="764">
        <v>116</v>
      </c>
      <c r="V18" s="764">
        <v>73617000</v>
      </c>
      <c r="W18" s="764">
        <f>SUM(X18:Y18)</f>
        <v>73364000</v>
      </c>
      <c r="X18" s="764">
        <v>54786100</v>
      </c>
      <c r="Y18" s="764">
        <v>18577900</v>
      </c>
      <c r="Z18" s="764">
        <v>251850</v>
      </c>
      <c r="AA18" s="764">
        <v>0</v>
      </c>
      <c r="AB18" s="764">
        <v>0</v>
      </c>
      <c r="AC18" s="767">
        <v>1950</v>
      </c>
    </row>
    <row r="19" spans="2:29" ht="12" customHeight="1">
      <c r="B19" s="782"/>
      <c r="C19" s="763"/>
      <c r="D19" s="764"/>
      <c r="E19" s="764"/>
      <c r="F19" s="764"/>
      <c r="G19" s="778"/>
      <c r="H19" s="764"/>
      <c r="I19" s="764"/>
      <c r="J19" s="764"/>
      <c r="K19" s="764"/>
      <c r="L19" s="764"/>
      <c r="M19" s="765"/>
      <c r="N19" s="764"/>
      <c r="O19" s="764"/>
      <c r="P19" s="764"/>
      <c r="Q19" s="764"/>
      <c r="R19" s="764"/>
      <c r="S19" s="764"/>
      <c r="T19" s="764"/>
      <c r="U19" s="764"/>
      <c r="V19" s="764"/>
      <c r="W19" s="764"/>
      <c r="X19" s="764"/>
      <c r="Y19" s="764"/>
      <c r="Z19" s="764"/>
      <c r="AA19" s="764"/>
      <c r="AB19" s="764"/>
      <c r="AC19" s="767"/>
    </row>
    <row r="20" spans="2:29" ht="12" customHeight="1">
      <c r="B20" s="782" t="s">
        <v>1294</v>
      </c>
      <c r="C20" s="763">
        <f>SUM(D20:H20)</f>
        <v>20</v>
      </c>
      <c r="D20" s="764">
        <v>17</v>
      </c>
      <c r="E20" s="764">
        <v>0</v>
      </c>
      <c r="F20" s="764">
        <v>0</v>
      </c>
      <c r="G20" s="778">
        <v>0</v>
      </c>
      <c r="H20" s="764">
        <v>3</v>
      </c>
      <c r="I20" s="764">
        <f>SUM(J20:L20)</f>
        <v>26</v>
      </c>
      <c r="J20" s="764">
        <v>11</v>
      </c>
      <c r="K20" s="764">
        <v>9</v>
      </c>
      <c r="L20" s="764">
        <v>6</v>
      </c>
      <c r="M20" s="765">
        <v>480.2</v>
      </c>
      <c r="N20" s="764">
        <v>0</v>
      </c>
      <c r="O20" s="764">
        <v>0</v>
      </c>
      <c r="P20" s="764">
        <v>0</v>
      </c>
      <c r="Q20" s="764">
        <v>9</v>
      </c>
      <c r="R20" s="764">
        <f>SUM(S20:T20)</f>
        <v>16</v>
      </c>
      <c r="S20" s="764">
        <v>10</v>
      </c>
      <c r="T20" s="764">
        <v>6</v>
      </c>
      <c r="U20" s="764">
        <v>102</v>
      </c>
      <c r="V20" s="764">
        <f>SUM(X20:AC20)</f>
        <v>16522700</v>
      </c>
      <c r="W20" s="764">
        <f>SUM(X20:Y20)</f>
        <v>16516200</v>
      </c>
      <c r="X20" s="764">
        <v>8408600</v>
      </c>
      <c r="Y20" s="764">
        <v>8107600</v>
      </c>
      <c r="Z20" s="764">
        <v>0</v>
      </c>
      <c r="AA20" s="764">
        <v>0</v>
      </c>
      <c r="AB20" s="764">
        <v>0</v>
      </c>
      <c r="AC20" s="767">
        <v>6500</v>
      </c>
    </row>
    <row r="21" spans="2:29" ht="12" customHeight="1">
      <c r="B21" s="782" t="s">
        <v>1295</v>
      </c>
      <c r="C21" s="763">
        <f>SUM(D21:H21)</f>
        <v>25</v>
      </c>
      <c r="D21" s="764">
        <v>24</v>
      </c>
      <c r="E21" s="764">
        <v>0</v>
      </c>
      <c r="F21" s="764">
        <v>0</v>
      </c>
      <c r="G21" s="778">
        <v>0</v>
      </c>
      <c r="H21" s="764">
        <v>1</v>
      </c>
      <c r="I21" s="764">
        <f>SUM(J21:L21)</f>
        <v>21</v>
      </c>
      <c r="J21" s="764">
        <v>7</v>
      </c>
      <c r="K21" s="764">
        <v>7</v>
      </c>
      <c r="L21" s="764">
        <v>7</v>
      </c>
      <c r="M21" s="765">
        <v>179.3</v>
      </c>
      <c r="N21" s="764">
        <v>0</v>
      </c>
      <c r="O21" s="764">
        <v>0</v>
      </c>
      <c r="P21" s="764">
        <v>0</v>
      </c>
      <c r="Q21" s="764">
        <v>2</v>
      </c>
      <c r="R21" s="764">
        <f>SUM(S21:T21)</f>
        <v>9</v>
      </c>
      <c r="S21" s="764">
        <v>3</v>
      </c>
      <c r="T21" s="764">
        <v>6</v>
      </c>
      <c r="U21" s="764">
        <v>53</v>
      </c>
      <c r="V21" s="764">
        <f>SUM(X21:AC21)</f>
        <v>2401850</v>
      </c>
      <c r="W21" s="764">
        <f>SUM(X21:Y21)</f>
        <v>2401750</v>
      </c>
      <c r="X21" s="764">
        <v>1479250</v>
      </c>
      <c r="Y21" s="764">
        <v>922500</v>
      </c>
      <c r="Z21" s="764">
        <v>0</v>
      </c>
      <c r="AA21" s="764">
        <v>0</v>
      </c>
      <c r="AB21" s="764">
        <v>0</v>
      </c>
      <c r="AC21" s="787">
        <v>100</v>
      </c>
    </row>
    <row r="22" spans="2:29" ht="12" customHeight="1">
      <c r="B22" s="782" t="s">
        <v>1296</v>
      </c>
      <c r="C22" s="763">
        <f>SUM(D22:H22)</f>
        <v>31</v>
      </c>
      <c r="D22" s="764">
        <v>28</v>
      </c>
      <c r="E22" s="764">
        <v>1</v>
      </c>
      <c r="F22" s="764">
        <v>0</v>
      </c>
      <c r="G22" s="778">
        <v>0</v>
      </c>
      <c r="H22" s="764">
        <v>2</v>
      </c>
      <c r="I22" s="764">
        <f>SUM(J22:L22)</f>
        <v>32</v>
      </c>
      <c r="J22" s="764">
        <v>20</v>
      </c>
      <c r="K22" s="764">
        <v>5</v>
      </c>
      <c r="L22" s="764">
        <v>7</v>
      </c>
      <c r="M22" s="765">
        <v>647.8</v>
      </c>
      <c r="N22" s="788">
        <v>1200</v>
      </c>
      <c r="O22" s="764">
        <v>0</v>
      </c>
      <c r="P22" s="764">
        <v>0</v>
      </c>
      <c r="Q22" s="764">
        <v>12</v>
      </c>
      <c r="R22" s="764">
        <f>SUM(S22:T22)</f>
        <v>19</v>
      </c>
      <c r="S22" s="764">
        <v>8</v>
      </c>
      <c r="T22" s="764">
        <v>11</v>
      </c>
      <c r="U22" s="764">
        <v>132</v>
      </c>
      <c r="V22" s="764">
        <f>SUM(X22:AC22)</f>
        <v>8312035</v>
      </c>
      <c r="W22" s="764">
        <f>SUM(X22:Y22)</f>
        <v>7966535</v>
      </c>
      <c r="X22" s="764">
        <v>5897400</v>
      </c>
      <c r="Y22" s="764">
        <v>2069135</v>
      </c>
      <c r="Z22" s="764">
        <v>8500</v>
      </c>
      <c r="AA22" s="764">
        <v>0</v>
      </c>
      <c r="AB22" s="764">
        <v>0</v>
      </c>
      <c r="AC22" s="767">
        <v>337000</v>
      </c>
    </row>
    <row r="23" spans="2:29" ht="12" customHeight="1">
      <c r="B23" s="782" t="s">
        <v>1297</v>
      </c>
      <c r="C23" s="763">
        <f>SUM(D23:H23)</f>
        <v>19</v>
      </c>
      <c r="D23" s="764">
        <v>17</v>
      </c>
      <c r="E23" s="764">
        <v>0</v>
      </c>
      <c r="F23" s="764">
        <v>0</v>
      </c>
      <c r="G23" s="778">
        <v>0</v>
      </c>
      <c r="H23" s="764">
        <v>2</v>
      </c>
      <c r="I23" s="764">
        <f>SUM(J23:L23)</f>
        <v>20</v>
      </c>
      <c r="J23" s="764">
        <v>7</v>
      </c>
      <c r="K23" s="764">
        <v>4</v>
      </c>
      <c r="L23" s="764">
        <v>9</v>
      </c>
      <c r="M23" s="765">
        <v>241.78</v>
      </c>
      <c r="N23" s="764">
        <v>0</v>
      </c>
      <c r="O23" s="764">
        <v>0</v>
      </c>
      <c r="P23" s="764">
        <v>1</v>
      </c>
      <c r="Q23" s="764">
        <v>1</v>
      </c>
      <c r="R23" s="764">
        <f>SUM(S23:T23)</f>
        <v>21</v>
      </c>
      <c r="S23" s="764">
        <v>5</v>
      </c>
      <c r="T23" s="764">
        <v>16</v>
      </c>
      <c r="U23" s="764">
        <v>90</v>
      </c>
      <c r="V23" s="764">
        <f>SUM(X23:AC23)</f>
        <v>5172550</v>
      </c>
      <c r="W23" s="764">
        <f>SUM(X23:Y23)</f>
        <v>5171900</v>
      </c>
      <c r="X23" s="764">
        <v>3051100</v>
      </c>
      <c r="Y23" s="764">
        <v>2120800</v>
      </c>
      <c r="Z23" s="764">
        <v>0</v>
      </c>
      <c r="AA23" s="764">
        <v>0</v>
      </c>
      <c r="AB23" s="764">
        <v>0</v>
      </c>
      <c r="AC23" s="767">
        <v>650</v>
      </c>
    </row>
    <row r="24" spans="2:29" ht="12" customHeight="1">
      <c r="B24" s="762" t="s">
        <v>1123</v>
      </c>
      <c r="C24" s="763">
        <f>SUM(D24:H24)</f>
        <v>18</v>
      </c>
      <c r="D24" s="764">
        <v>16</v>
      </c>
      <c r="E24" s="764">
        <v>0</v>
      </c>
      <c r="F24" s="764">
        <v>0</v>
      </c>
      <c r="G24" s="778">
        <v>0</v>
      </c>
      <c r="H24" s="764">
        <v>2</v>
      </c>
      <c r="I24" s="764">
        <f>SUM(J24:L24)</f>
        <v>31</v>
      </c>
      <c r="J24" s="764">
        <v>16</v>
      </c>
      <c r="K24" s="764">
        <v>9</v>
      </c>
      <c r="L24" s="764">
        <v>6</v>
      </c>
      <c r="M24" s="765">
        <v>416.66</v>
      </c>
      <c r="N24" s="764">
        <v>0</v>
      </c>
      <c r="O24" s="764">
        <v>0</v>
      </c>
      <c r="P24" s="764">
        <v>1</v>
      </c>
      <c r="Q24" s="764">
        <v>2</v>
      </c>
      <c r="R24" s="764">
        <f>SUM(S24:T24)</f>
        <v>15</v>
      </c>
      <c r="S24" s="764">
        <v>5</v>
      </c>
      <c r="T24" s="764">
        <v>10</v>
      </c>
      <c r="U24" s="764">
        <v>99</v>
      </c>
      <c r="V24" s="764">
        <f>SUM(X24:AC24)</f>
        <v>7978300</v>
      </c>
      <c r="W24" s="764">
        <f>SUM(X24:Y24)</f>
        <v>7966300</v>
      </c>
      <c r="X24" s="764">
        <v>3853150</v>
      </c>
      <c r="Y24" s="764">
        <v>4113150</v>
      </c>
      <c r="Z24" s="764">
        <v>0</v>
      </c>
      <c r="AA24" s="764">
        <v>0</v>
      </c>
      <c r="AB24" s="764">
        <v>0</v>
      </c>
      <c r="AC24" s="767">
        <v>12000</v>
      </c>
    </row>
    <row r="25" spans="2:29" ht="12" customHeight="1">
      <c r="B25" s="762"/>
      <c r="C25" s="763"/>
      <c r="D25" s="764"/>
      <c r="E25" s="764"/>
      <c r="F25" s="764"/>
      <c r="G25" s="778"/>
      <c r="H25" s="764"/>
      <c r="I25" s="764"/>
      <c r="J25" s="764"/>
      <c r="K25" s="764"/>
      <c r="L25" s="764"/>
      <c r="M25" s="765"/>
      <c r="N25" s="764"/>
      <c r="O25" s="764"/>
      <c r="P25" s="764"/>
      <c r="Q25" s="764"/>
      <c r="R25" s="764"/>
      <c r="S25" s="764"/>
      <c r="T25" s="764"/>
      <c r="U25" s="764"/>
      <c r="V25" s="764"/>
      <c r="W25" s="764"/>
      <c r="X25" s="764"/>
      <c r="Y25" s="764"/>
      <c r="Z25" s="764"/>
      <c r="AA25" s="764"/>
      <c r="AB25" s="786"/>
      <c r="AC25" s="767"/>
    </row>
    <row r="26" spans="2:29" s="764" customFormat="1" ht="12" customHeight="1">
      <c r="B26" s="789" t="s">
        <v>1124</v>
      </c>
      <c r="C26" s="763">
        <f>SUM(D26:H26)</f>
        <v>27</v>
      </c>
      <c r="D26" s="764">
        <v>26</v>
      </c>
      <c r="E26" s="764">
        <v>0</v>
      </c>
      <c r="F26" s="764">
        <v>0</v>
      </c>
      <c r="G26" s="764">
        <v>1</v>
      </c>
      <c r="H26" s="764">
        <v>0</v>
      </c>
      <c r="I26" s="764">
        <v>29</v>
      </c>
      <c r="J26" s="764">
        <v>22</v>
      </c>
      <c r="K26" s="764">
        <v>4</v>
      </c>
      <c r="L26" s="764">
        <v>4</v>
      </c>
      <c r="M26" s="765">
        <v>787.22</v>
      </c>
      <c r="N26" s="764">
        <v>0</v>
      </c>
      <c r="O26" s="764">
        <v>1</v>
      </c>
      <c r="P26" s="764">
        <v>1</v>
      </c>
      <c r="Q26" s="764">
        <v>4</v>
      </c>
      <c r="R26" s="764">
        <f>SUM(S26:T26)</f>
        <v>25</v>
      </c>
      <c r="S26" s="764">
        <v>16</v>
      </c>
      <c r="T26" s="764">
        <v>9</v>
      </c>
      <c r="U26" s="764">
        <v>125</v>
      </c>
      <c r="V26" s="764">
        <f>SUM(X26:AC26)</f>
        <v>17023880</v>
      </c>
      <c r="W26" s="764">
        <f>SUM(X26:Y26)</f>
        <v>17008880</v>
      </c>
      <c r="X26" s="764">
        <v>13746000</v>
      </c>
      <c r="Y26" s="764">
        <v>3262880</v>
      </c>
      <c r="Z26" s="764">
        <v>0</v>
      </c>
      <c r="AA26" s="764">
        <v>0</v>
      </c>
      <c r="AB26" s="764">
        <v>15000</v>
      </c>
      <c r="AC26" s="767">
        <v>0</v>
      </c>
    </row>
    <row r="27" spans="2:29" s="764" customFormat="1" ht="12" customHeight="1">
      <c r="B27" s="789" t="s">
        <v>1125</v>
      </c>
      <c r="C27" s="763">
        <f>SUM(D27:H27)</f>
        <v>35</v>
      </c>
      <c r="D27" s="764">
        <v>33</v>
      </c>
      <c r="E27" s="764">
        <v>0</v>
      </c>
      <c r="F27" s="764">
        <v>0</v>
      </c>
      <c r="G27" s="764">
        <v>1</v>
      </c>
      <c r="H27" s="764">
        <v>1</v>
      </c>
      <c r="I27" s="764">
        <f>SUM(J27:L27)</f>
        <v>21</v>
      </c>
      <c r="J27" s="764">
        <v>10</v>
      </c>
      <c r="K27" s="764">
        <v>2</v>
      </c>
      <c r="L27" s="764">
        <v>9</v>
      </c>
      <c r="M27" s="765">
        <v>346.08</v>
      </c>
      <c r="N27" s="764">
        <v>0</v>
      </c>
      <c r="O27" s="764">
        <v>1</v>
      </c>
      <c r="P27" s="764">
        <v>1</v>
      </c>
      <c r="Q27" s="764">
        <v>9</v>
      </c>
      <c r="R27" s="764">
        <f>SUM(S27:T27)</f>
        <v>19</v>
      </c>
      <c r="S27" s="764">
        <v>4</v>
      </c>
      <c r="T27" s="764">
        <v>15</v>
      </c>
      <c r="U27" s="764">
        <v>142</v>
      </c>
      <c r="V27" s="764">
        <f>SUM(X27:AC27)</f>
        <v>6358150</v>
      </c>
      <c r="W27" s="764">
        <f>SUM(X27:Y27)</f>
        <v>6354650</v>
      </c>
      <c r="X27" s="764">
        <v>3487500</v>
      </c>
      <c r="Y27" s="764">
        <v>2867150</v>
      </c>
      <c r="Z27" s="764">
        <v>0</v>
      </c>
      <c r="AA27" s="764">
        <v>0</v>
      </c>
      <c r="AB27" s="764">
        <v>1500</v>
      </c>
      <c r="AC27" s="767">
        <v>2000</v>
      </c>
    </row>
    <row r="28" spans="2:29" ht="9" customHeight="1" thickBot="1">
      <c r="B28" s="790"/>
      <c r="C28" s="791"/>
      <c r="D28" s="792"/>
      <c r="E28" s="792"/>
      <c r="F28" s="792"/>
      <c r="G28" s="792"/>
      <c r="H28" s="792"/>
      <c r="I28" s="792"/>
      <c r="J28" s="792"/>
      <c r="K28" s="792"/>
      <c r="L28" s="792"/>
      <c r="M28" s="792"/>
      <c r="N28" s="792"/>
      <c r="O28" s="792"/>
      <c r="P28" s="792"/>
      <c r="Q28" s="792"/>
      <c r="R28" s="792"/>
      <c r="S28" s="792"/>
      <c r="T28" s="792"/>
      <c r="U28" s="792"/>
      <c r="V28" s="792"/>
      <c r="W28" s="792"/>
      <c r="X28" s="792"/>
      <c r="Y28" s="792"/>
      <c r="Z28" s="792"/>
      <c r="AA28" s="792"/>
      <c r="AB28" s="792"/>
      <c r="AC28" s="793"/>
    </row>
    <row r="29" ht="12">
      <c r="B29" s="746" t="s">
        <v>1298</v>
      </c>
    </row>
  </sheetData>
  <mergeCells count="16">
    <mergeCell ref="B4:B6"/>
    <mergeCell ref="C4:H5"/>
    <mergeCell ref="U4:U6"/>
    <mergeCell ref="I4:L5"/>
    <mergeCell ref="M4:N5"/>
    <mergeCell ref="R4:T5"/>
    <mergeCell ref="O4:O6"/>
    <mergeCell ref="P4:P6"/>
    <mergeCell ref="Q4:Q6"/>
    <mergeCell ref="AB5:AB6"/>
    <mergeCell ref="AC5:AC6"/>
    <mergeCell ref="V4:AC4"/>
    <mergeCell ref="Z5:Z6"/>
    <mergeCell ref="V5:V6"/>
    <mergeCell ref="W5:Y5"/>
    <mergeCell ref="AA5:AA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V36"/>
  <sheetViews>
    <sheetView workbookViewId="0" topLeftCell="A1">
      <selection activeCell="A1" sqref="A1"/>
    </sheetView>
  </sheetViews>
  <sheetFormatPr defaultColWidth="9.00390625" defaultRowHeight="13.5"/>
  <cols>
    <col min="1" max="1" width="3.375" style="794" customWidth="1"/>
    <col min="2" max="2" width="8.625" style="794" customWidth="1"/>
    <col min="3" max="3" width="6.75390625" style="799" customWidth="1"/>
    <col min="4" max="4" width="10.625" style="797" customWidth="1"/>
    <col min="5" max="5" width="6.625" style="799" customWidth="1"/>
    <col min="6" max="6" width="6.625" style="798" customWidth="1"/>
    <col min="7" max="7" width="7.625" style="798" customWidth="1"/>
    <col min="8" max="8" width="7.625" style="794" customWidth="1"/>
    <col min="9" max="9" width="6.625" style="794" customWidth="1"/>
    <col min="10" max="12" width="7.625" style="794" customWidth="1"/>
    <col min="13" max="13" width="6.625" style="794" customWidth="1"/>
    <col min="14" max="14" width="6.25390625" style="794" customWidth="1"/>
    <col min="15" max="21" width="6.625" style="794" customWidth="1"/>
    <col min="22" max="22" width="7.625" style="794" customWidth="1"/>
    <col min="23" max="16384" width="9.00390625" style="794" customWidth="1"/>
  </cols>
  <sheetData>
    <row r="1" spans="2:5" ht="14.25">
      <c r="B1" s="795" t="s">
        <v>1324</v>
      </c>
      <c r="C1" s="796"/>
      <c r="E1" s="795"/>
    </row>
    <row r="3" spans="4:21" s="799" customFormat="1" ht="12.75" thickBot="1">
      <c r="D3" s="797"/>
      <c r="F3" s="798"/>
      <c r="G3" s="798"/>
      <c r="U3" s="800" t="s">
        <v>1126</v>
      </c>
    </row>
    <row r="4" spans="2:22" s="799" customFormat="1" ht="15" customHeight="1">
      <c r="B4" s="1165" t="s">
        <v>1300</v>
      </c>
      <c r="C4" s="1173" t="s">
        <v>1301</v>
      </c>
      <c r="D4" s="1157" t="s">
        <v>986</v>
      </c>
      <c r="E4" s="1182" t="s">
        <v>1302</v>
      </c>
      <c r="F4" s="1176" t="s">
        <v>1303</v>
      </c>
      <c r="G4" s="1177"/>
      <c r="H4" s="1178"/>
      <c r="I4" s="1179" t="s">
        <v>1304</v>
      </c>
      <c r="J4" s="1180"/>
      <c r="K4" s="1181"/>
      <c r="L4" s="1161" t="s">
        <v>1305</v>
      </c>
      <c r="M4" s="1155" t="s">
        <v>1306</v>
      </c>
      <c r="N4" s="1163" t="s">
        <v>1307</v>
      </c>
      <c r="O4" s="1159" t="s">
        <v>1308</v>
      </c>
      <c r="P4" s="1155" t="s">
        <v>1309</v>
      </c>
      <c r="Q4" s="1159" t="s">
        <v>1310</v>
      </c>
      <c r="R4" s="1157" t="s">
        <v>1311</v>
      </c>
      <c r="S4" s="1159" t="s">
        <v>1312</v>
      </c>
      <c r="T4" s="1157" t="s">
        <v>1313</v>
      </c>
      <c r="U4" s="1161" t="s">
        <v>1314</v>
      </c>
      <c r="V4" s="1155" t="s">
        <v>1315</v>
      </c>
    </row>
    <row r="5" spans="2:22" s="799" customFormat="1" ht="24.75" customHeight="1">
      <c r="B5" s="1166"/>
      <c r="C5" s="1174"/>
      <c r="D5" s="1175"/>
      <c r="E5" s="1183"/>
      <c r="F5" s="801" t="s">
        <v>1316</v>
      </c>
      <c r="G5" s="801" t="s">
        <v>113</v>
      </c>
      <c r="H5" s="802" t="s">
        <v>1373</v>
      </c>
      <c r="I5" s="801" t="s">
        <v>1316</v>
      </c>
      <c r="J5" s="801" t="s">
        <v>113</v>
      </c>
      <c r="K5" s="802" t="s">
        <v>1373</v>
      </c>
      <c r="L5" s="1162"/>
      <c r="M5" s="1156"/>
      <c r="N5" s="1164"/>
      <c r="O5" s="1160"/>
      <c r="P5" s="1156"/>
      <c r="Q5" s="1160"/>
      <c r="R5" s="1158"/>
      <c r="S5" s="1160"/>
      <c r="T5" s="1158"/>
      <c r="U5" s="1162"/>
      <c r="V5" s="1156"/>
    </row>
    <row r="6" spans="2:22" s="799" customFormat="1" ht="12" customHeight="1">
      <c r="B6" s="1167" t="s">
        <v>1317</v>
      </c>
      <c r="C6" s="1168"/>
      <c r="D6" s="1168"/>
      <c r="E6" s="1168"/>
      <c r="F6" s="1168"/>
      <c r="G6" s="1168"/>
      <c r="H6" s="1168"/>
      <c r="I6" s="1168"/>
      <c r="J6" s="1168"/>
      <c r="K6" s="1168"/>
      <c r="L6" s="1168"/>
      <c r="M6" s="1168"/>
      <c r="N6" s="1168"/>
      <c r="O6" s="1168"/>
      <c r="P6" s="1168"/>
      <c r="Q6" s="1168"/>
      <c r="R6" s="1168"/>
      <c r="S6" s="1168"/>
      <c r="T6" s="1168"/>
      <c r="U6" s="1168"/>
      <c r="V6" s="1169"/>
    </row>
    <row r="7" spans="2:22" s="803" customFormat="1" ht="12" customHeight="1">
      <c r="B7" s="804" t="s">
        <v>1318</v>
      </c>
      <c r="C7" s="805">
        <v>617</v>
      </c>
      <c r="D7" s="805">
        <f>SUM(E7:V7)</f>
        <v>686</v>
      </c>
      <c r="E7" s="806">
        <v>21</v>
      </c>
      <c r="F7" s="806">
        <v>6</v>
      </c>
      <c r="G7" s="806">
        <v>26</v>
      </c>
      <c r="H7" s="806">
        <v>69</v>
      </c>
      <c r="I7" s="806">
        <v>1</v>
      </c>
      <c r="J7" s="806">
        <v>106</v>
      </c>
      <c r="K7" s="806">
        <v>251</v>
      </c>
      <c r="L7" s="806">
        <v>52</v>
      </c>
      <c r="M7" s="806">
        <v>0</v>
      </c>
      <c r="N7" s="806">
        <v>72</v>
      </c>
      <c r="O7" s="806">
        <v>27</v>
      </c>
      <c r="P7" s="806">
        <v>7</v>
      </c>
      <c r="Q7" s="806">
        <v>0</v>
      </c>
      <c r="R7" s="806">
        <v>0</v>
      </c>
      <c r="S7" s="806">
        <v>21</v>
      </c>
      <c r="T7" s="806">
        <v>3</v>
      </c>
      <c r="U7" s="806">
        <v>23</v>
      </c>
      <c r="V7" s="807">
        <v>1</v>
      </c>
    </row>
    <row r="8" spans="2:22" s="799" customFormat="1" ht="12" customHeight="1">
      <c r="B8" s="804" t="s">
        <v>1266</v>
      </c>
      <c r="C8" s="805">
        <v>52</v>
      </c>
      <c r="D8" s="805">
        <f>SUM(E8:V8)</f>
        <v>44</v>
      </c>
      <c r="E8" s="806">
        <v>0</v>
      </c>
      <c r="F8" s="808">
        <v>0</v>
      </c>
      <c r="G8" s="806">
        <v>1</v>
      </c>
      <c r="H8" s="806">
        <v>3</v>
      </c>
      <c r="I8" s="806">
        <v>0</v>
      </c>
      <c r="J8" s="806">
        <v>11</v>
      </c>
      <c r="K8" s="806">
        <v>15</v>
      </c>
      <c r="L8" s="806">
        <v>2</v>
      </c>
      <c r="M8" s="806">
        <v>0</v>
      </c>
      <c r="N8" s="806">
        <v>1</v>
      </c>
      <c r="O8" s="806">
        <v>5</v>
      </c>
      <c r="P8" s="806">
        <v>2</v>
      </c>
      <c r="Q8" s="806">
        <v>0</v>
      </c>
      <c r="R8" s="806">
        <v>0</v>
      </c>
      <c r="S8" s="806">
        <v>2</v>
      </c>
      <c r="T8" s="806">
        <v>1</v>
      </c>
      <c r="U8" s="806">
        <v>1</v>
      </c>
      <c r="V8" s="807">
        <v>0</v>
      </c>
    </row>
    <row r="9" spans="2:22" s="799" customFormat="1" ht="12" customHeight="1">
      <c r="B9" s="804" t="s">
        <v>1319</v>
      </c>
      <c r="C9" s="805">
        <v>562</v>
      </c>
      <c r="D9" s="805">
        <f>SUM(E9:V9)</f>
        <v>619</v>
      </c>
      <c r="E9" s="806">
        <v>24</v>
      </c>
      <c r="F9" s="806">
        <v>7</v>
      </c>
      <c r="G9" s="806">
        <v>26</v>
      </c>
      <c r="H9" s="806">
        <v>50</v>
      </c>
      <c r="I9" s="806">
        <v>1</v>
      </c>
      <c r="J9" s="806">
        <v>64</v>
      </c>
      <c r="K9" s="806">
        <v>246</v>
      </c>
      <c r="L9" s="806">
        <v>57</v>
      </c>
      <c r="M9" s="806">
        <v>0</v>
      </c>
      <c r="N9" s="806">
        <v>71</v>
      </c>
      <c r="O9" s="806">
        <v>25</v>
      </c>
      <c r="P9" s="806">
        <v>3</v>
      </c>
      <c r="Q9" s="806">
        <v>0</v>
      </c>
      <c r="R9" s="806">
        <v>0</v>
      </c>
      <c r="S9" s="806">
        <v>19</v>
      </c>
      <c r="T9" s="806">
        <v>2</v>
      </c>
      <c r="U9" s="806">
        <v>23</v>
      </c>
      <c r="V9" s="807">
        <v>1</v>
      </c>
    </row>
    <row r="10" spans="2:22" s="799" customFormat="1" ht="12" customHeight="1">
      <c r="B10" s="804" t="s">
        <v>1320</v>
      </c>
      <c r="C10" s="805">
        <v>0</v>
      </c>
      <c r="D10" s="805">
        <f>SUM(E10:V10)</f>
        <v>12141</v>
      </c>
      <c r="E10" s="806">
        <v>172</v>
      </c>
      <c r="F10" s="806">
        <v>656</v>
      </c>
      <c r="G10" s="806">
        <v>2009</v>
      </c>
      <c r="H10" s="806">
        <v>1785</v>
      </c>
      <c r="I10" s="806">
        <v>0</v>
      </c>
      <c r="J10" s="806">
        <v>3753</v>
      </c>
      <c r="K10" s="806">
        <v>3260</v>
      </c>
      <c r="L10" s="806">
        <v>119</v>
      </c>
      <c r="M10" s="806">
        <v>0</v>
      </c>
      <c r="N10" s="806">
        <v>218</v>
      </c>
      <c r="O10" s="806">
        <v>71</v>
      </c>
      <c r="P10" s="806">
        <v>18</v>
      </c>
      <c r="Q10" s="806">
        <v>0</v>
      </c>
      <c r="R10" s="806">
        <v>0</v>
      </c>
      <c r="S10" s="806">
        <v>0</v>
      </c>
      <c r="T10" s="806">
        <v>0</v>
      </c>
      <c r="U10" s="806">
        <v>0</v>
      </c>
      <c r="V10" s="807">
        <v>80</v>
      </c>
    </row>
    <row r="11" spans="2:22" s="799" customFormat="1" ht="12" customHeight="1">
      <c r="B11" s="809" t="s">
        <v>1321</v>
      </c>
      <c r="C11" s="805"/>
      <c r="D11" s="810"/>
      <c r="E11" s="806"/>
      <c r="F11" s="806"/>
      <c r="G11" s="806"/>
      <c r="H11" s="806"/>
      <c r="I11" s="806"/>
      <c r="J11" s="806"/>
      <c r="K11" s="806"/>
      <c r="L11" s="806"/>
      <c r="M11" s="806"/>
      <c r="N11" s="806"/>
      <c r="O11" s="806"/>
      <c r="P11" s="806"/>
      <c r="Q11" s="806"/>
      <c r="R11" s="806"/>
      <c r="S11" s="806"/>
      <c r="T11" s="806"/>
      <c r="U11" s="806"/>
      <c r="V11" s="807"/>
    </row>
    <row r="12" spans="2:22" s="799" customFormat="1" ht="12" customHeight="1">
      <c r="B12" s="811"/>
      <c r="C12" s="805"/>
      <c r="D12" s="810"/>
      <c r="E12" s="806"/>
      <c r="F12" s="806"/>
      <c r="G12" s="806"/>
      <c r="H12" s="806"/>
      <c r="I12" s="806"/>
      <c r="J12" s="806"/>
      <c r="K12" s="806"/>
      <c r="L12" s="806"/>
      <c r="M12" s="806"/>
      <c r="N12" s="806"/>
      <c r="O12" s="806"/>
      <c r="P12" s="806"/>
      <c r="Q12" s="806"/>
      <c r="R12" s="806"/>
      <c r="S12" s="806"/>
      <c r="T12" s="806"/>
      <c r="U12" s="806"/>
      <c r="V12" s="807"/>
    </row>
    <row r="13" spans="2:22" s="799" customFormat="1" ht="12" customHeight="1">
      <c r="B13" s="1170" t="s">
        <v>1322</v>
      </c>
      <c r="C13" s="1171"/>
      <c r="D13" s="1171"/>
      <c r="E13" s="1171"/>
      <c r="F13" s="1171"/>
      <c r="G13" s="1171"/>
      <c r="H13" s="1171"/>
      <c r="I13" s="1171"/>
      <c r="J13" s="1171"/>
      <c r="K13" s="1171"/>
      <c r="L13" s="1171"/>
      <c r="M13" s="1171"/>
      <c r="N13" s="1171"/>
      <c r="O13" s="1171"/>
      <c r="P13" s="1171"/>
      <c r="Q13" s="1171"/>
      <c r="R13" s="1171"/>
      <c r="S13" s="1171"/>
      <c r="T13" s="1171"/>
      <c r="U13" s="1171"/>
      <c r="V13" s="1172"/>
    </row>
    <row r="14" spans="2:22" s="799" customFormat="1" ht="12" customHeight="1">
      <c r="B14" s="804" t="s">
        <v>1318</v>
      </c>
      <c r="C14" s="805">
        <v>617</v>
      </c>
      <c r="D14" s="805">
        <f>SUM(E14:V14)</f>
        <v>686</v>
      </c>
      <c r="E14" s="806">
        <v>19</v>
      </c>
      <c r="F14" s="806">
        <v>1</v>
      </c>
      <c r="G14" s="806">
        <v>6</v>
      </c>
      <c r="H14" s="806">
        <v>23</v>
      </c>
      <c r="I14" s="806">
        <v>0</v>
      </c>
      <c r="J14" s="806">
        <v>43</v>
      </c>
      <c r="K14" s="806">
        <v>67</v>
      </c>
      <c r="L14" s="806">
        <v>17</v>
      </c>
      <c r="M14" s="806">
        <v>2</v>
      </c>
      <c r="N14" s="806">
        <v>28</v>
      </c>
      <c r="O14" s="806">
        <v>143</v>
      </c>
      <c r="P14" s="806">
        <v>9</v>
      </c>
      <c r="Q14" s="806">
        <v>0</v>
      </c>
      <c r="R14" s="806">
        <v>13</v>
      </c>
      <c r="S14" s="806">
        <v>134</v>
      </c>
      <c r="T14" s="806">
        <v>8</v>
      </c>
      <c r="U14" s="806">
        <v>72</v>
      </c>
      <c r="V14" s="807">
        <v>101</v>
      </c>
    </row>
    <row r="15" spans="2:22" s="799" customFormat="1" ht="12" customHeight="1">
      <c r="B15" s="804" t="s">
        <v>1266</v>
      </c>
      <c r="C15" s="805">
        <v>52</v>
      </c>
      <c r="D15" s="805">
        <f>SUM(E15:V15)</f>
        <v>44</v>
      </c>
      <c r="E15" s="805">
        <v>2</v>
      </c>
      <c r="F15" s="808">
        <v>0</v>
      </c>
      <c r="G15" s="808">
        <v>0</v>
      </c>
      <c r="H15" s="806">
        <v>0</v>
      </c>
      <c r="I15" s="806">
        <v>0</v>
      </c>
      <c r="J15" s="806">
        <v>2</v>
      </c>
      <c r="K15" s="806">
        <v>3</v>
      </c>
      <c r="L15" s="806">
        <v>0</v>
      </c>
      <c r="M15" s="806">
        <v>0</v>
      </c>
      <c r="N15" s="806">
        <v>0</v>
      </c>
      <c r="O15" s="806">
        <v>7</v>
      </c>
      <c r="P15" s="806">
        <v>2</v>
      </c>
      <c r="Q15" s="806">
        <v>0</v>
      </c>
      <c r="R15" s="806">
        <v>4</v>
      </c>
      <c r="S15" s="806">
        <v>7</v>
      </c>
      <c r="T15" s="806">
        <v>3</v>
      </c>
      <c r="U15" s="806">
        <v>12</v>
      </c>
      <c r="V15" s="807">
        <v>2</v>
      </c>
    </row>
    <row r="16" spans="2:22" s="799" customFormat="1" ht="12" customHeight="1">
      <c r="B16" s="804" t="s">
        <v>1319</v>
      </c>
      <c r="C16" s="805">
        <v>562</v>
      </c>
      <c r="D16" s="805">
        <f>SUM(E16:V16)</f>
        <v>619</v>
      </c>
      <c r="E16" s="806">
        <v>14</v>
      </c>
      <c r="F16" s="799">
        <v>1</v>
      </c>
      <c r="G16" s="806">
        <v>2</v>
      </c>
      <c r="H16" s="806">
        <v>8</v>
      </c>
      <c r="I16" s="806">
        <v>0</v>
      </c>
      <c r="J16" s="806">
        <v>33</v>
      </c>
      <c r="K16" s="806">
        <v>57</v>
      </c>
      <c r="L16" s="806">
        <v>16</v>
      </c>
      <c r="M16" s="806">
        <v>4</v>
      </c>
      <c r="N16" s="806">
        <v>29</v>
      </c>
      <c r="O16" s="806">
        <v>138</v>
      </c>
      <c r="P16" s="806">
        <v>9</v>
      </c>
      <c r="Q16" s="806">
        <v>0</v>
      </c>
      <c r="R16" s="806">
        <v>8</v>
      </c>
      <c r="S16" s="806">
        <v>143</v>
      </c>
      <c r="T16" s="806">
        <v>9</v>
      </c>
      <c r="U16" s="806">
        <v>66</v>
      </c>
      <c r="V16" s="807">
        <v>82</v>
      </c>
    </row>
    <row r="17" spans="2:22" s="799" customFormat="1" ht="12" customHeight="1">
      <c r="B17" s="804" t="s">
        <v>1320</v>
      </c>
      <c r="C17" s="805">
        <v>0</v>
      </c>
      <c r="D17" s="805">
        <f>SUM(E17:V17)</f>
        <v>12141</v>
      </c>
      <c r="E17" s="806">
        <v>466</v>
      </c>
      <c r="F17" s="806">
        <v>0</v>
      </c>
      <c r="G17" s="806">
        <v>148</v>
      </c>
      <c r="H17" s="806">
        <v>564</v>
      </c>
      <c r="I17" s="806">
        <v>0</v>
      </c>
      <c r="J17" s="806">
        <v>1031</v>
      </c>
      <c r="K17" s="806">
        <v>1621</v>
      </c>
      <c r="L17" s="806">
        <v>142</v>
      </c>
      <c r="M17" s="806">
        <v>507</v>
      </c>
      <c r="N17" s="806">
        <v>117</v>
      </c>
      <c r="O17" s="806">
        <v>393</v>
      </c>
      <c r="P17" s="806">
        <v>13</v>
      </c>
      <c r="Q17" s="806">
        <v>0</v>
      </c>
      <c r="R17" s="806">
        <v>536</v>
      </c>
      <c r="S17" s="806">
        <v>59</v>
      </c>
      <c r="T17" s="806">
        <v>34</v>
      </c>
      <c r="U17" s="806">
        <v>137</v>
      </c>
      <c r="V17" s="807">
        <v>6373</v>
      </c>
    </row>
    <row r="18" spans="2:22" s="799" customFormat="1" ht="12" customHeight="1">
      <c r="B18" s="809" t="s">
        <v>1321</v>
      </c>
      <c r="C18" s="805"/>
      <c r="D18" s="805"/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6"/>
      <c r="R18" s="806"/>
      <c r="S18" s="806"/>
      <c r="T18" s="806"/>
      <c r="U18" s="806"/>
      <c r="V18" s="807"/>
    </row>
    <row r="19" spans="2:22" s="799" customFormat="1" ht="12" customHeight="1" thickBot="1">
      <c r="B19" s="812"/>
      <c r="C19" s="813"/>
      <c r="D19" s="814"/>
      <c r="E19" s="815"/>
      <c r="F19" s="815"/>
      <c r="G19" s="815"/>
      <c r="H19" s="815"/>
      <c r="I19" s="815"/>
      <c r="J19" s="815"/>
      <c r="K19" s="815"/>
      <c r="L19" s="815"/>
      <c r="M19" s="815"/>
      <c r="N19" s="815"/>
      <c r="O19" s="815"/>
      <c r="P19" s="815"/>
      <c r="Q19" s="815"/>
      <c r="R19" s="815"/>
      <c r="S19" s="815"/>
      <c r="T19" s="815"/>
      <c r="U19" s="815"/>
      <c r="V19" s="816"/>
    </row>
    <row r="20" spans="2:7" s="799" customFormat="1" ht="12">
      <c r="B20" s="817" t="s">
        <v>1323</v>
      </c>
      <c r="C20" s="817"/>
      <c r="D20" s="818"/>
      <c r="E20" s="817"/>
      <c r="F20" s="819"/>
      <c r="G20" s="819"/>
    </row>
    <row r="21" spans="3:7" s="799" customFormat="1" ht="12">
      <c r="C21" s="820"/>
      <c r="D21" s="821"/>
      <c r="E21" s="820"/>
      <c r="F21" s="822"/>
      <c r="G21" s="822"/>
    </row>
    <row r="22" spans="4:7" s="799" customFormat="1" ht="12">
      <c r="D22" s="797"/>
      <c r="F22" s="798"/>
      <c r="G22" s="798"/>
    </row>
    <row r="23" spans="4:7" s="799" customFormat="1" ht="12">
      <c r="D23" s="797"/>
      <c r="F23" s="798"/>
      <c r="G23" s="798"/>
    </row>
    <row r="24" spans="4:7" s="799" customFormat="1" ht="12">
      <c r="D24" s="797"/>
      <c r="F24" s="798"/>
      <c r="G24" s="798"/>
    </row>
    <row r="25" spans="4:7" s="799" customFormat="1" ht="12">
      <c r="D25" s="797"/>
      <c r="F25" s="798"/>
      <c r="G25" s="798"/>
    </row>
    <row r="26" spans="4:7" s="799" customFormat="1" ht="12">
      <c r="D26" s="797"/>
      <c r="F26" s="798"/>
      <c r="G26" s="798"/>
    </row>
    <row r="27" spans="4:7" s="799" customFormat="1" ht="12">
      <c r="D27" s="797"/>
      <c r="F27" s="798"/>
      <c r="G27" s="798"/>
    </row>
    <row r="28" spans="4:7" s="799" customFormat="1" ht="12">
      <c r="D28" s="797"/>
      <c r="F28" s="798"/>
      <c r="G28" s="798"/>
    </row>
    <row r="29" spans="4:7" s="799" customFormat="1" ht="12">
      <c r="D29" s="797"/>
      <c r="F29" s="798"/>
      <c r="G29" s="798"/>
    </row>
    <row r="30" spans="4:7" s="799" customFormat="1" ht="12">
      <c r="D30" s="797"/>
      <c r="F30" s="798"/>
      <c r="G30" s="798"/>
    </row>
    <row r="31" spans="4:7" s="799" customFormat="1" ht="12">
      <c r="D31" s="797"/>
      <c r="F31" s="798"/>
      <c r="G31" s="798"/>
    </row>
    <row r="32" spans="4:7" s="799" customFormat="1" ht="12">
      <c r="D32" s="797"/>
      <c r="F32" s="798"/>
      <c r="G32" s="798"/>
    </row>
    <row r="33" spans="4:7" s="799" customFormat="1" ht="12">
      <c r="D33" s="797"/>
      <c r="F33" s="798"/>
      <c r="G33" s="798"/>
    </row>
    <row r="34" spans="4:7" s="799" customFormat="1" ht="12">
      <c r="D34" s="797"/>
      <c r="F34" s="798"/>
      <c r="G34" s="798"/>
    </row>
    <row r="35" spans="4:7" s="799" customFormat="1" ht="12">
      <c r="D35" s="797"/>
      <c r="F35" s="798"/>
      <c r="G35" s="798"/>
    </row>
    <row r="36" spans="4:7" s="799" customFormat="1" ht="12">
      <c r="D36" s="797"/>
      <c r="F36" s="798"/>
      <c r="G36" s="798"/>
    </row>
  </sheetData>
  <mergeCells count="19">
    <mergeCell ref="B4:B5"/>
    <mergeCell ref="B6:V6"/>
    <mergeCell ref="B13:V13"/>
    <mergeCell ref="C4:C5"/>
    <mergeCell ref="D4:D5"/>
    <mergeCell ref="F4:H4"/>
    <mergeCell ref="I4:K4"/>
    <mergeCell ref="E4:E5"/>
    <mergeCell ref="L4:L5"/>
    <mergeCell ref="M4:M5"/>
    <mergeCell ref="N4:N5"/>
    <mergeCell ref="O4:O5"/>
    <mergeCell ref="P4:P5"/>
    <mergeCell ref="Q4:Q5"/>
    <mergeCell ref="V4:V5"/>
    <mergeCell ref="R4:R5"/>
    <mergeCell ref="S4:S5"/>
    <mergeCell ref="T4:T5"/>
    <mergeCell ref="U4:U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6"/>
  <sheetViews>
    <sheetView workbookViewId="0" topLeftCell="A1">
      <selection activeCell="A1" sqref="A1"/>
    </sheetView>
  </sheetViews>
  <sheetFormatPr defaultColWidth="9.00390625" defaultRowHeight="13.5"/>
  <cols>
    <col min="1" max="3" width="2.625" style="40" customWidth="1"/>
    <col min="4" max="4" width="26.625" style="40" customWidth="1"/>
    <col min="5" max="5" width="13.125" style="51" bestFit="1" customWidth="1"/>
    <col min="6" max="7" width="8.125" style="51" customWidth="1"/>
    <col min="8" max="8" width="8.75390625" style="51" bestFit="1" customWidth="1"/>
    <col min="9" max="10" width="8.125" style="51" customWidth="1"/>
    <col min="11" max="11" width="8.50390625" style="51" bestFit="1" customWidth="1"/>
    <col min="12" max="13" width="8.125" style="51" customWidth="1"/>
    <col min="14" max="14" width="8.625" style="51" customWidth="1"/>
    <col min="15" max="16384" width="9.00390625" style="51" customWidth="1"/>
  </cols>
  <sheetData>
    <row r="1" s="40" customFormat="1" ht="12"/>
    <row r="2" s="40" customFormat="1" ht="14.25">
      <c r="B2" s="41" t="s">
        <v>870</v>
      </c>
    </row>
    <row r="3" spans="2:14" s="40" customFormat="1" ht="12.75" thickBo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 t="s">
        <v>816</v>
      </c>
      <c r="N3" s="42"/>
    </row>
    <row r="4" spans="2:14" s="40" customFormat="1" ht="30" customHeight="1">
      <c r="B4" s="871" t="s">
        <v>817</v>
      </c>
      <c r="C4" s="872"/>
      <c r="D4" s="873"/>
      <c r="E4" s="875" t="s">
        <v>818</v>
      </c>
      <c r="F4" s="875"/>
      <c r="G4" s="876"/>
      <c r="H4" s="865" t="s">
        <v>819</v>
      </c>
      <c r="I4" s="866"/>
      <c r="J4" s="858"/>
      <c r="K4" s="866" t="s">
        <v>820</v>
      </c>
      <c r="L4" s="866"/>
      <c r="M4" s="858"/>
      <c r="N4" s="877" t="s">
        <v>821</v>
      </c>
    </row>
    <row r="5" spans="2:14" s="40" customFormat="1" ht="30" customHeight="1">
      <c r="B5" s="874"/>
      <c r="C5" s="875"/>
      <c r="D5" s="876"/>
      <c r="E5" s="44" t="s">
        <v>718</v>
      </c>
      <c r="F5" s="45" t="s">
        <v>822</v>
      </c>
      <c r="G5" s="45" t="s">
        <v>823</v>
      </c>
      <c r="H5" s="44" t="s">
        <v>718</v>
      </c>
      <c r="I5" s="45" t="s">
        <v>822</v>
      </c>
      <c r="J5" s="45" t="s">
        <v>823</v>
      </c>
      <c r="K5" s="44" t="s">
        <v>718</v>
      </c>
      <c r="L5" s="45" t="s">
        <v>822</v>
      </c>
      <c r="M5" s="45" t="s">
        <v>823</v>
      </c>
      <c r="N5" s="878"/>
    </row>
    <row r="6" spans="2:14" ht="12" customHeight="1">
      <c r="B6" s="46"/>
      <c r="C6" s="47"/>
      <c r="D6" s="48"/>
      <c r="E6" s="49"/>
      <c r="F6" s="49"/>
      <c r="G6" s="49"/>
      <c r="H6" s="49"/>
      <c r="I6" s="49"/>
      <c r="J6" s="49"/>
      <c r="K6" s="49"/>
      <c r="L6" s="49"/>
      <c r="M6" s="49"/>
      <c r="N6" s="50"/>
    </row>
    <row r="7" spans="2:14" ht="12" customHeight="1">
      <c r="B7" s="862" t="s">
        <v>824</v>
      </c>
      <c r="C7" s="863" t="s">
        <v>825</v>
      </c>
      <c r="D7" s="864"/>
      <c r="E7" s="31">
        <v>12374</v>
      </c>
      <c r="F7" s="31">
        <v>14680</v>
      </c>
      <c r="G7" s="31">
        <v>6581</v>
      </c>
      <c r="H7" s="31">
        <v>10796</v>
      </c>
      <c r="I7" s="31">
        <v>12784</v>
      </c>
      <c r="J7" s="31">
        <v>5802</v>
      </c>
      <c r="K7" s="31">
        <v>1578</v>
      </c>
      <c r="L7" s="31">
        <v>1896</v>
      </c>
      <c r="M7" s="31">
        <v>779</v>
      </c>
      <c r="N7" s="32">
        <v>244</v>
      </c>
    </row>
    <row r="8" spans="2:14" ht="12" customHeight="1">
      <c r="B8" s="862"/>
      <c r="C8" s="863" t="s">
        <v>802</v>
      </c>
      <c r="D8" s="864"/>
      <c r="E8" s="31">
        <v>13468</v>
      </c>
      <c r="F8" s="31">
        <v>15988</v>
      </c>
      <c r="G8" s="31">
        <v>6941</v>
      </c>
      <c r="H8" s="31">
        <v>11618</v>
      </c>
      <c r="I8" s="31">
        <v>13745</v>
      </c>
      <c r="J8" s="31">
        <v>6108</v>
      </c>
      <c r="K8" s="31">
        <v>1850</v>
      </c>
      <c r="L8" s="31">
        <v>2243</v>
      </c>
      <c r="M8" s="31">
        <v>883</v>
      </c>
      <c r="N8" s="32">
        <v>246</v>
      </c>
    </row>
    <row r="9" spans="2:14" ht="12" customHeight="1">
      <c r="B9" s="862"/>
      <c r="C9" s="863" t="s">
        <v>826</v>
      </c>
      <c r="D9" s="864"/>
      <c r="E9" s="31">
        <v>13503</v>
      </c>
      <c r="F9" s="31">
        <v>15978</v>
      </c>
      <c r="G9" s="31">
        <v>7183</v>
      </c>
      <c r="H9" s="31">
        <v>11755</v>
      </c>
      <c r="I9" s="31">
        <v>13875</v>
      </c>
      <c r="J9" s="31">
        <v>6336</v>
      </c>
      <c r="K9" s="31">
        <v>1748</v>
      </c>
      <c r="L9" s="31">
        <v>2103</v>
      </c>
      <c r="M9" s="31">
        <v>847</v>
      </c>
      <c r="N9" s="32">
        <v>259</v>
      </c>
    </row>
    <row r="10" spans="1:14" s="55" customFormat="1" ht="12" customHeight="1">
      <c r="A10" s="52"/>
      <c r="B10" s="862"/>
      <c r="C10" s="856" t="s">
        <v>803</v>
      </c>
      <c r="D10" s="857"/>
      <c r="E10" s="53">
        <v>14650</v>
      </c>
      <c r="F10" s="53">
        <v>17591</v>
      </c>
      <c r="G10" s="53">
        <v>7364</v>
      </c>
      <c r="H10" s="53">
        <v>11759</v>
      </c>
      <c r="I10" s="53">
        <v>13889</v>
      </c>
      <c r="J10" s="53">
        <v>6480</v>
      </c>
      <c r="K10" s="53">
        <v>2891</v>
      </c>
      <c r="L10" s="53">
        <v>3702</v>
      </c>
      <c r="M10" s="53">
        <v>884</v>
      </c>
      <c r="N10" s="54">
        <v>283</v>
      </c>
    </row>
    <row r="11" spans="2:14" ht="12" customHeight="1">
      <c r="B11" s="862"/>
      <c r="C11" s="47"/>
      <c r="D11" s="56"/>
      <c r="E11" s="57"/>
      <c r="F11" s="57"/>
      <c r="G11" s="57"/>
      <c r="H11" s="57"/>
      <c r="I11" s="57"/>
      <c r="J11" s="57"/>
      <c r="K11" s="57"/>
      <c r="L11" s="57"/>
      <c r="M11" s="31"/>
      <c r="N11" s="32"/>
    </row>
    <row r="12" spans="2:14" ht="12" customHeight="1">
      <c r="B12" s="862"/>
      <c r="C12" s="859" t="s">
        <v>827</v>
      </c>
      <c r="D12" s="860"/>
      <c r="E12" s="31">
        <v>12432</v>
      </c>
      <c r="F12" s="31">
        <v>14721</v>
      </c>
      <c r="G12" s="31">
        <v>6529</v>
      </c>
      <c r="H12" s="31">
        <v>12003</v>
      </c>
      <c r="I12" s="31">
        <v>14217</v>
      </c>
      <c r="J12" s="31">
        <v>6293</v>
      </c>
      <c r="K12" s="31">
        <v>429</v>
      </c>
      <c r="L12" s="31">
        <v>504</v>
      </c>
      <c r="M12" s="31">
        <v>236</v>
      </c>
      <c r="N12" s="32">
        <v>303</v>
      </c>
    </row>
    <row r="13" spans="2:14" ht="12" customHeight="1">
      <c r="B13" s="862"/>
      <c r="C13" s="47"/>
      <c r="D13" s="58" t="s">
        <v>828</v>
      </c>
      <c r="E13" s="31">
        <v>11594</v>
      </c>
      <c r="F13" s="31">
        <v>13567</v>
      </c>
      <c r="G13" s="31">
        <v>6504</v>
      </c>
      <c r="H13" s="31">
        <v>11537</v>
      </c>
      <c r="I13" s="31">
        <v>13516</v>
      </c>
      <c r="J13" s="31">
        <v>6432</v>
      </c>
      <c r="K13" s="31">
        <v>57</v>
      </c>
      <c r="L13" s="31">
        <v>51</v>
      </c>
      <c r="M13" s="31">
        <v>72</v>
      </c>
      <c r="N13" s="32">
        <v>263</v>
      </c>
    </row>
    <row r="14" spans="2:14" ht="12" customHeight="1">
      <c r="B14" s="862"/>
      <c r="C14" s="47"/>
      <c r="D14" s="58" t="s">
        <v>804</v>
      </c>
      <c r="E14" s="31">
        <v>12943</v>
      </c>
      <c r="F14" s="31">
        <v>15128</v>
      </c>
      <c r="G14" s="31">
        <v>7325</v>
      </c>
      <c r="H14" s="31">
        <v>11531</v>
      </c>
      <c r="I14" s="31">
        <v>13506</v>
      </c>
      <c r="J14" s="31">
        <v>6454</v>
      </c>
      <c r="K14" s="31">
        <v>1412</v>
      </c>
      <c r="L14" s="31">
        <v>1622</v>
      </c>
      <c r="M14" s="31">
        <v>871</v>
      </c>
      <c r="N14" s="32">
        <v>288</v>
      </c>
    </row>
    <row r="15" spans="2:14" ht="12" customHeight="1">
      <c r="B15" s="862"/>
      <c r="C15" s="47"/>
      <c r="D15" s="58" t="s">
        <v>805</v>
      </c>
      <c r="E15" s="31">
        <v>12130</v>
      </c>
      <c r="F15" s="31">
        <v>14238</v>
      </c>
      <c r="G15" s="31">
        <v>6731</v>
      </c>
      <c r="H15" s="31">
        <v>11912</v>
      </c>
      <c r="I15" s="31">
        <v>13981</v>
      </c>
      <c r="J15" s="31">
        <v>6614</v>
      </c>
      <c r="K15" s="31">
        <v>218</v>
      </c>
      <c r="L15" s="31">
        <v>257</v>
      </c>
      <c r="M15" s="31">
        <v>171</v>
      </c>
      <c r="N15" s="32">
        <v>252</v>
      </c>
    </row>
    <row r="16" spans="2:14" ht="12" customHeight="1">
      <c r="B16" s="862"/>
      <c r="C16" s="47"/>
      <c r="D16" s="58" t="s">
        <v>806</v>
      </c>
      <c r="E16" s="31">
        <v>11833</v>
      </c>
      <c r="F16" s="31">
        <v>14021</v>
      </c>
      <c r="G16" s="31">
        <v>6337</v>
      </c>
      <c r="H16" s="31">
        <v>11602</v>
      </c>
      <c r="I16" s="31">
        <v>13720</v>
      </c>
      <c r="J16" s="31">
        <v>6281</v>
      </c>
      <c r="K16" s="31">
        <v>231</v>
      </c>
      <c r="L16" s="31">
        <v>301</v>
      </c>
      <c r="M16" s="31">
        <v>56</v>
      </c>
      <c r="N16" s="32">
        <v>267</v>
      </c>
    </row>
    <row r="17" spans="2:14" ht="12" customHeight="1">
      <c r="B17" s="862"/>
      <c r="C17" s="47"/>
      <c r="D17" s="58" t="s">
        <v>807</v>
      </c>
      <c r="E17" s="31">
        <v>16049</v>
      </c>
      <c r="F17" s="31">
        <v>19228</v>
      </c>
      <c r="G17" s="31">
        <v>8147</v>
      </c>
      <c r="H17" s="31">
        <v>12142</v>
      </c>
      <c r="I17" s="31">
        <v>14379</v>
      </c>
      <c r="J17" s="31">
        <v>6583</v>
      </c>
      <c r="K17" s="31">
        <v>3907</v>
      </c>
      <c r="L17" s="31">
        <v>4849</v>
      </c>
      <c r="M17" s="31">
        <v>1564</v>
      </c>
      <c r="N17" s="32">
        <v>272</v>
      </c>
    </row>
    <row r="18" spans="2:14" ht="12" customHeight="1">
      <c r="B18" s="862"/>
      <c r="C18" s="47"/>
      <c r="D18" s="58" t="s">
        <v>808</v>
      </c>
      <c r="E18" s="31">
        <v>14650</v>
      </c>
      <c r="F18" s="31">
        <v>17591</v>
      </c>
      <c r="G18" s="31">
        <v>7364</v>
      </c>
      <c r="H18" s="31">
        <v>11759</v>
      </c>
      <c r="I18" s="31">
        <v>13889</v>
      </c>
      <c r="J18" s="31">
        <v>6480</v>
      </c>
      <c r="K18" s="31">
        <v>2891</v>
      </c>
      <c r="L18" s="31">
        <v>3702</v>
      </c>
      <c r="M18" s="31">
        <v>884</v>
      </c>
      <c r="N18" s="32">
        <v>283</v>
      </c>
    </row>
    <row r="19" spans="2:14" ht="12" customHeight="1">
      <c r="B19" s="862"/>
      <c r="C19" s="47"/>
      <c r="D19" s="58" t="s">
        <v>809</v>
      </c>
      <c r="E19" s="31">
        <v>13616</v>
      </c>
      <c r="F19" s="31">
        <v>16119</v>
      </c>
      <c r="G19" s="31">
        <v>7635</v>
      </c>
      <c r="H19" s="31">
        <v>12150</v>
      </c>
      <c r="I19" s="31">
        <v>14448</v>
      </c>
      <c r="J19" s="31">
        <v>6659</v>
      </c>
      <c r="K19" s="31">
        <v>1466</v>
      </c>
      <c r="L19" s="31">
        <v>1671</v>
      </c>
      <c r="M19" s="31">
        <v>976</v>
      </c>
      <c r="N19" s="32">
        <v>261</v>
      </c>
    </row>
    <row r="20" spans="2:14" ht="12" customHeight="1">
      <c r="B20" s="862"/>
      <c r="C20" s="47"/>
      <c r="D20" s="58" t="s">
        <v>810</v>
      </c>
      <c r="E20" s="31">
        <v>13115</v>
      </c>
      <c r="F20" s="31">
        <v>15622</v>
      </c>
      <c r="G20" s="31">
        <v>7180</v>
      </c>
      <c r="H20" s="31">
        <v>12245</v>
      </c>
      <c r="I20" s="31">
        <v>14593</v>
      </c>
      <c r="J20" s="31">
        <v>6687</v>
      </c>
      <c r="K20" s="31">
        <v>870</v>
      </c>
      <c r="L20" s="31">
        <v>1029</v>
      </c>
      <c r="M20" s="31">
        <v>493</v>
      </c>
      <c r="N20" s="32">
        <v>280</v>
      </c>
    </row>
    <row r="21" spans="2:14" ht="12" customHeight="1">
      <c r="B21" s="862"/>
      <c r="C21" s="47"/>
      <c r="D21" s="58" t="s">
        <v>811</v>
      </c>
      <c r="E21" s="31">
        <v>12471</v>
      </c>
      <c r="F21" s="31">
        <v>14802</v>
      </c>
      <c r="G21" s="31">
        <v>6825</v>
      </c>
      <c r="H21" s="31">
        <v>12115</v>
      </c>
      <c r="I21" s="31">
        <v>14384</v>
      </c>
      <c r="J21" s="31">
        <v>6619</v>
      </c>
      <c r="K21" s="31">
        <v>356</v>
      </c>
      <c r="L21" s="31">
        <v>418</v>
      </c>
      <c r="M21" s="31">
        <v>206</v>
      </c>
      <c r="N21" s="32">
        <v>283</v>
      </c>
    </row>
    <row r="22" spans="2:14" ht="12" customHeight="1">
      <c r="B22" s="862"/>
      <c r="C22" s="47"/>
      <c r="D22" s="58" t="s">
        <v>812</v>
      </c>
      <c r="E22" s="31">
        <v>13304</v>
      </c>
      <c r="F22" s="31">
        <v>15789</v>
      </c>
      <c r="G22" s="31">
        <v>7266</v>
      </c>
      <c r="H22" s="31">
        <v>12257</v>
      </c>
      <c r="I22" s="31">
        <v>14556</v>
      </c>
      <c r="J22" s="31">
        <v>6671</v>
      </c>
      <c r="K22" s="31">
        <v>1047</v>
      </c>
      <c r="L22" s="31">
        <v>1233</v>
      </c>
      <c r="M22" s="31">
        <v>595</v>
      </c>
      <c r="N22" s="32">
        <v>304</v>
      </c>
    </row>
    <row r="23" spans="2:14" ht="12" customHeight="1">
      <c r="B23" s="862"/>
      <c r="C23" s="47"/>
      <c r="D23" s="58" t="s">
        <v>813</v>
      </c>
      <c r="E23" s="31">
        <v>23330</v>
      </c>
      <c r="F23" s="31">
        <v>28257</v>
      </c>
      <c r="G23" s="31">
        <v>11272</v>
      </c>
      <c r="H23" s="31">
        <v>12311</v>
      </c>
      <c r="I23" s="31">
        <v>14624</v>
      </c>
      <c r="J23" s="31">
        <v>6651</v>
      </c>
      <c r="K23" s="31">
        <v>11019</v>
      </c>
      <c r="L23" s="31">
        <v>13633</v>
      </c>
      <c r="M23" s="31">
        <v>4621</v>
      </c>
      <c r="N23" s="32">
        <v>283</v>
      </c>
    </row>
    <row r="24" spans="2:14" ht="12" customHeight="1">
      <c r="B24" s="46"/>
      <c r="C24" s="47"/>
      <c r="D24" s="59"/>
      <c r="E24" s="31"/>
      <c r="F24" s="31"/>
      <c r="G24" s="31"/>
      <c r="H24" s="31"/>
      <c r="I24" s="31"/>
      <c r="J24" s="31"/>
      <c r="K24" s="31"/>
      <c r="L24" s="31"/>
      <c r="M24" s="31"/>
      <c r="N24" s="32"/>
    </row>
    <row r="25" spans="2:14" ht="12" customHeight="1">
      <c r="B25" s="861" t="s">
        <v>829</v>
      </c>
      <c r="C25" s="61" t="s">
        <v>830</v>
      </c>
      <c r="D25" s="62" t="s">
        <v>831</v>
      </c>
      <c r="E25" s="31">
        <v>14564</v>
      </c>
      <c r="F25" s="31">
        <v>15597</v>
      </c>
      <c r="G25" s="31">
        <v>6776</v>
      </c>
      <c r="H25" s="31">
        <v>13163</v>
      </c>
      <c r="I25" s="31">
        <v>14103</v>
      </c>
      <c r="J25" s="31">
        <v>6072</v>
      </c>
      <c r="K25" s="31">
        <v>1401</v>
      </c>
      <c r="L25" s="31">
        <v>1494</v>
      </c>
      <c r="M25" s="31">
        <v>704</v>
      </c>
      <c r="N25" s="32">
        <v>301</v>
      </c>
    </row>
    <row r="26" spans="2:14" ht="12" customHeight="1">
      <c r="B26" s="861"/>
      <c r="C26" s="61" t="s">
        <v>832</v>
      </c>
      <c r="D26" s="62" t="s">
        <v>814</v>
      </c>
      <c r="E26" s="31">
        <v>11206</v>
      </c>
      <c r="F26" s="31">
        <v>14756</v>
      </c>
      <c r="G26" s="31">
        <v>6492</v>
      </c>
      <c r="H26" s="31">
        <v>9808</v>
      </c>
      <c r="I26" s="31">
        <v>12772</v>
      </c>
      <c r="J26" s="31">
        <v>5862</v>
      </c>
      <c r="K26" s="31">
        <v>1398</v>
      </c>
      <c r="L26" s="31">
        <v>1984</v>
      </c>
      <c r="M26" s="31">
        <v>630</v>
      </c>
      <c r="N26" s="32">
        <v>242</v>
      </c>
    </row>
    <row r="27" spans="2:14" ht="12" customHeight="1">
      <c r="B27" s="861"/>
      <c r="C27" s="47" t="s">
        <v>833</v>
      </c>
      <c r="D27" s="62" t="s">
        <v>834</v>
      </c>
      <c r="E27" s="31">
        <v>10238</v>
      </c>
      <c r="F27" s="31">
        <v>13128</v>
      </c>
      <c r="G27" s="31">
        <v>5575</v>
      </c>
      <c r="H27" s="31">
        <v>8371</v>
      </c>
      <c r="I27" s="31">
        <v>10973</v>
      </c>
      <c r="J27" s="31">
        <v>5062</v>
      </c>
      <c r="K27" s="31">
        <v>1867</v>
      </c>
      <c r="L27" s="31">
        <v>1155</v>
      </c>
      <c r="M27" s="31">
        <v>513</v>
      </c>
      <c r="N27" s="32">
        <v>191</v>
      </c>
    </row>
    <row r="28" spans="2:14" ht="12" customHeight="1">
      <c r="B28" s="861"/>
      <c r="C28" s="47" t="s">
        <v>835</v>
      </c>
      <c r="D28" s="62" t="s">
        <v>836</v>
      </c>
      <c r="E28" s="31">
        <v>6993</v>
      </c>
      <c r="F28" s="31">
        <v>12905</v>
      </c>
      <c r="G28" s="31">
        <v>5728</v>
      </c>
      <c r="H28" s="31">
        <v>6389</v>
      </c>
      <c r="I28" s="31">
        <v>11263</v>
      </c>
      <c r="J28" s="31">
        <v>5343</v>
      </c>
      <c r="K28" s="31">
        <v>604</v>
      </c>
      <c r="L28" s="31">
        <v>1642</v>
      </c>
      <c r="M28" s="31">
        <v>385</v>
      </c>
      <c r="N28" s="32">
        <v>275</v>
      </c>
    </row>
    <row r="29" spans="2:14" ht="12" customHeight="1">
      <c r="B29" s="861"/>
      <c r="C29" s="47" t="s">
        <v>837</v>
      </c>
      <c r="D29" s="62" t="s">
        <v>838</v>
      </c>
      <c r="E29" s="31">
        <v>9626</v>
      </c>
      <c r="F29" s="31">
        <v>10656</v>
      </c>
      <c r="G29" s="31">
        <v>5441</v>
      </c>
      <c r="H29" s="31">
        <v>9052</v>
      </c>
      <c r="I29" s="31">
        <v>9985</v>
      </c>
      <c r="J29" s="31">
        <v>5199</v>
      </c>
      <c r="K29" s="31">
        <v>574</v>
      </c>
      <c r="L29" s="31">
        <v>671</v>
      </c>
      <c r="M29" s="31">
        <v>242</v>
      </c>
      <c r="N29" s="32">
        <v>281</v>
      </c>
    </row>
    <row r="30" spans="2:14" ht="12" customHeight="1">
      <c r="B30" s="861"/>
      <c r="C30" s="47" t="s">
        <v>839</v>
      </c>
      <c r="D30" s="62" t="s">
        <v>840</v>
      </c>
      <c r="E30" s="31">
        <v>8602</v>
      </c>
      <c r="F30" s="31">
        <v>10258</v>
      </c>
      <c r="G30" s="31">
        <v>5152</v>
      </c>
      <c r="H30" s="31">
        <v>7888</v>
      </c>
      <c r="I30" s="31">
        <v>9348</v>
      </c>
      <c r="J30" s="31">
        <v>4809</v>
      </c>
      <c r="K30" s="31">
        <v>714</v>
      </c>
      <c r="L30" s="31">
        <v>910</v>
      </c>
      <c r="M30" s="31">
        <v>343</v>
      </c>
      <c r="N30" s="32">
        <v>243</v>
      </c>
    </row>
    <row r="31" spans="2:14" ht="12" customHeight="1">
      <c r="B31" s="861"/>
      <c r="C31" s="47" t="s">
        <v>841</v>
      </c>
      <c r="D31" s="62" t="s">
        <v>842</v>
      </c>
      <c r="E31" s="31">
        <v>11561</v>
      </c>
      <c r="F31" s="31">
        <v>12727</v>
      </c>
      <c r="G31" s="31">
        <v>7447</v>
      </c>
      <c r="H31" s="31">
        <v>10504</v>
      </c>
      <c r="I31" s="31">
        <v>11534</v>
      </c>
      <c r="J31" s="31">
        <v>6879</v>
      </c>
      <c r="K31" s="31">
        <v>1057</v>
      </c>
      <c r="L31" s="31">
        <v>1193</v>
      </c>
      <c r="M31" s="31">
        <v>568</v>
      </c>
      <c r="N31" s="32">
        <v>208</v>
      </c>
    </row>
    <row r="32" spans="2:14" ht="12" customHeight="1">
      <c r="B32" s="861"/>
      <c r="C32" s="47" t="s">
        <v>843</v>
      </c>
      <c r="D32" s="62" t="s">
        <v>844</v>
      </c>
      <c r="E32" s="31">
        <v>12063</v>
      </c>
      <c r="F32" s="31">
        <v>13390</v>
      </c>
      <c r="G32" s="31">
        <v>6990</v>
      </c>
      <c r="H32" s="31">
        <v>10099</v>
      </c>
      <c r="I32" s="31">
        <v>11185</v>
      </c>
      <c r="J32" s="31">
        <v>5913</v>
      </c>
      <c r="K32" s="31">
        <v>1964</v>
      </c>
      <c r="L32" s="31">
        <v>2205</v>
      </c>
      <c r="M32" s="31">
        <v>1077</v>
      </c>
      <c r="N32" s="32">
        <v>287</v>
      </c>
    </row>
    <row r="33" spans="2:14" ht="12" customHeight="1">
      <c r="B33" s="861"/>
      <c r="C33" s="47" t="s">
        <v>845</v>
      </c>
      <c r="D33" s="62" t="s">
        <v>846</v>
      </c>
      <c r="E33" s="31">
        <v>11493</v>
      </c>
      <c r="F33" s="31">
        <v>12486</v>
      </c>
      <c r="G33" s="31">
        <v>6598</v>
      </c>
      <c r="H33" s="31">
        <v>10510</v>
      </c>
      <c r="I33" s="31">
        <v>11439</v>
      </c>
      <c r="J33" s="31">
        <v>5920</v>
      </c>
      <c r="K33" s="31">
        <v>983</v>
      </c>
      <c r="L33" s="31">
        <v>1047</v>
      </c>
      <c r="M33" s="31">
        <v>678</v>
      </c>
      <c r="N33" s="32">
        <v>272</v>
      </c>
    </row>
    <row r="34" spans="2:14" ht="12" customHeight="1">
      <c r="B34" s="861"/>
      <c r="C34" s="47" t="s">
        <v>815</v>
      </c>
      <c r="D34" s="62" t="s">
        <v>847</v>
      </c>
      <c r="E34" s="31">
        <v>10320</v>
      </c>
      <c r="F34" s="31">
        <v>12791</v>
      </c>
      <c r="G34" s="31">
        <v>6905</v>
      </c>
      <c r="H34" s="31">
        <v>9140</v>
      </c>
      <c r="I34" s="31">
        <v>11419</v>
      </c>
      <c r="J34" s="31">
        <v>5051</v>
      </c>
      <c r="K34" s="31">
        <v>1180</v>
      </c>
      <c r="L34" s="31">
        <v>1372</v>
      </c>
      <c r="M34" s="31">
        <v>1854</v>
      </c>
      <c r="N34" s="32">
        <v>214</v>
      </c>
    </row>
    <row r="35" spans="2:14" ht="12" customHeight="1">
      <c r="B35" s="861"/>
      <c r="C35" s="47"/>
      <c r="D35" s="62"/>
      <c r="E35" s="31"/>
      <c r="F35" s="31"/>
      <c r="G35" s="31"/>
      <c r="H35" s="31"/>
      <c r="I35" s="31"/>
      <c r="J35" s="31"/>
      <c r="K35" s="31"/>
      <c r="L35" s="31"/>
      <c r="M35" s="31"/>
      <c r="N35" s="32"/>
    </row>
    <row r="36" spans="2:14" ht="12" customHeight="1">
      <c r="B36" s="861"/>
      <c r="C36" s="63" t="s">
        <v>848</v>
      </c>
      <c r="D36" s="62" t="s">
        <v>849</v>
      </c>
      <c r="E36" s="31">
        <v>10981</v>
      </c>
      <c r="F36" s="31">
        <v>12206</v>
      </c>
      <c r="G36" s="31">
        <v>7463</v>
      </c>
      <c r="H36" s="31">
        <v>9426</v>
      </c>
      <c r="I36" s="31">
        <v>10445</v>
      </c>
      <c r="J36" s="31">
        <v>6483</v>
      </c>
      <c r="K36" s="31">
        <v>1555</v>
      </c>
      <c r="L36" s="31">
        <v>1761</v>
      </c>
      <c r="M36" s="31">
        <v>980</v>
      </c>
      <c r="N36" s="32">
        <v>243</v>
      </c>
    </row>
    <row r="37" spans="2:14" ht="12" customHeight="1">
      <c r="B37" s="861"/>
      <c r="C37" s="61" t="s">
        <v>850</v>
      </c>
      <c r="D37" s="62" t="s">
        <v>851</v>
      </c>
      <c r="E37" s="31">
        <v>22393</v>
      </c>
      <c r="F37" s="31">
        <v>26574</v>
      </c>
      <c r="G37" s="31">
        <v>13991</v>
      </c>
      <c r="H37" s="31">
        <v>17368</v>
      </c>
      <c r="I37" s="31">
        <v>20486</v>
      </c>
      <c r="J37" s="31">
        <v>11085</v>
      </c>
      <c r="K37" s="31">
        <v>5025</v>
      </c>
      <c r="L37" s="31">
        <v>6088</v>
      </c>
      <c r="M37" s="31">
        <v>2906</v>
      </c>
      <c r="N37" s="32">
        <v>0</v>
      </c>
    </row>
    <row r="38" spans="2:14" ht="12" customHeight="1">
      <c r="B38" s="861"/>
      <c r="C38" s="61" t="s">
        <v>852</v>
      </c>
      <c r="D38" s="62" t="s">
        <v>853</v>
      </c>
      <c r="E38" s="31">
        <v>17681</v>
      </c>
      <c r="F38" s="31">
        <v>18761</v>
      </c>
      <c r="G38" s="31">
        <v>10457</v>
      </c>
      <c r="H38" s="31">
        <v>14765</v>
      </c>
      <c r="I38" s="31">
        <v>15665</v>
      </c>
      <c r="J38" s="31">
        <v>8790</v>
      </c>
      <c r="K38" s="31">
        <v>2916</v>
      </c>
      <c r="L38" s="31">
        <v>3096</v>
      </c>
      <c r="M38" s="31">
        <v>1667</v>
      </c>
      <c r="N38" s="32">
        <v>288</v>
      </c>
    </row>
    <row r="39" spans="2:14" ht="12" customHeight="1">
      <c r="B39" s="861"/>
      <c r="C39" s="61" t="s">
        <v>854</v>
      </c>
      <c r="D39" s="62" t="s">
        <v>855</v>
      </c>
      <c r="E39" s="31">
        <v>10010</v>
      </c>
      <c r="F39" s="31">
        <v>10660</v>
      </c>
      <c r="G39" s="31">
        <v>5814</v>
      </c>
      <c r="H39" s="31">
        <v>9261</v>
      </c>
      <c r="I39" s="31">
        <v>9827</v>
      </c>
      <c r="J39" s="31">
        <v>5561</v>
      </c>
      <c r="K39" s="31">
        <v>749</v>
      </c>
      <c r="L39" s="31">
        <v>833</v>
      </c>
      <c r="M39" s="31">
        <v>253</v>
      </c>
      <c r="N39" s="32">
        <v>301</v>
      </c>
    </row>
    <row r="40" spans="2:14" ht="12" customHeight="1">
      <c r="B40" s="60"/>
      <c r="C40" s="61"/>
      <c r="D40" s="62"/>
      <c r="E40" s="31"/>
      <c r="F40" s="31"/>
      <c r="G40" s="31"/>
      <c r="H40" s="31"/>
      <c r="I40" s="31"/>
      <c r="J40" s="31"/>
      <c r="K40" s="31"/>
      <c r="L40" s="31"/>
      <c r="M40" s="31"/>
      <c r="N40" s="32"/>
    </row>
    <row r="41" spans="2:14" ht="12" customHeight="1">
      <c r="B41" s="861" t="s">
        <v>856</v>
      </c>
      <c r="C41" s="61" t="s">
        <v>857</v>
      </c>
      <c r="D41" s="62" t="s">
        <v>831</v>
      </c>
      <c r="E41" s="31">
        <v>13204</v>
      </c>
      <c r="F41" s="31">
        <v>13995</v>
      </c>
      <c r="G41" s="31">
        <v>6047</v>
      </c>
      <c r="H41" s="31">
        <v>12216</v>
      </c>
      <c r="I41" s="31">
        <v>12954</v>
      </c>
      <c r="J41" s="31">
        <v>5532</v>
      </c>
      <c r="K41" s="31">
        <v>988</v>
      </c>
      <c r="L41" s="31">
        <v>141</v>
      </c>
      <c r="M41" s="31">
        <v>515</v>
      </c>
      <c r="N41" s="32">
        <v>0</v>
      </c>
    </row>
    <row r="42" spans="2:14" ht="12" customHeight="1">
      <c r="B42" s="861"/>
      <c r="C42" s="61" t="s">
        <v>832</v>
      </c>
      <c r="D42" s="62" t="s">
        <v>814</v>
      </c>
      <c r="E42" s="31">
        <v>10049</v>
      </c>
      <c r="F42" s="31">
        <v>13303</v>
      </c>
      <c r="G42" s="31">
        <v>6279</v>
      </c>
      <c r="H42" s="31">
        <v>8861</v>
      </c>
      <c r="I42" s="31">
        <v>11588</v>
      </c>
      <c r="J42" s="31">
        <v>5696</v>
      </c>
      <c r="K42" s="31">
        <v>1188</v>
      </c>
      <c r="L42" s="31">
        <v>1715</v>
      </c>
      <c r="M42" s="31">
        <v>583</v>
      </c>
      <c r="N42" s="32">
        <v>0</v>
      </c>
    </row>
    <row r="43" spans="2:14" ht="12" customHeight="1">
      <c r="B43" s="861"/>
      <c r="C43" s="47" t="s">
        <v>833</v>
      </c>
      <c r="D43" s="62" t="s">
        <v>834</v>
      </c>
      <c r="E43" s="31">
        <v>7788</v>
      </c>
      <c r="F43" s="31">
        <v>9982</v>
      </c>
      <c r="G43" s="31">
        <v>5410</v>
      </c>
      <c r="H43" s="31">
        <v>7079</v>
      </c>
      <c r="I43" s="31">
        <v>9059</v>
      </c>
      <c r="J43" s="31">
        <v>4928</v>
      </c>
      <c r="K43" s="31">
        <v>709</v>
      </c>
      <c r="L43" s="31">
        <v>923</v>
      </c>
      <c r="M43" s="31">
        <v>482</v>
      </c>
      <c r="N43" s="32">
        <v>0</v>
      </c>
    </row>
    <row r="44" spans="2:14" ht="12" customHeight="1">
      <c r="B44" s="861"/>
      <c r="C44" s="47" t="s">
        <v>835</v>
      </c>
      <c r="D44" s="62" t="s">
        <v>836</v>
      </c>
      <c r="E44" s="31">
        <v>6298</v>
      </c>
      <c r="F44" s="31">
        <v>10723</v>
      </c>
      <c r="G44" s="31">
        <v>5666</v>
      </c>
      <c r="H44" s="31">
        <v>5789</v>
      </c>
      <c r="I44" s="31">
        <v>9270</v>
      </c>
      <c r="J44" s="31">
        <v>5291</v>
      </c>
      <c r="K44" s="31">
        <v>509</v>
      </c>
      <c r="L44" s="31">
        <v>1453</v>
      </c>
      <c r="M44" s="31">
        <v>375</v>
      </c>
      <c r="N44" s="32">
        <v>0</v>
      </c>
    </row>
    <row r="45" spans="2:14" ht="12" customHeight="1">
      <c r="B45" s="861"/>
      <c r="C45" s="47" t="s">
        <v>837</v>
      </c>
      <c r="D45" s="62" t="s">
        <v>838</v>
      </c>
      <c r="E45" s="31">
        <v>8396</v>
      </c>
      <c r="F45" s="31">
        <v>9323</v>
      </c>
      <c r="G45" s="31">
        <v>5194</v>
      </c>
      <c r="H45" s="31">
        <v>7940</v>
      </c>
      <c r="I45" s="31">
        <v>8785</v>
      </c>
      <c r="J45" s="31">
        <v>5004</v>
      </c>
      <c r="K45" s="31">
        <v>456</v>
      </c>
      <c r="L45" s="31">
        <v>538</v>
      </c>
      <c r="M45" s="31">
        <v>190</v>
      </c>
      <c r="N45" s="32">
        <v>0</v>
      </c>
    </row>
    <row r="46" spans="2:14" ht="12" customHeight="1">
      <c r="B46" s="861"/>
      <c r="C46" s="47" t="s">
        <v>839</v>
      </c>
      <c r="D46" s="62" t="s">
        <v>840</v>
      </c>
      <c r="E46" s="31">
        <v>7824</v>
      </c>
      <c r="F46" s="31">
        <v>9264</v>
      </c>
      <c r="G46" s="31">
        <v>4974</v>
      </c>
      <c r="H46" s="31">
        <v>7219</v>
      </c>
      <c r="I46" s="31">
        <v>8513</v>
      </c>
      <c r="J46" s="31">
        <v>4647</v>
      </c>
      <c r="K46" s="31">
        <v>605</v>
      </c>
      <c r="L46" s="31">
        <v>751</v>
      </c>
      <c r="M46" s="31">
        <v>327</v>
      </c>
      <c r="N46" s="32">
        <v>0</v>
      </c>
    </row>
    <row r="47" spans="2:14" ht="12" customHeight="1">
      <c r="B47" s="861"/>
      <c r="C47" s="47" t="s">
        <v>841</v>
      </c>
      <c r="D47" s="62" t="s">
        <v>842</v>
      </c>
      <c r="E47" s="31">
        <v>10277</v>
      </c>
      <c r="F47" s="31">
        <v>11337</v>
      </c>
      <c r="G47" s="31">
        <v>6917</v>
      </c>
      <c r="H47" s="31">
        <v>9425</v>
      </c>
      <c r="I47" s="31">
        <v>10381</v>
      </c>
      <c r="J47" s="31">
        <v>6408</v>
      </c>
      <c r="K47" s="31">
        <v>852</v>
      </c>
      <c r="L47" s="31">
        <v>956</v>
      </c>
      <c r="M47" s="31">
        <v>509</v>
      </c>
      <c r="N47" s="32">
        <v>0</v>
      </c>
    </row>
    <row r="48" spans="2:14" ht="12" customHeight="1">
      <c r="B48" s="861"/>
      <c r="C48" s="47" t="s">
        <v>843</v>
      </c>
      <c r="D48" s="62" t="s">
        <v>844</v>
      </c>
      <c r="E48" s="31">
        <v>10839</v>
      </c>
      <c r="F48" s="31">
        <v>11920</v>
      </c>
      <c r="G48" s="31">
        <v>6505</v>
      </c>
      <c r="H48" s="31">
        <v>9210</v>
      </c>
      <c r="I48" s="31">
        <v>10125</v>
      </c>
      <c r="J48" s="31">
        <v>5520</v>
      </c>
      <c r="K48" s="31">
        <v>1629</v>
      </c>
      <c r="L48" s="31">
        <v>1795</v>
      </c>
      <c r="M48" s="31">
        <v>985</v>
      </c>
      <c r="N48" s="32">
        <v>0</v>
      </c>
    </row>
    <row r="49" spans="2:14" ht="12" customHeight="1">
      <c r="B49" s="861"/>
      <c r="C49" s="47" t="s">
        <v>845</v>
      </c>
      <c r="D49" s="62" t="s">
        <v>846</v>
      </c>
      <c r="E49" s="31">
        <v>10885</v>
      </c>
      <c r="F49" s="31">
        <v>11655</v>
      </c>
      <c r="G49" s="31">
        <v>6317</v>
      </c>
      <c r="H49" s="31">
        <v>9944</v>
      </c>
      <c r="I49" s="31">
        <v>10673</v>
      </c>
      <c r="J49" s="31">
        <v>5608</v>
      </c>
      <c r="K49" s="31">
        <v>941</v>
      </c>
      <c r="L49" s="31">
        <v>982</v>
      </c>
      <c r="M49" s="31">
        <v>709</v>
      </c>
      <c r="N49" s="32">
        <v>0</v>
      </c>
    </row>
    <row r="50" spans="2:14" ht="12" customHeight="1">
      <c r="B50" s="861"/>
      <c r="C50" s="47" t="s">
        <v>815</v>
      </c>
      <c r="D50" s="62" t="s">
        <v>847</v>
      </c>
      <c r="E50" s="31">
        <v>8806</v>
      </c>
      <c r="F50" s="31">
        <v>10917</v>
      </c>
      <c r="G50" s="31">
        <v>5627</v>
      </c>
      <c r="H50" s="31">
        <v>7944</v>
      </c>
      <c r="I50" s="31">
        <v>10016</v>
      </c>
      <c r="J50" s="31">
        <v>4814</v>
      </c>
      <c r="K50" s="31">
        <v>862</v>
      </c>
      <c r="L50" s="31">
        <v>901</v>
      </c>
      <c r="M50" s="31">
        <v>813</v>
      </c>
      <c r="N50" s="32">
        <v>0</v>
      </c>
    </row>
    <row r="51" spans="2:14" ht="12" customHeight="1">
      <c r="B51" s="861"/>
      <c r="C51" s="47"/>
      <c r="D51" s="62"/>
      <c r="E51" s="31"/>
      <c r="F51" s="31"/>
      <c r="G51" s="31"/>
      <c r="H51" s="31"/>
      <c r="I51" s="31"/>
      <c r="J51" s="31"/>
      <c r="K51" s="31"/>
      <c r="L51" s="31"/>
      <c r="M51" s="31"/>
      <c r="N51" s="32"/>
    </row>
    <row r="52" spans="2:14" ht="12" customHeight="1">
      <c r="B52" s="861"/>
      <c r="C52" s="61" t="s">
        <v>858</v>
      </c>
      <c r="D52" s="62" t="s">
        <v>855</v>
      </c>
      <c r="E52" s="31">
        <v>8491</v>
      </c>
      <c r="F52" s="31">
        <v>9018</v>
      </c>
      <c r="G52" s="31">
        <v>5300</v>
      </c>
      <c r="H52" s="31">
        <v>8202</v>
      </c>
      <c r="I52" s="31">
        <v>8691</v>
      </c>
      <c r="J52" s="31">
        <v>5226</v>
      </c>
      <c r="K52" s="31">
        <v>289</v>
      </c>
      <c r="L52" s="31">
        <v>327</v>
      </c>
      <c r="M52" s="31">
        <v>74</v>
      </c>
      <c r="N52" s="32">
        <v>0</v>
      </c>
    </row>
    <row r="53" spans="2:14" ht="12" customHeight="1">
      <c r="B53" s="64"/>
      <c r="C53" s="47"/>
      <c r="D53" s="62"/>
      <c r="E53" s="31"/>
      <c r="F53" s="31"/>
      <c r="G53" s="31"/>
      <c r="H53" s="31"/>
      <c r="I53" s="31"/>
      <c r="J53" s="31"/>
      <c r="K53" s="31"/>
      <c r="L53" s="31"/>
      <c r="M53" s="31"/>
      <c r="N53" s="32"/>
    </row>
    <row r="54" spans="2:14" ht="12" customHeight="1">
      <c r="B54" s="861" t="s">
        <v>859</v>
      </c>
      <c r="C54" s="61" t="s">
        <v>860</v>
      </c>
      <c r="D54" s="62" t="s">
        <v>831</v>
      </c>
      <c r="E54" s="31">
        <v>20810</v>
      </c>
      <c r="F54" s="31">
        <v>23830</v>
      </c>
      <c r="G54" s="31">
        <v>8452</v>
      </c>
      <c r="H54" s="31">
        <v>17566</v>
      </c>
      <c r="I54" s="31">
        <v>20049</v>
      </c>
      <c r="J54" s="31">
        <v>7323</v>
      </c>
      <c r="K54" s="31">
        <v>3244</v>
      </c>
      <c r="L54" s="31">
        <v>3781</v>
      </c>
      <c r="M54" s="31">
        <v>1129</v>
      </c>
      <c r="N54" s="32">
        <v>0</v>
      </c>
    </row>
    <row r="55" spans="2:14" ht="12" customHeight="1">
      <c r="B55" s="861"/>
      <c r="C55" s="61" t="s">
        <v>832</v>
      </c>
      <c r="D55" s="62" t="s">
        <v>814</v>
      </c>
      <c r="E55" s="31">
        <v>17426</v>
      </c>
      <c r="F55" s="31">
        <v>20332</v>
      </c>
      <c r="G55" s="31">
        <v>8619</v>
      </c>
      <c r="H55" s="31">
        <v>14880</v>
      </c>
      <c r="I55" s="31">
        <v>17300</v>
      </c>
      <c r="J55" s="31">
        <v>7525</v>
      </c>
      <c r="K55" s="31">
        <v>2546</v>
      </c>
      <c r="L55" s="31">
        <v>3032</v>
      </c>
      <c r="M55" s="31">
        <v>1094</v>
      </c>
      <c r="N55" s="32">
        <v>0</v>
      </c>
    </row>
    <row r="56" spans="2:14" ht="12" customHeight="1">
      <c r="B56" s="861"/>
      <c r="C56" s="47" t="s">
        <v>833</v>
      </c>
      <c r="D56" s="62" t="s">
        <v>834</v>
      </c>
      <c r="E56" s="31">
        <v>15301</v>
      </c>
      <c r="F56" s="31">
        <v>18209</v>
      </c>
      <c r="G56" s="31">
        <v>6968</v>
      </c>
      <c r="H56" s="31">
        <v>13758</v>
      </c>
      <c r="I56" s="31">
        <v>16403</v>
      </c>
      <c r="J56" s="31">
        <v>6196</v>
      </c>
      <c r="K56" s="31">
        <v>1543</v>
      </c>
      <c r="L56" s="31">
        <v>1806</v>
      </c>
      <c r="M56" s="31">
        <v>772</v>
      </c>
      <c r="N56" s="32">
        <v>0</v>
      </c>
    </row>
    <row r="57" spans="2:14" ht="12" customHeight="1">
      <c r="B57" s="861"/>
      <c r="C57" s="47" t="s">
        <v>835</v>
      </c>
      <c r="D57" s="62" t="s">
        <v>836</v>
      </c>
      <c r="E57" s="31">
        <v>13172</v>
      </c>
      <c r="F57" s="31">
        <v>16769</v>
      </c>
      <c r="G57" s="31">
        <v>7058</v>
      </c>
      <c r="H57" s="31">
        <v>11729</v>
      </c>
      <c r="I57" s="31">
        <v>14772</v>
      </c>
      <c r="J57" s="31">
        <v>6479</v>
      </c>
      <c r="K57" s="31">
        <v>1443</v>
      </c>
      <c r="L57" s="31">
        <v>1997</v>
      </c>
      <c r="M57" s="31">
        <v>579</v>
      </c>
      <c r="N57" s="32">
        <v>0</v>
      </c>
    </row>
    <row r="58" spans="2:14" ht="12" customHeight="1">
      <c r="B58" s="861"/>
      <c r="C58" s="47" t="s">
        <v>837</v>
      </c>
      <c r="D58" s="62" t="s">
        <v>838</v>
      </c>
      <c r="E58" s="31">
        <v>15067</v>
      </c>
      <c r="F58" s="31">
        <v>16482</v>
      </c>
      <c r="G58" s="31">
        <v>7114</v>
      </c>
      <c r="H58" s="31">
        <v>13941</v>
      </c>
      <c r="I58" s="31">
        <v>15257</v>
      </c>
      <c r="J58" s="31">
        <v>6494</v>
      </c>
      <c r="K58" s="31">
        <v>1126</v>
      </c>
      <c r="L58" s="31">
        <v>1225</v>
      </c>
      <c r="M58" s="31">
        <v>620</v>
      </c>
      <c r="N58" s="32">
        <v>0</v>
      </c>
    </row>
    <row r="59" spans="2:14" ht="12" customHeight="1">
      <c r="B59" s="861"/>
      <c r="C59" s="47" t="s">
        <v>839</v>
      </c>
      <c r="D59" s="62" t="s">
        <v>840</v>
      </c>
      <c r="E59" s="31">
        <v>12243</v>
      </c>
      <c r="F59" s="31">
        <v>15895</v>
      </c>
      <c r="G59" s="31">
        <v>5556</v>
      </c>
      <c r="H59" s="31">
        <v>11526</v>
      </c>
      <c r="I59" s="31">
        <v>14820</v>
      </c>
      <c r="J59" s="31">
        <v>5483</v>
      </c>
      <c r="K59" s="31">
        <v>717</v>
      </c>
      <c r="L59" s="31">
        <v>1075</v>
      </c>
      <c r="M59" s="31">
        <v>73</v>
      </c>
      <c r="N59" s="32">
        <v>0</v>
      </c>
    </row>
    <row r="60" spans="2:14" ht="12" customHeight="1">
      <c r="B60" s="861"/>
      <c r="C60" s="47" t="s">
        <v>841</v>
      </c>
      <c r="D60" s="62" t="s">
        <v>842</v>
      </c>
      <c r="E60" s="31">
        <v>13550</v>
      </c>
      <c r="F60" s="31">
        <v>14768</v>
      </c>
      <c r="G60" s="31">
        <v>8470</v>
      </c>
      <c r="H60" s="31">
        <v>12178</v>
      </c>
      <c r="I60" s="31">
        <v>13224</v>
      </c>
      <c r="J60" s="31">
        <v>7796</v>
      </c>
      <c r="K60" s="31">
        <v>1372</v>
      </c>
      <c r="L60" s="31">
        <v>1544</v>
      </c>
      <c r="M60" s="31">
        <v>674</v>
      </c>
      <c r="N60" s="32">
        <v>0</v>
      </c>
    </row>
    <row r="61" spans="2:14" ht="12" customHeight="1">
      <c r="B61" s="861"/>
      <c r="C61" s="47" t="s">
        <v>843</v>
      </c>
      <c r="D61" s="62" t="s">
        <v>844</v>
      </c>
      <c r="E61" s="31">
        <v>19326</v>
      </c>
      <c r="F61" s="31">
        <v>22975</v>
      </c>
      <c r="G61" s="31">
        <v>9184</v>
      </c>
      <c r="H61" s="31">
        <v>15341</v>
      </c>
      <c r="I61" s="31">
        <v>18072</v>
      </c>
      <c r="J61" s="31">
        <v>7695</v>
      </c>
      <c r="K61" s="31">
        <v>3985</v>
      </c>
      <c r="L61" s="31">
        <v>4903</v>
      </c>
      <c r="M61" s="31">
        <v>1489</v>
      </c>
      <c r="N61" s="32">
        <v>0</v>
      </c>
    </row>
    <row r="62" spans="2:14" ht="12" customHeight="1">
      <c r="B62" s="861"/>
      <c r="C62" s="47" t="s">
        <v>845</v>
      </c>
      <c r="D62" s="62" t="s">
        <v>846</v>
      </c>
      <c r="E62" s="31">
        <v>14398</v>
      </c>
      <c r="F62" s="31">
        <v>17237</v>
      </c>
      <c r="G62" s="31">
        <v>7271</v>
      </c>
      <c r="H62" s="31">
        <v>13210</v>
      </c>
      <c r="I62" s="31">
        <v>15815</v>
      </c>
      <c r="J62" s="31">
        <v>6665</v>
      </c>
      <c r="K62" s="31">
        <v>1188</v>
      </c>
      <c r="L62" s="31">
        <v>1422</v>
      </c>
      <c r="M62" s="31">
        <v>606</v>
      </c>
      <c r="N62" s="32">
        <v>0</v>
      </c>
    </row>
    <row r="63" spans="2:14" ht="12" customHeight="1">
      <c r="B63" s="861"/>
      <c r="C63" s="47" t="s">
        <v>815</v>
      </c>
      <c r="D63" s="62" t="s">
        <v>847</v>
      </c>
      <c r="E63" s="31">
        <v>15720</v>
      </c>
      <c r="F63" s="31">
        <v>17989</v>
      </c>
      <c r="G63" s="31">
        <v>7722</v>
      </c>
      <c r="H63" s="31">
        <v>13331</v>
      </c>
      <c r="I63" s="31">
        <v>15253</v>
      </c>
      <c r="J63" s="31">
        <v>6559</v>
      </c>
      <c r="K63" s="31">
        <v>2389</v>
      </c>
      <c r="L63" s="31">
        <v>2736</v>
      </c>
      <c r="M63" s="31">
        <v>1163</v>
      </c>
      <c r="N63" s="32">
        <v>0</v>
      </c>
    </row>
    <row r="64" spans="2:14" ht="12" customHeight="1">
      <c r="B64" s="861"/>
      <c r="C64" s="47"/>
      <c r="D64" s="62"/>
      <c r="E64" s="31"/>
      <c r="F64" s="31"/>
      <c r="G64" s="31"/>
      <c r="H64" s="31"/>
      <c r="I64" s="31"/>
      <c r="J64" s="31"/>
      <c r="K64" s="31"/>
      <c r="L64" s="31"/>
      <c r="M64" s="31"/>
      <c r="N64" s="32"/>
    </row>
    <row r="65" spans="2:14" ht="12" customHeight="1">
      <c r="B65" s="861"/>
      <c r="C65" s="61" t="s">
        <v>858</v>
      </c>
      <c r="D65" s="62" t="s">
        <v>855</v>
      </c>
      <c r="E65" s="31">
        <v>13590</v>
      </c>
      <c r="F65" s="31">
        <v>14384</v>
      </c>
      <c r="G65" s="31">
        <v>7356</v>
      </c>
      <c r="H65" s="31">
        <v>11697</v>
      </c>
      <c r="I65" s="31">
        <v>12356</v>
      </c>
      <c r="J65" s="31">
        <v>6508</v>
      </c>
      <c r="K65" s="31">
        <v>1893</v>
      </c>
      <c r="L65" s="31">
        <v>2028</v>
      </c>
      <c r="M65" s="31">
        <v>848</v>
      </c>
      <c r="N65" s="32">
        <v>0</v>
      </c>
    </row>
    <row r="66" spans="2:14" ht="12" customHeight="1" thickBot="1">
      <c r="B66" s="65"/>
      <c r="C66" s="66"/>
      <c r="D66" s="67"/>
      <c r="E66" s="36"/>
      <c r="F66" s="36"/>
      <c r="G66" s="36"/>
      <c r="H66" s="36"/>
      <c r="I66" s="36"/>
      <c r="J66" s="36"/>
      <c r="K66" s="36"/>
      <c r="L66" s="36"/>
      <c r="M66" s="36"/>
      <c r="N66" s="37"/>
    </row>
    <row r="67" spans="2:13" ht="12" customHeight="1">
      <c r="B67" s="40" t="s">
        <v>861</v>
      </c>
      <c r="D67" s="68" t="s">
        <v>862</v>
      </c>
      <c r="E67" s="69"/>
      <c r="F67" s="69"/>
      <c r="G67" s="69"/>
      <c r="H67" s="69"/>
      <c r="I67" s="69"/>
      <c r="J67" s="69"/>
      <c r="K67" s="69"/>
      <c r="L67" s="69"/>
      <c r="M67" s="70"/>
    </row>
    <row r="68" spans="4:13" ht="12" customHeight="1">
      <c r="D68" s="68" t="s">
        <v>863</v>
      </c>
      <c r="E68" s="69"/>
      <c r="F68" s="69"/>
      <c r="G68" s="69"/>
      <c r="H68" s="69"/>
      <c r="I68" s="69"/>
      <c r="J68" s="69"/>
      <c r="K68" s="69"/>
      <c r="L68" s="69"/>
      <c r="M68" s="70"/>
    </row>
    <row r="69" spans="4:13" ht="12" customHeight="1">
      <c r="D69" s="68" t="s">
        <v>864</v>
      </c>
      <c r="E69" s="69"/>
      <c r="F69" s="69"/>
      <c r="G69" s="69"/>
      <c r="H69" s="69"/>
      <c r="I69" s="69"/>
      <c r="J69" s="69"/>
      <c r="K69" s="69"/>
      <c r="L69" s="69"/>
      <c r="M69" s="70"/>
    </row>
    <row r="70" spans="4:13" ht="12" customHeight="1">
      <c r="D70" s="68" t="s">
        <v>865</v>
      </c>
      <c r="E70" s="69"/>
      <c r="F70" s="69"/>
      <c r="G70" s="69"/>
      <c r="H70" s="69"/>
      <c r="I70" s="69"/>
      <c r="J70" s="69"/>
      <c r="K70" s="69"/>
      <c r="L70" s="69"/>
      <c r="M70" s="70"/>
    </row>
    <row r="71" spans="4:13" ht="12" customHeight="1">
      <c r="D71" s="71" t="s">
        <v>866</v>
      </c>
      <c r="E71" s="69"/>
      <c r="F71" s="69"/>
      <c r="G71" s="69"/>
      <c r="H71" s="69"/>
      <c r="I71" s="69"/>
      <c r="J71" s="69"/>
      <c r="K71" s="69"/>
      <c r="L71" s="69"/>
      <c r="M71" s="70"/>
    </row>
    <row r="72" spans="4:13" ht="12" customHeight="1">
      <c r="D72" s="68" t="s">
        <v>867</v>
      </c>
      <c r="E72" s="69"/>
      <c r="F72" s="69"/>
      <c r="G72" s="69"/>
      <c r="H72" s="69"/>
      <c r="I72" s="69"/>
      <c r="J72" s="69"/>
      <c r="K72" s="69"/>
      <c r="L72" s="69"/>
      <c r="M72" s="70"/>
    </row>
    <row r="73" spans="4:13" ht="12" customHeight="1">
      <c r="D73" s="68" t="s">
        <v>868</v>
      </c>
      <c r="E73" s="69"/>
      <c r="F73" s="69"/>
      <c r="G73" s="69"/>
      <c r="H73" s="69"/>
      <c r="I73" s="69"/>
      <c r="J73" s="69"/>
      <c r="K73" s="69"/>
      <c r="L73" s="69"/>
      <c r="M73" s="70"/>
    </row>
    <row r="74" spans="4:13" ht="12" customHeight="1">
      <c r="D74" s="71" t="s">
        <v>869</v>
      </c>
      <c r="E74" s="69"/>
      <c r="F74" s="69"/>
      <c r="G74" s="69"/>
      <c r="H74" s="69"/>
      <c r="I74" s="69"/>
      <c r="J74" s="69"/>
      <c r="K74" s="69"/>
      <c r="L74" s="69"/>
      <c r="M74" s="70"/>
    </row>
    <row r="75" spans="3:13" ht="12" customHeight="1">
      <c r="C75" s="71"/>
      <c r="D75" s="68"/>
      <c r="E75" s="69"/>
      <c r="F75" s="69"/>
      <c r="G75" s="69"/>
      <c r="H75" s="69"/>
      <c r="I75" s="69"/>
      <c r="J75" s="69"/>
      <c r="K75" s="69"/>
      <c r="L75" s="69"/>
      <c r="M75" s="70"/>
    </row>
    <row r="76" spans="3:13" ht="12" customHeight="1">
      <c r="C76" s="68"/>
      <c r="D76" s="68"/>
      <c r="E76" s="69"/>
      <c r="F76" s="69"/>
      <c r="G76" s="69"/>
      <c r="H76" s="69"/>
      <c r="I76" s="69"/>
      <c r="J76" s="69"/>
      <c r="K76" s="69"/>
      <c r="L76" s="69"/>
      <c r="M76" s="70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mergeCells count="14">
    <mergeCell ref="C12:D12"/>
    <mergeCell ref="B25:B39"/>
    <mergeCell ref="B41:B52"/>
    <mergeCell ref="B54:B65"/>
    <mergeCell ref="B7:B23"/>
    <mergeCell ref="C7:D7"/>
    <mergeCell ref="C9:D9"/>
    <mergeCell ref="C10:D10"/>
    <mergeCell ref="C8:D8"/>
    <mergeCell ref="B4:D5"/>
    <mergeCell ref="N4:N5"/>
    <mergeCell ref="H4:J4"/>
    <mergeCell ref="K4:M4"/>
    <mergeCell ref="E4:G4"/>
  </mergeCells>
  <printOptions/>
  <pageMargins left="0.75" right="0.75" top="1" bottom="1" header="0.512" footer="0.512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39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82.50390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499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328</v>
      </c>
      <c r="C3" s="1"/>
      <c r="E3" s="1"/>
      <c r="F3" s="1"/>
    </row>
    <row r="4" spans="2:6" ht="12" customHeight="1">
      <c r="B4" s="3" t="s">
        <v>340</v>
      </c>
      <c r="C4" s="1" t="s">
        <v>369</v>
      </c>
      <c r="E4" s="1"/>
      <c r="F4" s="1"/>
    </row>
    <row r="5" spans="2:3" ht="26.25" customHeight="1">
      <c r="B5" s="3" t="s">
        <v>412</v>
      </c>
      <c r="C5" s="5" t="s">
        <v>437</v>
      </c>
    </row>
    <row r="6" spans="2:6" ht="36" customHeight="1">
      <c r="B6" s="3" t="s">
        <v>413</v>
      </c>
      <c r="C6" s="4" t="s">
        <v>500</v>
      </c>
      <c r="E6" s="1"/>
      <c r="F6" s="1"/>
    </row>
    <row r="7" spans="2:3" ht="24.75" customHeight="1">
      <c r="B7" s="3" t="s">
        <v>414</v>
      </c>
      <c r="C7" s="5" t="s">
        <v>501</v>
      </c>
    </row>
    <row r="8" spans="2:3" ht="24.75" customHeight="1">
      <c r="B8" s="3" t="s">
        <v>415</v>
      </c>
      <c r="C8" s="5" t="s">
        <v>438</v>
      </c>
    </row>
    <row r="9" spans="2:3" ht="12" customHeight="1">
      <c r="B9" s="1"/>
      <c r="C9" s="5"/>
    </row>
    <row r="10" spans="2:6" ht="12" customHeight="1">
      <c r="B10" s="1"/>
      <c r="C10" s="1" t="s">
        <v>502</v>
      </c>
      <c r="F10" s="1"/>
    </row>
    <row r="11" spans="2:6" ht="12">
      <c r="B11" s="1"/>
      <c r="C11" s="1" t="s">
        <v>439</v>
      </c>
      <c r="E11" s="1"/>
      <c r="F11" s="1"/>
    </row>
    <row r="12" spans="1:6" ht="12">
      <c r="A12" s="1"/>
      <c r="B12" s="1"/>
      <c r="C12" s="1"/>
      <c r="D12" s="1"/>
      <c r="E12" s="1"/>
      <c r="F12" s="1"/>
    </row>
    <row r="13" spans="1:4" ht="12">
      <c r="A13" s="1"/>
      <c r="B13" s="1"/>
      <c r="C13" s="1"/>
      <c r="D13" s="1"/>
    </row>
    <row r="14" spans="2:4" ht="12">
      <c r="B14" s="1" t="s">
        <v>329</v>
      </c>
      <c r="C14" s="1"/>
      <c r="D14" s="1"/>
    </row>
    <row r="15" ht="12">
      <c r="B15" s="2" t="s">
        <v>342</v>
      </c>
    </row>
    <row r="16" spans="2:3" ht="12">
      <c r="B16" s="2">
        <v>1</v>
      </c>
      <c r="C16" s="6" t="s">
        <v>330</v>
      </c>
    </row>
    <row r="17" spans="2:3" ht="12">
      <c r="B17" s="2">
        <v>2</v>
      </c>
      <c r="C17" s="6" t="s">
        <v>440</v>
      </c>
    </row>
    <row r="18" spans="2:3" ht="12">
      <c r="B18" s="2">
        <v>3</v>
      </c>
      <c r="C18" s="6" t="s">
        <v>370</v>
      </c>
    </row>
    <row r="19" spans="2:3" ht="12">
      <c r="B19" s="2">
        <v>4</v>
      </c>
      <c r="C19" s="6" t="s">
        <v>441</v>
      </c>
    </row>
    <row r="20" spans="2:3" ht="12">
      <c r="B20" s="2">
        <v>5</v>
      </c>
      <c r="C20" s="6" t="s">
        <v>442</v>
      </c>
    </row>
    <row r="21" spans="2:3" ht="12">
      <c r="B21" s="2">
        <v>6</v>
      </c>
      <c r="C21" s="6" t="s">
        <v>503</v>
      </c>
    </row>
    <row r="22" ht="12">
      <c r="C22" s="6" t="s">
        <v>504</v>
      </c>
    </row>
    <row r="23" ht="12">
      <c r="C23" s="6" t="s">
        <v>505</v>
      </c>
    </row>
    <row r="24" ht="12">
      <c r="C24" s="6" t="s">
        <v>506</v>
      </c>
    </row>
    <row r="26" ht="12">
      <c r="B26" s="2" t="s">
        <v>341</v>
      </c>
    </row>
    <row r="27" spans="2:3" ht="12">
      <c r="B27" s="2">
        <v>1</v>
      </c>
      <c r="C27" s="2" t="s">
        <v>507</v>
      </c>
    </row>
    <row r="28" spans="2:3" ht="12">
      <c r="B28" s="2">
        <v>2</v>
      </c>
      <c r="C28" s="2" t="s">
        <v>343</v>
      </c>
    </row>
    <row r="29" spans="2:3" ht="12">
      <c r="B29" s="2">
        <v>3</v>
      </c>
      <c r="C29" s="2" t="s">
        <v>344</v>
      </c>
    </row>
    <row r="30" spans="2:3" ht="12">
      <c r="B30" s="2">
        <v>4</v>
      </c>
      <c r="C30" s="2" t="s">
        <v>345</v>
      </c>
    </row>
    <row r="31" spans="2:3" ht="12">
      <c r="B31" s="2">
        <v>5</v>
      </c>
      <c r="C31" s="6" t="s">
        <v>331</v>
      </c>
    </row>
    <row r="32" spans="2:3" ht="12">
      <c r="B32" s="2">
        <v>6</v>
      </c>
      <c r="C32" s="2" t="s">
        <v>443</v>
      </c>
    </row>
    <row r="33" spans="2:3" ht="12">
      <c r="B33" s="2">
        <v>7</v>
      </c>
      <c r="C33" s="6" t="s">
        <v>347</v>
      </c>
    </row>
    <row r="34" spans="2:3" ht="12">
      <c r="B34" s="2">
        <v>8</v>
      </c>
      <c r="C34" s="2" t="s">
        <v>346</v>
      </c>
    </row>
    <row r="35" spans="2:3" ht="12">
      <c r="B35" s="2">
        <v>9</v>
      </c>
      <c r="C35" s="2" t="s">
        <v>348</v>
      </c>
    </row>
    <row r="36" spans="2:3" ht="12">
      <c r="B36" s="2">
        <v>10</v>
      </c>
      <c r="C36" s="6" t="s">
        <v>349</v>
      </c>
    </row>
    <row r="37" spans="2:3" ht="12">
      <c r="B37" s="2">
        <v>11</v>
      </c>
      <c r="C37" s="6" t="s">
        <v>350</v>
      </c>
    </row>
    <row r="38" spans="2:3" ht="12">
      <c r="B38" s="2">
        <v>12</v>
      </c>
      <c r="C38" s="6" t="s">
        <v>508</v>
      </c>
    </row>
    <row r="39" spans="2:3" ht="12">
      <c r="B39" s="2">
        <v>13</v>
      </c>
      <c r="C39" s="2" t="s">
        <v>371</v>
      </c>
    </row>
    <row r="40" spans="2:3" ht="12">
      <c r="B40" s="2">
        <v>14</v>
      </c>
      <c r="C40" s="6" t="s">
        <v>509</v>
      </c>
    </row>
    <row r="41" spans="2:3" ht="12">
      <c r="B41" s="2">
        <v>15</v>
      </c>
      <c r="C41" s="6" t="s">
        <v>510</v>
      </c>
    </row>
    <row r="42" ht="12">
      <c r="C42" s="6"/>
    </row>
    <row r="43" ht="12">
      <c r="B43" s="2" t="s">
        <v>351</v>
      </c>
    </row>
    <row r="44" spans="2:3" ht="12">
      <c r="B44" s="2">
        <v>1</v>
      </c>
      <c r="C44" s="6" t="s">
        <v>512</v>
      </c>
    </row>
    <row r="45" spans="2:3" ht="12">
      <c r="B45" s="2">
        <v>2</v>
      </c>
      <c r="C45" s="6" t="s">
        <v>513</v>
      </c>
    </row>
    <row r="46" spans="2:3" ht="12">
      <c r="B46" s="2">
        <v>3</v>
      </c>
      <c r="C46" s="6" t="s">
        <v>514</v>
      </c>
    </row>
    <row r="47" spans="2:3" ht="12">
      <c r="B47" s="2">
        <v>4</v>
      </c>
      <c r="C47" s="6" t="s">
        <v>515</v>
      </c>
    </row>
    <row r="48" spans="2:3" ht="12">
      <c r="B48" s="2">
        <v>5</v>
      </c>
      <c r="C48" s="6" t="s">
        <v>516</v>
      </c>
    </row>
    <row r="49" spans="2:3" ht="12">
      <c r="B49" s="2">
        <v>6</v>
      </c>
      <c r="C49" s="6" t="s">
        <v>517</v>
      </c>
    </row>
    <row r="50" spans="2:3" ht="12" customHeight="1">
      <c r="B50" s="2">
        <v>7</v>
      </c>
      <c r="C50" s="6" t="s">
        <v>518</v>
      </c>
    </row>
    <row r="51" spans="2:3" ht="12" customHeight="1">
      <c r="B51" s="10">
        <v>8</v>
      </c>
      <c r="C51" s="11" t="s">
        <v>519</v>
      </c>
    </row>
    <row r="52" spans="2:3" ht="12" customHeight="1">
      <c r="B52" s="2">
        <v>9</v>
      </c>
      <c r="C52" s="6" t="s">
        <v>520</v>
      </c>
    </row>
    <row r="53" spans="2:3" ht="12" customHeight="1">
      <c r="B53" s="2">
        <v>10</v>
      </c>
      <c r="C53" s="6" t="s">
        <v>521</v>
      </c>
    </row>
    <row r="54" spans="2:3" ht="12">
      <c r="B54" s="2">
        <v>11</v>
      </c>
      <c r="C54" s="6" t="s">
        <v>522</v>
      </c>
    </row>
    <row r="55" spans="2:3" ht="12">
      <c r="B55" s="2">
        <v>12</v>
      </c>
      <c r="C55" s="2" t="s">
        <v>523</v>
      </c>
    </row>
    <row r="56" spans="2:3" ht="12">
      <c r="B56" s="2">
        <v>13</v>
      </c>
      <c r="C56" s="6" t="s">
        <v>444</v>
      </c>
    </row>
    <row r="57" spans="2:3" ht="12">
      <c r="B57" s="2">
        <v>14</v>
      </c>
      <c r="C57" s="2" t="s">
        <v>416</v>
      </c>
    </row>
    <row r="58" spans="2:3" ht="12">
      <c r="B58" s="2">
        <v>15</v>
      </c>
      <c r="C58" s="2" t="s">
        <v>511</v>
      </c>
    </row>
    <row r="61" ht="12">
      <c r="B61" s="2" t="s">
        <v>524</v>
      </c>
    </row>
    <row r="62" spans="2:3" ht="12">
      <c r="B62" s="2">
        <v>1</v>
      </c>
      <c r="C62" s="2" t="s">
        <v>525</v>
      </c>
    </row>
    <row r="63" ht="12">
      <c r="C63" s="2" t="s">
        <v>526</v>
      </c>
    </row>
    <row r="64" ht="12">
      <c r="C64" s="2" t="s">
        <v>527</v>
      </c>
    </row>
    <row r="65" ht="12">
      <c r="C65" s="2" t="s">
        <v>528</v>
      </c>
    </row>
    <row r="66" spans="2:3" ht="12">
      <c r="B66" s="2">
        <v>2</v>
      </c>
      <c r="C66" s="2" t="s">
        <v>338</v>
      </c>
    </row>
    <row r="67" ht="12">
      <c r="C67" s="2" t="s">
        <v>529</v>
      </c>
    </row>
    <row r="68" ht="12">
      <c r="C68" s="2" t="s">
        <v>530</v>
      </c>
    </row>
    <row r="69" ht="12">
      <c r="C69" s="2" t="s">
        <v>531</v>
      </c>
    </row>
    <row r="70" ht="12">
      <c r="C70" s="2" t="s">
        <v>532</v>
      </c>
    </row>
    <row r="71" spans="2:3" ht="12">
      <c r="B71" s="2">
        <v>3</v>
      </c>
      <c r="C71" s="2" t="s">
        <v>372</v>
      </c>
    </row>
    <row r="72" ht="12">
      <c r="C72" s="2" t="s">
        <v>374</v>
      </c>
    </row>
    <row r="73" ht="12">
      <c r="C73" s="2" t="s">
        <v>375</v>
      </c>
    </row>
    <row r="74" ht="12">
      <c r="C74" s="2" t="s">
        <v>446</v>
      </c>
    </row>
    <row r="75" spans="2:3" ht="12">
      <c r="B75" s="10">
        <v>4</v>
      </c>
      <c r="C75" s="10" t="s">
        <v>533</v>
      </c>
    </row>
    <row r="76" spans="2:3" ht="12">
      <c r="B76" s="2">
        <v>5</v>
      </c>
      <c r="C76" s="2" t="s">
        <v>337</v>
      </c>
    </row>
    <row r="77" ht="12">
      <c r="C77" s="2" t="s">
        <v>374</v>
      </c>
    </row>
    <row r="78" ht="12">
      <c r="C78" s="2" t="s">
        <v>375</v>
      </c>
    </row>
    <row r="79" spans="2:3" ht="12">
      <c r="B79" s="2">
        <v>6</v>
      </c>
      <c r="C79" s="2" t="s">
        <v>373</v>
      </c>
    </row>
    <row r="80" ht="12">
      <c r="C80" s="2" t="s">
        <v>445</v>
      </c>
    </row>
    <row r="81" ht="12">
      <c r="C81" s="2" t="s">
        <v>534</v>
      </c>
    </row>
    <row r="83" ht="12">
      <c r="B83" s="2" t="s">
        <v>535</v>
      </c>
    </row>
    <row r="84" spans="2:3" ht="12">
      <c r="B84" s="10">
        <v>1</v>
      </c>
      <c r="C84" s="10" t="s">
        <v>551</v>
      </c>
    </row>
    <row r="85" ht="12">
      <c r="C85" s="10" t="s">
        <v>552</v>
      </c>
    </row>
    <row r="86" ht="12">
      <c r="C86" s="10" t="s">
        <v>553</v>
      </c>
    </row>
    <row r="87" ht="12">
      <c r="C87" s="2" t="s">
        <v>554</v>
      </c>
    </row>
    <row r="88" ht="12">
      <c r="C88" s="2" t="s">
        <v>555</v>
      </c>
    </row>
    <row r="89" spans="2:3" ht="12">
      <c r="B89" s="2">
        <v>2</v>
      </c>
      <c r="C89" s="2" t="s">
        <v>550</v>
      </c>
    </row>
    <row r="90" ht="12">
      <c r="C90" s="2" t="s">
        <v>549</v>
      </c>
    </row>
    <row r="91" ht="12">
      <c r="C91" s="2" t="s">
        <v>547</v>
      </c>
    </row>
    <row r="92" ht="12">
      <c r="C92" s="2" t="s">
        <v>548</v>
      </c>
    </row>
    <row r="93" spans="2:3" ht="12">
      <c r="B93" s="2">
        <v>3</v>
      </c>
      <c r="C93" s="2" t="s">
        <v>447</v>
      </c>
    </row>
    <row r="94" ht="12">
      <c r="C94" s="2" t="s">
        <v>448</v>
      </c>
    </row>
    <row r="95" ht="12">
      <c r="C95" s="2" t="s">
        <v>458</v>
      </c>
    </row>
    <row r="96" ht="12">
      <c r="C96" s="2" t="s">
        <v>459</v>
      </c>
    </row>
    <row r="97" ht="12">
      <c r="C97" s="2" t="s">
        <v>460</v>
      </c>
    </row>
    <row r="98" spans="2:3" ht="12">
      <c r="B98" s="2">
        <v>4</v>
      </c>
      <c r="C98" s="2" t="s">
        <v>556</v>
      </c>
    </row>
    <row r="99" ht="12">
      <c r="C99" s="2" t="s">
        <v>557</v>
      </c>
    </row>
    <row r="100" ht="12">
      <c r="C100" s="2" t="s">
        <v>558</v>
      </c>
    </row>
    <row r="101" ht="12">
      <c r="C101" s="2" t="s">
        <v>559</v>
      </c>
    </row>
    <row r="102" spans="2:3" ht="12">
      <c r="B102" s="2">
        <v>5</v>
      </c>
      <c r="C102" s="2" t="s">
        <v>560</v>
      </c>
    </row>
    <row r="103" spans="2:3" ht="12">
      <c r="B103" s="2">
        <v>6</v>
      </c>
      <c r="C103" s="2" t="s">
        <v>561</v>
      </c>
    </row>
    <row r="104" spans="2:3" ht="12">
      <c r="B104" s="2">
        <v>7</v>
      </c>
      <c r="C104" s="8" t="s">
        <v>450</v>
      </c>
    </row>
    <row r="105" ht="12">
      <c r="C105" s="2" t="s">
        <v>377</v>
      </c>
    </row>
    <row r="106" ht="12">
      <c r="C106" s="2" t="s">
        <v>417</v>
      </c>
    </row>
    <row r="107" ht="12">
      <c r="C107" s="2" t="s">
        <v>379</v>
      </c>
    </row>
    <row r="108" ht="12">
      <c r="C108" s="2" t="s">
        <v>380</v>
      </c>
    </row>
    <row r="109" ht="12">
      <c r="C109" s="2" t="s">
        <v>381</v>
      </c>
    </row>
    <row r="110" ht="12">
      <c r="C110" s="2" t="s">
        <v>382</v>
      </c>
    </row>
    <row r="111" ht="12">
      <c r="C111" s="2" t="s">
        <v>418</v>
      </c>
    </row>
    <row r="112" spans="2:3" ht="12">
      <c r="B112" s="2">
        <v>8</v>
      </c>
      <c r="C112" s="8" t="s">
        <v>332</v>
      </c>
    </row>
    <row r="113" ht="12">
      <c r="C113" s="8" t="s">
        <v>536</v>
      </c>
    </row>
    <row r="114" ht="12">
      <c r="C114" s="8" t="s">
        <v>537</v>
      </c>
    </row>
    <row r="115" spans="2:3" ht="12">
      <c r="B115" s="10">
        <v>9</v>
      </c>
      <c r="C115" s="10" t="s">
        <v>451</v>
      </c>
    </row>
    <row r="116" spans="2:3" ht="12">
      <c r="B116" s="2">
        <v>10</v>
      </c>
      <c r="C116" s="2" t="s">
        <v>452</v>
      </c>
    </row>
    <row r="117" spans="2:3" ht="12">
      <c r="B117" s="2">
        <v>11</v>
      </c>
      <c r="C117" s="2" t="s">
        <v>453</v>
      </c>
    </row>
    <row r="118" spans="2:3" ht="12">
      <c r="B118" s="2">
        <v>12</v>
      </c>
      <c r="C118" s="8" t="s">
        <v>454</v>
      </c>
    </row>
    <row r="119" spans="2:3" ht="12">
      <c r="B119" s="2">
        <v>14</v>
      </c>
      <c r="C119" s="8" t="s">
        <v>538</v>
      </c>
    </row>
    <row r="120" spans="2:3" ht="12">
      <c r="B120" s="2">
        <v>15</v>
      </c>
      <c r="C120" s="2" t="s">
        <v>455</v>
      </c>
    </row>
    <row r="121" spans="2:3" ht="12">
      <c r="B121" s="2">
        <v>16</v>
      </c>
      <c r="C121" s="2" t="s">
        <v>539</v>
      </c>
    </row>
    <row r="122" spans="2:3" ht="12">
      <c r="B122" s="2">
        <v>17</v>
      </c>
      <c r="C122" s="7" t="s">
        <v>376</v>
      </c>
    </row>
    <row r="123" spans="2:3" ht="12">
      <c r="B123" s="2">
        <v>18</v>
      </c>
      <c r="C123" s="7" t="s">
        <v>449</v>
      </c>
    </row>
    <row r="124" spans="2:3" ht="12">
      <c r="B124" s="2">
        <v>19</v>
      </c>
      <c r="C124" s="8" t="s">
        <v>456</v>
      </c>
    </row>
    <row r="125" spans="2:3" ht="12">
      <c r="B125" s="2">
        <v>20</v>
      </c>
      <c r="C125" s="2" t="s">
        <v>457</v>
      </c>
    </row>
    <row r="126" spans="2:3" ht="12">
      <c r="B126" s="2">
        <v>21</v>
      </c>
      <c r="C126" s="2" t="s">
        <v>546</v>
      </c>
    </row>
    <row r="127" spans="2:3" ht="12">
      <c r="B127" s="2">
        <v>22</v>
      </c>
      <c r="C127" s="8" t="s">
        <v>378</v>
      </c>
    </row>
    <row r="128" spans="2:3" ht="12">
      <c r="B128" s="2">
        <v>23</v>
      </c>
      <c r="C128" s="2" t="s">
        <v>540</v>
      </c>
    </row>
    <row r="129" ht="12">
      <c r="C129" s="2" t="s">
        <v>541</v>
      </c>
    </row>
    <row r="130" ht="12">
      <c r="C130" s="2" t="s">
        <v>542</v>
      </c>
    </row>
    <row r="131" ht="12">
      <c r="C131" s="2" t="s">
        <v>543</v>
      </c>
    </row>
    <row r="132" spans="2:3" ht="12">
      <c r="B132" s="2">
        <v>24</v>
      </c>
      <c r="C132" s="8" t="s">
        <v>544</v>
      </c>
    </row>
    <row r="133" spans="2:3" ht="12">
      <c r="B133" s="2">
        <v>25</v>
      </c>
      <c r="C133" s="2" t="s">
        <v>545</v>
      </c>
    </row>
    <row r="134" ht="12">
      <c r="A134" s="1"/>
    </row>
    <row r="135" ht="12">
      <c r="B135" s="2" t="s">
        <v>562</v>
      </c>
    </row>
    <row r="136" spans="2:3" ht="12">
      <c r="B136" s="10">
        <v>1</v>
      </c>
      <c r="C136" s="11" t="s">
        <v>383</v>
      </c>
    </row>
    <row r="137" spans="2:3" ht="12">
      <c r="B137" s="2">
        <v>2</v>
      </c>
      <c r="C137" s="6" t="s">
        <v>563</v>
      </c>
    </row>
    <row r="138" spans="2:3" ht="12">
      <c r="B138" s="2">
        <v>3</v>
      </c>
      <c r="C138" s="9" t="s">
        <v>461</v>
      </c>
    </row>
    <row r="139" spans="2:3" ht="12">
      <c r="B139" s="2">
        <v>4</v>
      </c>
      <c r="C139" s="6" t="s">
        <v>564</v>
      </c>
    </row>
    <row r="140" spans="2:3" ht="12">
      <c r="B140" s="2">
        <v>5</v>
      </c>
      <c r="C140" s="6" t="s">
        <v>565</v>
      </c>
    </row>
    <row r="141" spans="2:3" ht="12">
      <c r="B141" s="2">
        <v>6</v>
      </c>
      <c r="C141" s="6" t="s">
        <v>566</v>
      </c>
    </row>
    <row r="142" spans="2:3" ht="12">
      <c r="B142" s="2">
        <v>7</v>
      </c>
      <c r="C142" s="6" t="s">
        <v>567</v>
      </c>
    </row>
    <row r="143" spans="2:3" ht="12">
      <c r="B143" s="2">
        <v>8</v>
      </c>
      <c r="C143" s="9" t="s">
        <v>462</v>
      </c>
    </row>
    <row r="144" spans="2:3" ht="12" customHeight="1">
      <c r="B144" s="2">
        <v>9</v>
      </c>
      <c r="C144" s="9" t="s">
        <v>568</v>
      </c>
    </row>
    <row r="145" spans="2:3" ht="12">
      <c r="B145" s="2">
        <v>7</v>
      </c>
      <c r="C145" s="6" t="s">
        <v>569</v>
      </c>
    </row>
    <row r="146" ht="12">
      <c r="C146" s="6"/>
    </row>
    <row r="147" ht="12">
      <c r="B147" s="2" t="s">
        <v>570</v>
      </c>
    </row>
    <row r="148" spans="2:3" ht="12">
      <c r="B148" s="10">
        <v>1</v>
      </c>
      <c r="C148" s="10" t="s">
        <v>424</v>
      </c>
    </row>
    <row r="149" ht="12">
      <c r="C149" s="2" t="s">
        <v>573</v>
      </c>
    </row>
    <row r="150" ht="12">
      <c r="C150" s="2" t="s">
        <v>571</v>
      </c>
    </row>
    <row r="151" ht="12">
      <c r="C151" s="2" t="s">
        <v>572</v>
      </c>
    </row>
    <row r="152" ht="12">
      <c r="C152" s="10" t="s">
        <v>574</v>
      </c>
    </row>
    <row r="153" ht="12">
      <c r="C153" s="2" t="s">
        <v>575</v>
      </c>
    </row>
    <row r="154" ht="12">
      <c r="C154" s="2" t="s">
        <v>576</v>
      </c>
    </row>
    <row r="155" spans="2:3" ht="12">
      <c r="B155" s="2">
        <v>2</v>
      </c>
      <c r="C155" s="2" t="s">
        <v>425</v>
      </c>
    </row>
    <row r="156" spans="2:3" ht="12">
      <c r="B156" s="2">
        <v>3</v>
      </c>
      <c r="C156" s="2" t="s">
        <v>577</v>
      </c>
    </row>
    <row r="157" ht="12">
      <c r="C157" s="2" t="s">
        <v>573</v>
      </c>
    </row>
    <row r="158" ht="12">
      <c r="C158" s="2" t="s">
        <v>571</v>
      </c>
    </row>
    <row r="159" ht="12">
      <c r="C159" s="2" t="s">
        <v>572</v>
      </c>
    </row>
    <row r="160" ht="12">
      <c r="C160" s="2" t="s">
        <v>578</v>
      </c>
    </row>
    <row r="161" ht="12">
      <c r="C161" s="2" t="s">
        <v>579</v>
      </c>
    </row>
    <row r="162" ht="12">
      <c r="C162" s="2" t="s">
        <v>580</v>
      </c>
    </row>
    <row r="163" spans="2:3" ht="12">
      <c r="B163" s="10">
        <v>4</v>
      </c>
      <c r="C163" s="10" t="s">
        <v>463</v>
      </c>
    </row>
    <row r="164" spans="2:3" ht="12">
      <c r="B164" s="2">
        <v>5</v>
      </c>
      <c r="C164" s="2" t="s">
        <v>464</v>
      </c>
    </row>
    <row r="165" spans="2:3" ht="12">
      <c r="B165" s="2">
        <v>6</v>
      </c>
      <c r="C165" s="2" t="s">
        <v>465</v>
      </c>
    </row>
    <row r="166" spans="2:3" ht="12">
      <c r="B166" s="2">
        <v>7</v>
      </c>
      <c r="C166" s="2" t="s">
        <v>466</v>
      </c>
    </row>
    <row r="167" spans="2:3" ht="12">
      <c r="B167" s="2">
        <v>8</v>
      </c>
      <c r="C167" s="2" t="s">
        <v>467</v>
      </c>
    </row>
    <row r="169" ht="12">
      <c r="B169" s="2" t="s">
        <v>588</v>
      </c>
    </row>
    <row r="170" spans="2:3" ht="12">
      <c r="B170" s="2">
        <v>1</v>
      </c>
      <c r="C170" s="2" t="s">
        <v>581</v>
      </c>
    </row>
    <row r="171" spans="2:3" ht="12">
      <c r="B171" s="2">
        <v>2</v>
      </c>
      <c r="C171" s="2" t="s">
        <v>384</v>
      </c>
    </row>
    <row r="172" spans="2:3" ht="12">
      <c r="B172" s="2">
        <v>3</v>
      </c>
      <c r="C172" s="2" t="s">
        <v>582</v>
      </c>
    </row>
    <row r="173" spans="2:3" ht="12">
      <c r="B173" s="2">
        <v>4</v>
      </c>
      <c r="C173" s="9" t="s">
        <v>589</v>
      </c>
    </row>
    <row r="174" spans="2:3" ht="12">
      <c r="B174" s="2">
        <v>5</v>
      </c>
      <c r="C174" s="9" t="s">
        <v>583</v>
      </c>
    </row>
    <row r="175" spans="2:3" ht="12">
      <c r="B175" s="2">
        <v>6</v>
      </c>
      <c r="C175" s="9" t="s">
        <v>584</v>
      </c>
    </row>
    <row r="176" spans="2:3" ht="12">
      <c r="B176" s="2">
        <v>7</v>
      </c>
      <c r="C176" s="2" t="s">
        <v>585</v>
      </c>
    </row>
    <row r="178" ht="12">
      <c r="B178" s="2" t="s">
        <v>590</v>
      </c>
    </row>
    <row r="179" spans="2:3" ht="12">
      <c r="B179" s="10">
        <v>1</v>
      </c>
      <c r="C179" s="10" t="s">
        <v>591</v>
      </c>
    </row>
    <row r="180" spans="2:3" ht="12">
      <c r="B180" s="10">
        <v>2</v>
      </c>
      <c r="C180" s="10" t="s">
        <v>586</v>
      </c>
    </row>
    <row r="181" spans="2:3" ht="12">
      <c r="B181" s="2">
        <v>3</v>
      </c>
      <c r="C181" s="2" t="s">
        <v>587</v>
      </c>
    </row>
    <row r="182" spans="2:3" ht="12">
      <c r="B182" s="2">
        <v>4</v>
      </c>
      <c r="C182" s="2" t="s">
        <v>592</v>
      </c>
    </row>
    <row r="183" spans="2:3" ht="12">
      <c r="B183" s="2">
        <v>5</v>
      </c>
      <c r="C183" s="2" t="s">
        <v>593</v>
      </c>
    </row>
    <row r="184" spans="2:3" ht="12">
      <c r="B184" s="2">
        <v>6</v>
      </c>
      <c r="C184" s="2" t="s">
        <v>594</v>
      </c>
    </row>
    <row r="186" ht="12">
      <c r="B186" s="2" t="s">
        <v>426</v>
      </c>
    </row>
    <row r="187" spans="2:3" ht="12">
      <c r="B187" s="2">
        <v>1</v>
      </c>
      <c r="C187" s="2" t="s">
        <v>385</v>
      </c>
    </row>
    <row r="188" spans="2:3" ht="12">
      <c r="B188" s="10">
        <v>2</v>
      </c>
      <c r="C188" s="10" t="s">
        <v>595</v>
      </c>
    </row>
    <row r="189" spans="2:3" ht="12">
      <c r="B189" s="2">
        <v>3</v>
      </c>
      <c r="C189" s="2" t="s">
        <v>596</v>
      </c>
    </row>
    <row r="190" spans="2:3" ht="12">
      <c r="B190" s="2">
        <v>4</v>
      </c>
      <c r="C190" s="2" t="s">
        <v>597</v>
      </c>
    </row>
    <row r="191" spans="2:3" ht="12">
      <c r="B191" s="2">
        <v>5</v>
      </c>
      <c r="C191" s="2" t="s">
        <v>468</v>
      </c>
    </row>
    <row r="192" spans="2:3" ht="12">
      <c r="B192" s="2">
        <v>6</v>
      </c>
      <c r="C192" s="2" t="s">
        <v>598</v>
      </c>
    </row>
    <row r="193" spans="2:3" ht="12">
      <c r="B193" s="2">
        <v>7</v>
      </c>
      <c r="C193" s="2" t="s">
        <v>469</v>
      </c>
    </row>
    <row r="194" spans="2:3" ht="12">
      <c r="B194" s="2">
        <v>8</v>
      </c>
      <c r="C194" s="2" t="s">
        <v>470</v>
      </c>
    </row>
    <row r="195" spans="2:3" ht="12">
      <c r="B195" s="10">
        <v>9</v>
      </c>
      <c r="C195" s="10" t="s">
        <v>419</v>
      </c>
    </row>
    <row r="196" spans="2:3" ht="12">
      <c r="B196" s="10">
        <v>10</v>
      </c>
      <c r="C196" s="10" t="s">
        <v>599</v>
      </c>
    </row>
    <row r="198" ht="12">
      <c r="B198" s="2" t="s">
        <v>600</v>
      </c>
    </row>
    <row r="199" spans="2:3" ht="12">
      <c r="B199" s="2">
        <v>1</v>
      </c>
      <c r="C199" s="2" t="s">
        <v>386</v>
      </c>
    </row>
    <row r="200" spans="2:3" ht="12">
      <c r="B200" s="2">
        <v>2</v>
      </c>
      <c r="C200" s="2" t="s">
        <v>471</v>
      </c>
    </row>
    <row r="201" spans="2:3" ht="12">
      <c r="B201" s="2">
        <v>3</v>
      </c>
      <c r="C201" s="2" t="s">
        <v>601</v>
      </c>
    </row>
    <row r="202" spans="2:3" ht="12">
      <c r="B202" s="2">
        <v>4</v>
      </c>
      <c r="C202" s="2" t="s">
        <v>387</v>
      </c>
    </row>
    <row r="203" spans="2:3" ht="12">
      <c r="B203" s="2">
        <v>5</v>
      </c>
      <c r="C203" s="2" t="s">
        <v>472</v>
      </c>
    </row>
    <row r="204" spans="2:3" ht="12">
      <c r="B204" s="2">
        <v>6</v>
      </c>
      <c r="C204" s="2" t="s">
        <v>602</v>
      </c>
    </row>
    <row r="205" spans="2:3" ht="12">
      <c r="B205" s="2">
        <v>7</v>
      </c>
      <c r="C205" s="2" t="s">
        <v>603</v>
      </c>
    </row>
    <row r="206" spans="2:3" ht="12">
      <c r="B206" s="2">
        <v>8</v>
      </c>
      <c r="C206" s="2" t="s">
        <v>604</v>
      </c>
    </row>
    <row r="207" spans="2:3" ht="12">
      <c r="B207" s="2">
        <v>9</v>
      </c>
      <c r="C207" s="2" t="s">
        <v>605</v>
      </c>
    </row>
    <row r="208" spans="2:3" ht="12">
      <c r="B208" s="2">
        <v>10</v>
      </c>
      <c r="C208" s="2" t="s">
        <v>606</v>
      </c>
    </row>
    <row r="210" ht="12">
      <c r="B210" s="2" t="s">
        <v>420</v>
      </c>
    </row>
    <row r="211" spans="2:3" ht="12">
      <c r="B211" s="10">
        <v>1</v>
      </c>
      <c r="C211" s="10" t="s">
        <v>352</v>
      </c>
    </row>
    <row r="212" spans="2:3" ht="12">
      <c r="B212" s="2">
        <v>2</v>
      </c>
      <c r="C212" s="2" t="s">
        <v>353</v>
      </c>
    </row>
    <row r="213" spans="2:3" ht="12">
      <c r="B213" s="2">
        <v>3</v>
      </c>
      <c r="C213" s="2" t="s">
        <v>354</v>
      </c>
    </row>
    <row r="214" spans="2:3" ht="12">
      <c r="B214" s="2">
        <v>4</v>
      </c>
      <c r="C214" s="2" t="s">
        <v>388</v>
      </c>
    </row>
    <row r="215" ht="12">
      <c r="C215" s="2" t="s">
        <v>389</v>
      </c>
    </row>
    <row r="216" ht="12">
      <c r="C216" s="2" t="s">
        <v>390</v>
      </c>
    </row>
    <row r="217" spans="2:3" ht="12">
      <c r="B217" s="2">
        <v>5</v>
      </c>
      <c r="C217" s="2" t="s">
        <v>427</v>
      </c>
    </row>
    <row r="218" spans="2:3" ht="12">
      <c r="B218" s="10">
        <v>6</v>
      </c>
      <c r="C218" s="10" t="s">
        <v>607</v>
      </c>
    </row>
    <row r="219" spans="2:3" ht="12">
      <c r="B219" s="2">
        <v>7</v>
      </c>
      <c r="C219" s="2" t="s">
        <v>356</v>
      </c>
    </row>
    <row r="220" spans="2:3" ht="12">
      <c r="B220" s="2">
        <v>8</v>
      </c>
      <c r="C220" s="2" t="s">
        <v>608</v>
      </c>
    </row>
    <row r="221" spans="2:3" ht="12">
      <c r="B221" s="2">
        <v>9</v>
      </c>
      <c r="C221" s="2" t="s">
        <v>428</v>
      </c>
    </row>
    <row r="222" spans="2:3" ht="12">
      <c r="B222" s="2">
        <v>10</v>
      </c>
      <c r="C222" s="2" t="s">
        <v>609</v>
      </c>
    </row>
    <row r="223" ht="12">
      <c r="C223" s="2" t="s">
        <v>610</v>
      </c>
    </row>
    <row r="224" ht="12">
      <c r="C224" s="2" t="s">
        <v>611</v>
      </c>
    </row>
    <row r="225" ht="12">
      <c r="C225" s="2" t="s">
        <v>612</v>
      </c>
    </row>
    <row r="226" spans="2:3" ht="12">
      <c r="B226" s="2">
        <v>11</v>
      </c>
      <c r="C226" s="2" t="s">
        <v>355</v>
      </c>
    </row>
    <row r="227" spans="2:3" ht="12">
      <c r="B227" s="2">
        <v>12</v>
      </c>
      <c r="C227" s="2" t="s">
        <v>613</v>
      </c>
    </row>
    <row r="228" ht="12">
      <c r="C228" s="2" t="s">
        <v>430</v>
      </c>
    </row>
    <row r="229" ht="12">
      <c r="C229" s="2" t="s">
        <v>431</v>
      </c>
    </row>
    <row r="230" spans="2:3" ht="12">
      <c r="B230" s="2">
        <v>14</v>
      </c>
      <c r="C230" s="2" t="s">
        <v>614</v>
      </c>
    </row>
    <row r="231" spans="2:3" ht="12">
      <c r="B231" s="2">
        <v>15</v>
      </c>
      <c r="C231" s="2" t="s">
        <v>429</v>
      </c>
    </row>
    <row r="233" ht="12">
      <c r="B233" s="2" t="s">
        <v>421</v>
      </c>
    </row>
    <row r="234" spans="2:3" ht="12">
      <c r="B234" s="10">
        <v>1</v>
      </c>
      <c r="C234" s="10" t="s">
        <v>615</v>
      </c>
    </row>
    <row r="235" spans="2:3" ht="12">
      <c r="B235" s="2">
        <v>2</v>
      </c>
      <c r="C235" s="2" t="s">
        <v>619</v>
      </c>
    </row>
    <row r="236" spans="2:3" ht="12">
      <c r="B236" s="2">
        <v>3</v>
      </c>
      <c r="C236" s="2" t="s">
        <v>616</v>
      </c>
    </row>
    <row r="237" spans="2:3" ht="12">
      <c r="B237" s="2">
        <v>4</v>
      </c>
      <c r="C237" s="2" t="s">
        <v>617</v>
      </c>
    </row>
    <row r="238" spans="2:3" ht="12">
      <c r="B238" s="2">
        <v>5</v>
      </c>
      <c r="C238" s="2" t="s">
        <v>618</v>
      </c>
    </row>
    <row r="240" ht="12">
      <c r="B240" s="2" t="s">
        <v>473</v>
      </c>
    </row>
    <row r="241" spans="2:3" ht="12">
      <c r="B241" s="10">
        <v>1</v>
      </c>
      <c r="C241" s="10" t="s">
        <v>474</v>
      </c>
    </row>
    <row r="242" spans="2:3" ht="12">
      <c r="B242" s="2">
        <v>2</v>
      </c>
      <c r="C242" s="2" t="s">
        <v>357</v>
      </c>
    </row>
    <row r="243" spans="2:3" ht="12">
      <c r="B243" s="2">
        <v>3</v>
      </c>
      <c r="C243" s="2" t="s">
        <v>391</v>
      </c>
    </row>
    <row r="244" spans="2:3" ht="12">
      <c r="B244" s="2">
        <v>4</v>
      </c>
      <c r="C244" s="2" t="s">
        <v>432</v>
      </c>
    </row>
    <row r="245" spans="2:3" ht="12">
      <c r="B245" s="2">
        <v>5</v>
      </c>
      <c r="C245" s="2" t="s">
        <v>475</v>
      </c>
    </row>
    <row r="246" spans="2:3" ht="12">
      <c r="B246" s="2">
        <v>6</v>
      </c>
      <c r="C246" s="2" t="s">
        <v>392</v>
      </c>
    </row>
    <row r="247" spans="2:3" ht="12">
      <c r="B247" s="2">
        <v>7</v>
      </c>
      <c r="C247" s="2" t="s">
        <v>620</v>
      </c>
    </row>
    <row r="248" spans="2:3" ht="12">
      <c r="B248" s="2">
        <v>8</v>
      </c>
      <c r="C248" s="2" t="s">
        <v>477</v>
      </c>
    </row>
    <row r="249" spans="2:3" ht="12">
      <c r="B249" s="2">
        <v>9</v>
      </c>
      <c r="C249" s="2" t="s">
        <v>621</v>
      </c>
    </row>
    <row r="250" spans="2:3" ht="12">
      <c r="B250" s="2">
        <v>10</v>
      </c>
      <c r="C250" s="2" t="s">
        <v>476</v>
      </c>
    </row>
    <row r="251" spans="2:3" ht="12">
      <c r="B251" s="2">
        <v>11</v>
      </c>
      <c r="C251" s="2" t="s">
        <v>393</v>
      </c>
    </row>
    <row r="252" spans="2:3" ht="12">
      <c r="B252" s="2">
        <v>12</v>
      </c>
      <c r="C252" s="2" t="s">
        <v>394</v>
      </c>
    </row>
    <row r="253" spans="2:3" ht="12">
      <c r="B253" s="2">
        <v>13</v>
      </c>
      <c r="C253" s="2" t="s">
        <v>478</v>
      </c>
    </row>
    <row r="254" spans="2:3" ht="12">
      <c r="B254" s="2">
        <v>14</v>
      </c>
      <c r="C254" s="2" t="s">
        <v>479</v>
      </c>
    </row>
    <row r="255" spans="2:3" ht="12">
      <c r="B255" s="2">
        <v>15</v>
      </c>
      <c r="C255" s="2" t="s">
        <v>622</v>
      </c>
    </row>
    <row r="256" spans="2:3" ht="12">
      <c r="B256" s="10">
        <v>16</v>
      </c>
      <c r="C256" s="10" t="s">
        <v>395</v>
      </c>
    </row>
    <row r="257" spans="2:3" ht="12">
      <c r="B257" s="2">
        <v>17</v>
      </c>
      <c r="C257" s="2" t="s">
        <v>358</v>
      </c>
    </row>
    <row r="258" spans="2:3" ht="12">
      <c r="B258" s="2">
        <v>18</v>
      </c>
      <c r="C258" s="2" t="s">
        <v>623</v>
      </c>
    </row>
    <row r="259" spans="2:3" ht="12">
      <c r="B259" s="2">
        <v>19</v>
      </c>
      <c r="C259" s="2" t="s">
        <v>624</v>
      </c>
    </row>
    <row r="260" spans="2:3" ht="12">
      <c r="B260" s="2">
        <v>20</v>
      </c>
      <c r="C260" s="2" t="s">
        <v>625</v>
      </c>
    </row>
    <row r="261" spans="2:3" ht="12">
      <c r="B261" s="2">
        <v>21</v>
      </c>
      <c r="C261" s="2" t="s">
        <v>626</v>
      </c>
    </row>
    <row r="263" ht="12">
      <c r="B263" s="2" t="s">
        <v>480</v>
      </c>
    </row>
    <row r="264" spans="2:3" ht="12">
      <c r="B264" s="10">
        <v>1</v>
      </c>
      <c r="C264" s="10" t="s">
        <v>627</v>
      </c>
    </row>
    <row r="265" spans="2:3" ht="12">
      <c r="B265" s="2">
        <v>2</v>
      </c>
      <c r="C265" s="2" t="s">
        <v>628</v>
      </c>
    </row>
    <row r="266" spans="2:3" ht="12">
      <c r="B266" s="2">
        <v>3</v>
      </c>
      <c r="C266" s="2" t="s">
        <v>629</v>
      </c>
    </row>
    <row r="267" spans="2:3" ht="12">
      <c r="B267" s="2">
        <v>4</v>
      </c>
      <c r="C267" s="2" t="s">
        <v>630</v>
      </c>
    </row>
    <row r="268" spans="2:3" ht="12">
      <c r="B268" s="2">
        <v>5</v>
      </c>
      <c r="C268" s="2" t="s">
        <v>631</v>
      </c>
    </row>
    <row r="270" ht="12">
      <c r="B270" s="2" t="s">
        <v>632</v>
      </c>
    </row>
    <row r="271" spans="2:3" ht="12">
      <c r="B271" s="2">
        <v>1</v>
      </c>
      <c r="C271" s="9" t="s">
        <v>396</v>
      </c>
    </row>
    <row r="272" spans="2:3" ht="12">
      <c r="B272" s="2">
        <v>2</v>
      </c>
      <c r="C272" s="9" t="s">
        <v>633</v>
      </c>
    </row>
    <row r="273" spans="2:3" ht="12">
      <c r="B273" s="2">
        <v>3</v>
      </c>
      <c r="C273" s="9" t="s">
        <v>634</v>
      </c>
    </row>
    <row r="274" spans="2:3" ht="12">
      <c r="B274" s="2">
        <v>4</v>
      </c>
      <c r="C274" s="9" t="s">
        <v>635</v>
      </c>
    </row>
    <row r="275" spans="2:3" ht="12">
      <c r="B275" s="2">
        <v>5</v>
      </c>
      <c r="C275" s="9" t="s">
        <v>636</v>
      </c>
    </row>
    <row r="276" ht="12">
      <c r="C276" s="9" t="s">
        <v>637</v>
      </c>
    </row>
    <row r="277" ht="12">
      <c r="C277" s="2" t="s">
        <v>638</v>
      </c>
    </row>
    <row r="278" ht="12">
      <c r="C278" s="9" t="s">
        <v>639</v>
      </c>
    </row>
    <row r="279" ht="12">
      <c r="C279" s="9" t="s">
        <v>640</v>
      </c>
    </row>
    <row r="280" spans="2:3" ht="12">
      <c r="B280" s="10">
        <v>6</v>
      </c>
      <c r="C280" s="12" t="s">
        <v>641</v>
      </c>
    </row>
    <row r="281" ht="12">
      <c r="C281" s="12" t="s">
        <v>642</v>
      </c>
    </row>
    <row r="282" ht="12">
      <c r="C282" s="12" t="s">
        <v>643</v>
      </c>
    </row>
    <row r="283" spans="2:3" ht="12">
      <c r="B283" s="2">
        <v>7</v>
      </c>
      <c r="C283" s="9" t="s">
        <v>644</v>
      </c>
    </row>
    <row r="284" spans="2:3" ht="12">
      <c r="B284" s="2">
        <v>8</v>
      </c>
      <c r="C284" s="9" t="s">
        <v>645</v>
      </c>
    </row>
    <row r="285" ht="12">
      <c r="C285" s="9" t="s">
        <v>642</v>
      </c>
    </row>
    <row r="286" ht="12">
      <c r="C286" s="9" t="s">
        <v>643</v>
      </c>
    </row>
    <row r="288" ht="12">
      <c r="B288" s="2" t="s">
        <v>652</v>
      </c>
    </row>
    <row r="289" spans="2:3" ht="12">
      <c r="B289" s="2">
        <v>1</v>
      </c>
      <c r="C289" s="2" t="s">
        <v>646</v>
      </c>
    </row>
    <row r="290" spans="2:3" ht="12">
      <c r="B290" s="2">
        <v>2</v>
      </c>
      <c r="C290" s="2" t="s">
        <v>433</v>
      </c>
    </row>
    <row r="291" spans="2:3" ht="12">
      <c r="B291" s="2">
        <v>3</v>
      </c>
      <c r="C291" s="2" t="s">
        <v>653</v>
      </c>
    </row>
    <row r="292" ht="12">
      <c r="C292" s="2" t="s">
        <v>654</v>
      </c>
    </row>
    <row r="293" ht="12">
      <c r="C293" s="2" t="s">
        <v>655</v>
      </c>
    </row>
    <row r="294" spans="2:3" ht="12">
      <c r="B294" s="2">
        <v>4</v>
      </c>
      <c r="C294" s="2" t="s">
        <v>359</v>
      </c>
    </row>
    <row r="295" spans="2:3" ht="12">
      <c r="B295" s="2">
        <v>5</v>
      </c>
      <c r="C295" s="2" t="s">
        <v>647</v>
      </c>
    </row>
    <row r="296" spans="2:3" ht="12">
      <c r="B296" s="2">
        <v>6</v>
      </c>
      <c r="C296" s="2" t="s">
        <v>481</v>
      </c>
    </row>
    <row r="297" spans="2:3" ht="12">
      <c r="B297" s="2">
        <v>7</v>
      </c>
      <c r="C297" s="2" t="s">
        <v>360</v>
      </c>
    </row>
    <row r="299" ht="12">
      <c r="B299" s="2" t="s">
        <v>656</v>
      </c>
    </row>
    <row r="300" spans="2:3" ht="12">
      <c r="B300" s="2">
        <v>1</v>
      </c>
      <c r="C300" s="2" t="s">
        <v>648</v>
      </c>
    </row>
    <row r="301" spans="2:3" ht="12">
      <c r="B301" s="2">
        <v>2</v>
      </c>
      <c r="C301" s="2" t="s">
        <v>649</v>
      </c>
    </row>
    <row r="302" ht="12">
      <c r="C302" s="2" t="s">
        <v>650</v>
      </c>
    </row>
    <row r="303" ht="12">
      <c r="C303" s="2" t="s">
        <v>651</v>
      </c>
    </row>
    <row r="304" spans="2:3" ht="12">
      <c r="B304" s="2">
        <v>3</v>
      </c>
      <c r="C304" s="2" t="s">
        <v>657</v>
      </c>
    </row>
    <row r="305" ht="12">
      <c r="C305" s="2" t="s">
        <v>658</v>
      </c>
    </row>
    <row r="306" ht="12">
      <c r="C306" s="2" t="s">
        <v>659</v>
      </c>
    </row>
    <row r="307" ht="12">
      <c r="C307" s="2" t="s">
        <v>660</v>
      </c>
    </row>
    <row r="308" ht="12">
      <c r="C308" s="2" t="s">
        <v>661</v>
      </c>
    </row>
    <row r="309" spans="2:3" ht="12">
      <c r="B309" s="2">
        <v>4</v>
      </c>
      <c r="C309" s="2" t="s">
        <v>662</v>
      </c>
    </row>
    <row r="311" ht="12">
      <c r="B311" s="2" t="s">
        <v>680</v>
      </c>
    </row>
    <row r="312" spans="2:3" ht="12">
      <c r="B312" s="2">
        <v>1</v>
      </c>
      <c r="C312" s="2" t="s">
        <v>482</v>
      </c>
    </row>
    <row r="313" ht="12">
      <c r="C313" s="2" t="s">
        <v>362</v>
      </c>
    </row>
    <row r="314" ht="12">
      <c r="C314" s="2" t="s">
        <v>663</v>
      </c>
    </row>
    <row r="315" ht="12">
      <c r="C315" s="2" t="s">
        <v>664</v>
      </c>
    </row>
    <row r="316" ht="12">
      <c r="C316" s="2" t="s">
        <v>665</v>
      </c>
    </row>
    <row r="317" spans="2:3" ht="12">
      <c r="B317" s="2">
        <v>2</v>
      </c>
      <c r="C317" s="2" t="s">
        <v>666</v>
      </c>
    </row>
    <row r="318" ht="12">
      <c r="C318" s="2" t="s">
        <v>667</v>
      </c>
    </row>
    <row r="319" ht="12">
      <c r="C319" s="2" t="s">
        <v>668</v>
      </c>
    </row>
    <row r="320" spans="2:3" ht="12">
      <c r="B320" s="2">
        <v>3</v>
      </c>
      <c r="C320" s="2" t="s">
        <v>397</v>
      </c>
    </row>
    <row r="321" spans="2:3" ht="12">
      <c r="B321" s="2">
        <v>4</v>
      </c>
      <c r="C321" s="2" t="s">
        <v>669</v>
      </c>
    </row>
    <row r="322" ht="12">
      <c r="C322" s="2" t="s">
        <v>670</v>
      </c>
    </row>
    <row r="323" ht="12">
      <c r="C323" s="2" t="s">
        <v>671</v>
      </c>
    </row>
    <row r="324" spans="2:3" ht="12">
      <c r="B324" s="2">
        <v>5</v>
      </c>
      <c r="C324" s="2" t="s">
        <v>672</v>
      </c>
    </row>
    <row r="325" ht="12">
      <c r="C325" s="2" t="s">
        <v>673</v>
      </c>
    </row>
    <row r="326" ht="12">
      <c r="C326" s="2" t="s">
        <v>674</v>
      </c>
    </row>
    <row r="327" spans="2:3" ht="12">
      <c r="B327" s="2">
        <v>6</v>
      </c>
      <c r="C327" s="2" t="s">
        <v>361</v>
      </c>
    </row>
    <row r="328" ht="12">
      <c r="C328" s="2" t="s">
        <v>363</v>
      </c>
    </row>
    <row r="329" ht="12">
      <c r="C329" s="2" t="s">
        <v>675</v>
      </c>
    </row>
    <row r="330" spans="2:3" ht="12">
      <c r="B330" s="2">
        <v>7</v>
      </c>
      <c r="C330" s="2" t="s">
        <v>483</v>
      </c>
    </row>
    <row r="331" spans="2:3" ht="12">
      <c r="B331" s="2">
        <v>8</v>
      </c>
      <c r="C331" s="2" t="s">
        <v>678</v>
      </c>
    </row>
    <row r="332" spans="2:3" ht="12">
      <c r="B332" s="2">
        <v>9</v>
      </c>
      <c r="C332" s="2" t="s">
        <v>676</v>
      </c>
    </row>
    <row r="333" spans="2:3" ht="12">
      <c r="B333" s="10">
        <v>10</v>
      </c>
      <c r="C333" s="10" t="s">
        <v>677</v>
      </c>
    </row>
    <row r="334" spans="2:3" ht="12">
      <c r="B334" s="2">
        <v>11</v>
      </c>
      <c r="C334" s="2" t="s">
        <v>679</v>
      </c>
    </row>
    <row r="336" ht="12">
      <c r="B336" s="2" t="s">
        <v>681</v>
      </c>
    </row>
    <row r="337" spans="2:3" ht="12">
      <c r="B337" s="2">
        <v>1</v>
      </c>
      <c r="C337" s="6" t="s">
        <v>434</v>
      </c>
    </row>
    <row r="338" spans="2:3" ht="12">
      <c r="B338" s="10">
        <v>2</v>
      </c>
      <c r="C338" s="11" t="s">
        <v>682</v>
      </c>
    </row>
    <row r="339" spans="2:3" ht="12">
      <c r="B339" s="2">
        <v>3</v>
      </c>
      <c r="C339" s="2" t="s">
        <v>683</v>
      </c>
    </row>
    <row r="340" spans="2:3" ht="12">
      <c r="B340" s="2">
        <v>4</v>
      </c>
      <c r="C340" s="2" t="s">
        <v>684</v>
      </c>
    </row>
    <row r="341" spans="2:3" ht="12">
      <c r="B341" s="2">
        <v>5</v>
      </c>
      <c r="C341" s="2" t="s">
        <v>333</v>
      </c>
    </row>
    <row r="342" spans="2:3" ht="12">
      <c r="B342" s="2">
        <v>6</v>
      </c>
      <c r="C342" s="2" t="s">
        <v>398</v>
      </c>
    </row>
    <row r="343" spans="2:3" ht="12">
      <c r="B343" s="2">
        <v>7</v>
      </c>
      <c r="C343" s="2" t="s">
        <v>399</v>
      </c>
    </row>
    <row r="344" spans="2:3" ht="12">
      <c r="B344" s="2">
        <v>8</v>
      </c>
      <c r="C344" s="2" t="s">
        <v>364</v>
      </c>
    </row>
    <row r="345" ht="12">
      <c r="C345" s="2" t="s">
        <v>685</v>
      </c>
    </row>
    <row r="346" ht="12">
      <c r="C346" s="2" t="s">
        <v>686</v>
      </c>
    </row>
    <row r="347" ht="12">
      <c r="C347" s="2" t="s">
        <v>687</v>
      </c>
    </row>
    <row r="348" ht="12">
      <c r="C348" s="2" t="s">
        <v>688</v>
      </c>
    </row>
    <row r="349" ht="12">
      <c r="C349" s="2" t="s">
        <v>689</v>
      </c>
    </row>
    <row r="350" spans="2:3" ht="12">
      <c r="B350" s="2">
        <v>9</v>
      </c>
      <c r="C350" s="2" t="s">
        <v>422</v>
      </c>
    </row>
    <row r="351" spans="2:3" ht="12">
      <c r="B351" s="2">
        <v>10</v>
      </c>
      <c r="C351" s="2" t="s">
        <v>690</v>
      </c>
    </row>
    <row r="352" spans="2:3" ht="12">
      <c r="B352" s="2">
        <v>11</v>
      </c>
      <c r="C352" s="2" t="s">
        <v>691</v>
      </c>
    </row>
    <row r="353" spans="2:3" ht="12">
      <c r="B353" s="2">
        <v>12</v>
      </c>
      <c r="C353" s="2" t="s">
        <v>694</v>
      </c>
    </row>
    <row r="354" spans="2:3" ht="12">
      <c r="B354" s="2">
        <v>13</v>
      </c>
      <c r="C354" s="2" t="s">
        <v>695</v>
      </c>
    </row>
    <row r="355" spans="2:3" ht="12">
      <c r="B355" s="2">
        <v>14</v>
      </c>
      <c r="C355" s="2" t="s">
        <v>696</v>
      </c>
    </row>
    <row r="356" spans="2:3" ht="12">
      <c r="B356" s="2">
        <v>15</v>
      </c>
      <c r="C356" s="2" t="s">
        <v>697</v>
      </c>
    </row>
    <row r="357" spans="2:3" ht="12">
      <c r="B357" s="2">
        <v>16</v>
      </c>
      <c r="C357" s="2" t="s">
        <v>692</v>
      </c>
    </row>
    <row r="358" spans="2:3" ht="12">
      <c r="B358" s="2">
        <v>17</v>
      </c>
      <c r="C358" s="2" t="s">
        <v>693</v>
      </c>
    </row>
    <row r="359" ht="12">
      <c r="C359" s="2" t="s">
        <v>698</v>
      </c>
    </row>
    <row r="360" ht="12">
      <c r="C360" s="2" t="s">
        <v>699</v>
      </c>
    </row>
    <row r="361" ht="12">
      <c r="C361" s="2" t="s">
        <v>700</v>
      </c>
    </row>
    <row r="362" spans="2:3" ht="12">
      <c r="B362" s="2">
        <v>18</v>
      </c>
      <c r="C362" s="2" t="s">
        <v>484</v>
      </c>
    </row>
    <row r="363" ht="12">
      <c r="C363" s="2" t="s">
        <v>701</v>
      </c>
    </row>
    <row r="364" ht="12">
      <c r="C364" s="2" t="s">
        <v>702</v>
      </c>
    </row>
    <row r="365" spans="2:3" ht="12">
      <c r="B365" s="2">
        <v>19</v>
      </c>
      <c r="C365" s="2" t="s">
        <v>703</v>
      </c>
    </row>
    <row r="366" spans="2:3" ht="12">
      <c r="B366" s="2">
        <v>20</v>
      </c>
      <c r="C366" s="2" t="s">
        <v>704</v>
      </c>
    </row>
    <row r="368" ht="12">
      <c r="B368" s="2" t="s">
        <v>705</v>
      </c>
    </row>
    <row r="369" spans="2:3" ht="12">
      <c r="B369" s="10">
        <v>1</v>
      </c>
      <c r="C369" s="10" t="s">
        <v>400</v>
      </c>
    </row>
    <row r="370" spans="2:3" ht="12">
      <c r="B370" s="2">
        <v>2</v>
      </c>
      <c r="C370" s="2" t="s">
        <v>401</v>
      </c>
    </row>
    <row r="371" ht="12">
      <c r="C371" s="2" t="s">
        <v>485</v>
      </c>
    </row>
    <row r="372" ht="12">
      <c r="C372" s="2" t="s">
        <v>706</v>
      </c>
    </row>
    <row r="373" ht="12">
      <c r="C373" s="2" t="s">
        <v>493</v>
      </c>
    </row>
    <row r="374" ht="12">
      <c r="C374" s="2" t="s">
        <v>494</v>
      </c>
    </row>
    <row r="375" ht="12">
      <c r="C375" s="2" t="s">
        <v>495</v>
      </c>
    </row>
    <row r="376" spans="2:3" ht="12">
      <c r="B376" s="2">
        <v>3</v>
      </c>
      <c r="C376" s="2" t="s">
        <v>486</v>
      </c>
    </row>
    <row r="377" spans="2:3" ht="12">
      <c r="B377" s="2">
        <v>4</v>
      </c>
      <c r="C377" s="2" t="s">
        <v>402</v>
      </c>
    </row>
    <row r="378" spans="2:3" ht="12">
      <c r="B378" s="2">
        <v>5</v>
      </c>
      <c r="C378" s="2" t="s">
        <v>403</v>
      </c>
    </row>
    <row r="379" spans="2:3" ht="12">
      <c r="B379" s="10">
        <v>6</v>
      </c>
      <c r="C379" s="10" t="s">
        <v>487</v>
      </c>
    </row>
    <row r="380" ht="12">
      <c r="C380" s="2" t="s">
        <v>496</v>
      </c>
    </row>
    <row r="381" ht="12">
      <c r="C381" s="2" t="s">
        <v>707</v>
      </c>
    </row>
    <row r="382" ht="12">
      <c r="C382" s="10" t="s">
        <v>708</v>
      </c>
    </row>
    <row r="383" ht="12">
      <c r="C383" s="2" t="s">
        <v>709</v>
      </c>
    </row>
    <row r="384" spans="2:3" ht="12">
      <c r="B384" s="2">
        <v>7</v>
      </c>
      <c r="C384" s="2" t="s">
        <v>710</v>
      </c>
    </row>
    <row r="385" spans="2:3" ht="12">
      <c r="B385" s="10">
        <v>8</v>
      </c>
      <c r="C385" s="10" t="s">
        <v>405</v>
      </c>
    </row>
    <row r="386" spans="2:3" ht="12">
      <c r="B386" s="2">
        <v>9</v>
      </c>
      <c r="C386" s="9" t="s">
        <v>711</v>
      </c>
    </row>
    <row r="387" spans="2:3" ht="12">
      <c r="B387" s="2">
        <v>10</v>
      </c>
      <c r="C387" s="2" t="s">
        <v>712</v>
      </c>
    </row>
    <row r="388" spans="2:3" ht="12">
      <c r="B388" s="2">
        <v>11</v>
      </c>
      <c r="C388" s="2" t="s">
        <v>488</v>
      </c>
    </row>
    <row r="389" spans="2:3" ht="12">
      <c r="B389" s="2">
        <v>12</v>
      </c>
      <c r="C389" s="6" t="s">
        <v>406</v>
      </c>
    </row>
    <row r="390" ht="12">
      <c r="C390" s="6" t="s">
        <v>713</v>
      </c>
    </row>
    <row r="391" ht="12">
      <c r="C391" s="6" t="s">
        <v>714</v>
      </c>
    </row>
    <row r="392" spans="2:3" ht="12">
      <c r="B392" s="2">
        <v>13</v>
      </c>
      <c r="C392" s="9" t="s">
        <v>489</v>
      </c>
    </row>
    <row r="393" spans="2:3" ht="12">
      <c r="B393" s="2">
        <v>14</v>
      </c>
      <c r="C393" s="2" t="s">
        <v>407</v>
      </c>
    </row>
    <row r="394" spans="2:3" ht="12">
      <c r="B394" s="2">
        <v>15</v>
      </c>
      <c r="C394" s="2" t="s">
        <v>334</v>
      </c>
    </row>
    <row r="395" ht="12">
      <c r="C395" s="2" t="s">
        <v>715</v>
      </c>
    </row>
    <row r="396" ht="12">
      <c r="C396" s="2" t="s">
        <v>408</v>
      </c>
    </row>
    <row r="397" ht="12">
      <c r="C397" s="2" t="s">
        <v>435</v>
      </c>
    </row>
    <row r="398" ht="12">
      <c r="C398" s="2" t="s">
        <v>490</v>
      </c>
    </row>
    <row r="399" spans="2:3" ht="12">
      <c r="B399" s="2">
        <v>16</v>
      </c>
      <c r="C399" s="2" t="s">
        <v>336</v>
      </c>
    </row>
    <row r="400" ht="12">
      <c r="C400" s="2" t="s">
        <v>302</v>
      </c>
    </row>
    <row r="401" ht="12">
      <c r="C401" s="2" t="s">
        <v>408</v>
      </c>
    </row>
    <row r="402" spans="2:3" ht="12">
      <c r="B402" s="2">
        <v>17</v>
      </c>
      <c r="C402" s="2" t="s">
        <v>335</v>
      </c>
    </row>
    <row r="403" ht="12">
      <c r="C403" s="2" t="s">
        <v>491</v>
      </c>
    </row>
    <row r="404" ht="12">
      <c r="C404" s="2" t="s">
        <v>303</v>
      </c>
    </row>
    <row r="405" ht="12">
      <c r="C405" s="2" t="s">
        <v>304</v>
      </c>
    </row>
    <row r="406" spans="2:3" ht="12">
      <c r="B406" s="2">
        <v>18</v>
      </c>
      <c r="C406" s="2" t="s">
        <v>404</v>
      </c>
    </row>
    <row r="407" ht="12">
      <c r="C407" s="2" t="s">
        <v>491</v>
      </c>
    </row>
    <row r="408" ht="12">
      <c r="C408" s="2" t="s">
        <v>408</v>
      </c>
    </row>
    <row r="409" spans="2:3" ht="12">
      <c r="B409" s="2">
        <v>19</v>
      </c>
      <c r="C409" s="2" t="s">
        <v>492</v>
      </c>
    </row>
    <row r="411" ht="12">
      <c r="B411" s="2" t="s">
        <v>305</v>
      </c>
    </row>
    <row r="412" spans="2:3" ht="12">
      <c r="B412" s="2">
        <v>1</v>
      </c>
      <c r="C412" s="2" t="s">
        <v>409</v>
      </c>
    </row>
    <row r="413" spans="2:3" ht="12">
      <c r="B413" s="2">
        <v>2</v>
      </c>
      <c r="C413" s="2" t="s">
        <v>365</v>
      </c>
    </row>
    <row r="414" spans="2:3" ht="12">
      <c r="B414" s="2">
        <v>3</v>
      </c>
      <c r="C414" s="2" t="s">
        <v>368</v>
      </c>
    </row>
    <row r="415" spans="2:3" ht="12">
      <c r="B415" s="10">
        <v>4</v>
      </c>
      <c r="C415" s="10" t="s">
        <v>410</v>
      </c>
    </row>
    <row r="416" ht="12">
      <c r="C416" s="2" t="s">
        <v>497</v>
      </c>
    </row>
    <row r="417" ht="12">
      <c r="C417" s="10" t="s">
        <v>423</v>
      </c>
    </row>
    <row r="418" ht="12">
      <c r="C418" s="2" t="s">
        <v>306</v>
      </c>
    </row>
    <row r="419" ht="12">
      <c r="C419" s="2" t="s">
        <v>307</v>
      </c>
    </row>
    <row r="420" ht="12">
      <c r="C420" s="2" t="s">
        <v>308</v>
      </c>
    </row>
    <row r="421" spans="2:3" ht="12">
      <c r="B421" s="10">
        <v>5</v>
      </c>
      <c r="C421" s="10" t="s">
        <v>339</v>
      </c>
    </row>
    <row r="422" spans="2:3" ht="12">
      <c r="B422" s="2">
        <v>6</v>
      </c>
      <c r="C422" s="2" t="s">
        <v>309</v>
      </c>
    </row>
    <row r="423" ht="12">
      <c r="C423" s="2" t="s">
        <v>411</v>
      </c>
    </row>
    <row r="424" ht="12">
      <c r="C424" s="2" t="s">
        <v>498</v>
      </c>
    </row>
    <row r="425" spans="2:3" ht="12">
      <c r="B425" s="2">
        <v>7</v>
      </c>
      <c r="C425" s="2" t="s">
        <v>310</v>
      </c>
    </row>
    <row r="426" spans="2:3" ht="12">
      <c r="B426" s="2">
        <v>8</v>
      </c>
      <c r="C426" s="2" t="s">
        <v>311</v>
      </c>
    </row>
    <row r="427" spans="2:3" ht="12">
      <c r="B427" s="2">
        <v>9</v>
      </c>
      <c r="C427" s="2" t="s">
        <v>366</v>
      </c>
    </row>
    <row r="428" spans="2:3" ht="12">
      <c r="B428" s="2">
        <v>10</v>
      </c>
      <c r="C428" s="2" t="s">
        <v>367</v>
      </c>
    </row>
    <row r="430" spans="2:3" ht="12">
      <c r="B430" s="2" t="s">
        <v>436</v>
      </c>
      <c r="C430" s="2" t="s">
        <v>312</v>
      </c>
    </row>
    <row r="431" ht="12">
      <c r="C431" s="2" t="s">
        <v>313</v>
      </c>
    </row>
    <row r="432" ht="12">
      <c r="C432" s="2" t="s">
        <v>314</v>
      </c>
    </row>
    <row r="433" ht="12">
      <c r="C433" s="2" t="s">
        <v>315</v>
      </c>
    </row>
    <row r="434" ht="12">
      <c r="C434" s="2" t="s">
        <v>316</v>
      </c>
    </row>
    <row r="435" ht="12">
      <c r="C435" s="2" t="s">
        <v>317</v>
      </c>
    </row>
    <row r="436" ht="12">
      <c r="C436" s="2" t="s">
        <v>318</v>
      </c>
    </row>
    <row r="437" ht="12">
      <c r="C437" s="2" t="s">
        <v>319</v>
      </c>
    </row>
    <row r="438" ht="12">
      <c r="C438" s="2" t="s">
        <v>320</v>
      </c>
    </row>
    <row r="439" ht="12">
      <c r="C439" s="2" t="s">
        <v>321</v>
      </c>
    </row>
  </sheetData>
  <printOptions/>
  <pageMargins left="0.75" right="0.75" top="1" bottom="1" header="0.512" footer="0.51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26"/>
  <sheetViews>
    <sheetView workbookViewId="0" topLeftCell="A1">
      <selection activeCell="A1" sqref="A1"/>
    </sheetView>
  </sheetViews>
  <sheetFormatPr defaultColWidth="9.00390625" defaultRowHeight="13.5"/>
  <cols>
    <col min="1" max="1" width="2.625" style="72" customWidth="1"/>
    <col min="2" max="3" width="10.625" style="108" customWidth="1"/>
    <col min="4" max="16384" width="9.00390625" style="72" customWidth="1"/>
  </cols>
  <sheetData>
    <row r="2" spans="2:3" ht="14.25">
      <c r="B2" s="73" t="s">
        <v>953</v>
      </c>
      <c r="C2" s="73"/>
    </row>
    <row r="4" spans="2:3" ht="12.75" thickBot="1">
      <c r="B4" s="72" t="s">
        <v>937</v>
      </c>
      <c r="C4" s="72"/>
    </row>
    <row r="5" spans="2:13" s="74" customFormat="1" ht="15" customHeight="1">
      <c r="B5" s="848" t="s">
        <v>871</v>
      </c>
      <c r="C5" s="854" t="s">
        <v>938</v>
      </c>
      <c r="D5" s="851" t="s">
        <v>939</v>
      </c>
      <c r="E5" s="852"/>
      <c r="F5" s="852"/>
      <c r="G5" s="852"/>
      <c r="H5" s="852"/>
      <c r="I5" s="852"/>
      <c r="J5" s="852"/>
      <c r="K5" s="852"/>
      <c r="L5" s="852"/>
      <c r="M5" s="853"/>
    </row>
    <row r="6" spans="2:13" s="74" customFormat="1" ht="15" customHeight="1">
      <c r="B6" s="849"/>
      <c r="C6" s="842"/>
      <c r="D6" s="76" t="s">
        <v>872</v>
      </c>
      <c r="E6" s="76" t="s">
        <v>872</v>
      </c>
      <c r="F6" s="76" t="s">
        <v>873</v>
      </c>
      <c r="G6" s="76" t="s">
        <v>874</v>
      </c>
      <c r="H6" s="76" t="s">
        <v>875</v>
      </c>
      <c r="I6" s="76" t="s">
        <v>876</v>
      </c>
      <c r="J6" s="76" t="s">
        <v>877</v>
      </c>
      <c r="K6" s="76" t="s">
        <v>878</v>
      </c>
      <c r="L6" s="76" t="s">
        <v>879</v>
      </c>
      <c r="M6" s="850" t="s">
        <v>880</v>
      </c>
    </row>
    <row r="7" spans="2:13" s="74" customFormat="1" ht="15" customHeight="1">
      <c r="B7" s="849"/>
      <c r="C7" s="843"/>
      <c r="D7" s="77" t="s">
        <v>881</v>
      </c>
      <c r="E7" s="77" t="s">
        <v>882</v>
      </c>
      <c r="F7" s="77" t="s">
        <v>883</v>
      </c>
      <c r="G7" s="77" t="s">
        <v>884</v>
      </c>
      <c r="H7" s="77" t="s">
        <v>885</v>
      </c>
      <c r="I7" s="77" t="s">
        <v>886</v>
      </c>
      <c r="J7" s="77" t="s">
        <v>887</v>
      </c>
      <c r="K7" s="77" t="s">
        <v>888</v>
      </c>
      <c r="L7" s="77" t="s">
        <v>889</v>
      </c>
      <c r="M7" s="850"/>
    </row>
    <row r="8" spans="2:13" ht="12">
      <c r="B8" s="78"/>
      <c r="C8" s="79"/>
      <c r="D8" s="80" t="s">
        <v>890</v>
      </c>
      <c r="E8" s="80" t="s">
        <v>890</v>
      </c>
      <c r="F8" s="80" t="s">
        <v>890</v>
      </c>
      <c r="G8" s="80" t="s">
        <v>890</v>
      </c>
      <c r="H8" s="80" t="s">
        <v>890</v>
      </c>
      <c r="I8" s="80" t="s">
        <v>890</v>
      </c>
      <c r="J8" s="80" t="s">
        <v>890</v>
      </c>
      <c r="K8" s="80" t="s">
        <v>890</v>
      </c>
      <c r="L8" s="80" t="s">
        <v>890</v>
      </c>
      <c r="M8" s="81" t="s">
        <v>890</v>
      </c>
    </row>
    <row r="9" spans="2:13" ht="12">
      <c r="B9" s="82" t="s">
        <v>940</v>
      </c>
      <c r="C9" s="83">
        <v>114253</v>
      </c>
      <c r="D9" s="84">
        <v>14496</v>
      </c>
      <c r="E9" s="84">
        <v>13128</v>
      </c>
      <c r="F9" s="84">
        <v>32765</v>
      </c>
      <c r="G9" s="84">
        <v>24918</v>
      </c>
      <c r="H9" s="84">
        <v>13726</v>
      </c>
      <c r="I9" s="855" t="s">
        <v>941</v>
      </c>
      <c r="J9" s="855"/>
      <c r="K9" s="84">
        <v>4601</v>
      </c>
      <c r="L9" s="84">
        <v>172</v>
      </c>
      <c r="M9" s="85">
        <v>20</v>
      </c>
    </row>
    <row r="10" spans="2:13" ht="12">
      <c r="B10" s="86" t="s">
        <v>942</v>
      </c>
      <c r="C10" s="83">
        <v>114568</v>
      </c>
      <c r="D10" s="84">
        <v>14442</v>
      </c>
      <c r="E10" s="84">
        <v>13305</v>
      </c>
      <c r="F10" s="84">
        <v>32519</v>
      </c>
      <c r="G10" s="84">
        <v>25120</v>
      </c>
      <c r="H10" s="84">
        <v>13808</v>
      </c>
      <c r="I10" s="855" t="s">
        <v>943</v>
      </c>
      <c r="J10" s="855"/>
      <c r="K10" s="84">
        <v>4632</v>
      </c>
      <c r="L10" s="84">
        <v>168</v>
      </c>
      <c r="M10" s="85">
        <v>28</v>
      </c>
    </row>
    <row r="11" spans="2:13" ht="12">
      <c r="B11" s="86" t="s">
        <v>944</v>
      </c>
      <c r="C11" s="83">
        <f>SUM(D11:M11)</f>
        <v>115039</v>
      </c>
      <c r="D11" s="84">
        <v>13208</v>
      </c>
      <c r="E11" s="84">
        <v>13546</v>
      </c>
      <c r="F11" s="84">
        <v>32502</v>
      </c>
      <c r="G11" s="84">
        <v>25313</v>
      </c>
      <c r="H11" s="84">
        <v>14367</v>
      </c>
      <c r="I11" s="84">
        <v>7182</v>
      </c>
      <c r="J11" s="84">
        <v>3807</v>
      </c>
      <c r="K11" s="84">
        <v>4851</v>
      </c>
      <c r="L11" s="84">
        <v>159</v>
      </c>
      <c r="M11" s="85">
        <v>104</v>
      </c>
    </row>
    <row r="12" spans="2:13" ht="12">
      <c r="B12" s="86" t="s">
        <v>945</v>
      </c>
      <c r="C12" s="83">
        <f>SUM(D12:M12)</f>
        <v>114751</v>
      </c>
      <c r="D12" s="84">
        <v>13033</v>
      </c>
      <c r="E12" s="84">
        <v>13797</v>
      </c>
      <c r="F12" s="84">
        <v>32462</v>
      </c>
      <c r="G12" s="84">
        <v>25151</v>
      </c>
      <c r="H12" s="84">
        <v>14320</v>
      </c>
      <c r="I12" s="84">
        <v>7138</v>
      </c>
      <c r="J12" s="84">
        <v>3733</v>
      </c>
      <c r="K12" s="84">
        <v>4846</v>
      </c>
      <c r="L12" s="84">
        <v>168</v>
      </c>
      <c r="M12" s="85">
        <v>103</v>
      </c>
    </row>
    <row r="13" spans="2:13" s="87" customFormat="1" ht="12" customHeight="1">
      <c r="B13" s="88" t="s">
        <v>946</v>
      </c>
      <c r="C13" s="89">
        <f>SUM(C16:C76)</f>
        <v>114666</v>
      </c>
      <c r="D13" s="89">
        <f>SUM(D16:D76)</f>
        <v>12790</v>
      </c>
      <c r="E13" s="89">
        <f>SUM(E16:E76)</f>
        <v>13947</v>
      </c>
      <c r="F13" s="89">
        <f>SUM(F16:F76)</f>
        <v>32399</v>
      </c>
      <c r="G13" s="89">
        <f>SUM(G16:G76)</f>
        <v>25302</v>
      </c>
      <c r="H13" s="89">
        <v>14220</v>
      </c>
      <c r="I13" s="89">
        <f>SUM(I16:I76)</f>
        <v>7107</v>
      </c>
      <c r="J13" s="89">
        <f>SUM(J16:J76)</f>
        <v>3799</v>
      </c>
      <c r="K13" s="89">
        <f>SUM(K16:K76)</f>
        <v>4813</v>
      </c>
      <c r="L13" s="89">
        <f>SUM(L16:L76)</f>
        <v>175</v>
      </c>
      <c r="M13" s="90">
        <f>SUM(M16:M76)</f>
        <v>114</v>
      </c>
    </row>
    <row r="14" spans="2:13" ht="6.75" customHeight="1">
      <c r="B14" s="91"/>
      <c r="C14" s="92"/>
      <c r="D14" s="93"/>
      <c r="E14" s="93"/>
      <c r="F14" s="93"/>
      <c r="G14" s="93"/>
      <c r="H14" s="93"/>
      <c r="I14" s="93"/>
      <c r="J14" s="93"/>
      <c r="K14" s="93"/>
      <c r="L14" s="93"/>
      <c r="M14" s="94"/>
    </row>
    <row r="15" spans="2:13" s="95" customFormat="1" ht="9" customHeight="1">
      <c r="B15" s="96"/>
      <c r="C15" s="97"/>
      <c r="D15" s="93"/>
      <c r="E15" s="93"/>
      <c r="F15" s="93"/>
      <c r="G15" s="93"/>
      <c r="H15" s="93"/>
      <c r="I15" s="93"/>
      <c r="J15" s="93"/>
      <c r="K15" s="93"/>
      <c r="L15" s="93"/>
      <c r="M15" s="94"/>
    </row>
    <row r="16" spans="2:13" ht="12.75" customHeight="1">
      <c r="B16" s="98" t="s">
        <v>891</v>
      </c>
      <c r="C16" s="83">
        <f aca="true" t="shared" si="0" ref="C16:C24">SUM(D16:M16)</f>
        <v>9759</v>
      </c>
      <c r="D16" s="99">
        <v>1099</v>
      </c>
      <c r="E16" s="99">
        <v>1249</v>
      </c>
      <c r="F16" s="99">
        <v>3314</v>
      </c>
      <c r="G16" s="99">
        <v>2785</v>
      </c>
      <c r="H16" s="99">
        <v>1077</v>
      </c>
      <c r="I16" s="99">
        <v>208</v>
      </c>
      <c r="J16" s="99">
        <v>22</v>
      </c>
      <c r="K16" s="99">
        <v>0</v>
      </c>
      <c r="L16" s="99">
        <v>0</v>
      </c>
      <c r="M16" s="100">
        <v>5</v>
      </c>
    </row>
    <row r="17" spans="2:13" ht="12" customHeight="1">
      <c r="B17" s="98" t="s">
        <v>892</v>
      </c>
      <c r="C17" s="83">
        <f t="shared" si="0"/>
        <v>5087</v>
      </c>
      <c r="D17" s="93">
        <v>639</v>
      </c>
      <c r="E17" s="93">
        <v>654</v>
      </c>
      <c r="F17" s="93">
        <v>1334</v>
      </c>
      <c r="G17" s="93">
        <v>1054</v>
      </c>
      <c r="H17" s="93">
        <v>764</v>
      </c>
      <c r="I17" s="93">
        <v>416</v>
      </c>
      <c r="J17" s="93">
        <v>168</v>
      </c>
      <c r="K17" s="93">
        <v>53</v>
      </c>
      <c r="L17" s="93">
        <v>0</v>
      </c>
      <c r="M17" s="94">
        <v>5</v>
      </c>
    </row>
    <row r="18" spans="2:13" ht="12" customHeight="1">
      <c r="B18" s="98" t="s">
        <v>893</v>
      </c>
      <c r="C18" s="83">
        <f t="shared" si="0"/>
        <v>3463</v>
      </c>
      <c r="D18" s="93">
        <v>400</v>
      </c>
      <c r="E18" s="93">
        <v>339</v>
      </c>
      <c r="F18" s="93">
        <v>546</v>
      </c>
      <c r="G18" s="93">
        <v>442</v>
      </c>
      <c r="H18" s="93">
        <v>411</v>
      </c>
      <c r="I18" s="93">
        <v>374</v>
      </c>
      <c r="J18" s="93">
        <v>269</v>
      </c>
      <c r="K18" s="93">
        <v>632</v>
      </c>
      <c r="L18" s="93">
        <v>24</v>
      </c>
      <c r="M18" s="94">
        <v>26</v>
      </c>
    </row>
    <row r="19" spans="2:13" ht="12" customHeight="1">
      <c r="B19" s="98" t="s">
        <v>894</v>
      </c>
      <c r="C19" s="83">
        <f t="shared" si="0"/>
        <v>5732</v>
      </c>
      <c r="D19" s="93">
        <v>646</v>
      </c>
      <c r="E19" s="93">
        <v>598</v>
      </c>
      <c r="F19" s="93">
        <v>953</v>
      </c>
      <c r="G19" s="93">
        <v>698</v>
      </c>
      <c r="H19" s="93">
        <v>583</v>
      </c>
      <c r="I19" s="93">
        <v>562</v>
      </c>
      <c r="J19" s="93">
        <v>499</v>
      </c>
      <c r="K19" s="93">
        <v>1142</v>
      </c>
      <c r="L19" s="93">
        <v>19</v>
      </c>
      <c r="M19" s="94">
        <v>32</v>
      </c>
    </row>
    <row r="20" spans="2:13" ht="12" customHeight="1">
      <c r="B20" s="98" t="s">
        <v>895</v>
      </c>
      <c r="C20" s="83">
        <f t="shared" si="0"/>
        <v>2811</v>
      </c>
      <c r="D20" s="93">
        <v>238</v>
      </c>
      <c r="E20" s="93">
        <v>221</v>
      </c>
      <c r="F20" s="93">
        <v>565</v>
      </c>
      <c r="G20" s="93">
        <v>547</v>
      </c>
      <c r="H20" s="93">
        <v>516</v>
      </c>
      <c r="I20" s="93">
        <v>369</v>
      </c>
      <c r="J20" s="93">
        <v>166</v>
      </c>
      <c r="K20" s="93">
        <v>112</v>
      </c>
      <c r="L20" s="93">
        <v>77</v>
      </c>
      <c r="M20" s="94">
        <v>0</v>
      </c>
    </row>
    <row r="21" spans="2:13" ht="12" customHeight="1">
      <c r="B21" s="98" t="s">
        <v>896</v>
      </c>
      <c r="C21" s="83">
        <f t="shared" si="0"/>
        <v>4204</v>
      </c>
      <c r="D21" s="93">
        <v>463</v>
      </c>
      <c r="E21" s="93">
        <v>545</v>
      </c>
      <c r="F21" s="93">
        <v>1536</v>
      </c>
      <c r="G21" s="93">
        <v>1214</v>
      </c>
      <c r="H21" s="93">
        <v>383</v>
      </c>
      <c r="I21" s="93">
        <v>53</v>
      </c>
      <c r="J21" s="93">
        <v>8</v>
      </c>
      <c r="K21" s="93">
        <v>2</v>
      </c>
      <c r="L21" s="93">
        <v>0</v>
      </c>
      <c r="M21" s="94">
        <v>0</v>
      </c>
    </row>
    <row r="22" spans="2:13" ht="12" customHeight="1">
      <c r="B22" s="98" t="s">
        <v>897</v>
      </c>
      <c r="C22" s="83">
        <f t="shared" si="0"/>
        <v>3417</v>
      </c>
      <c r="D22" s="99">
        <v>348</v>
      </c>
      <c r="E22" s="99">
        <v>474</v>
      </c>
      <c r="F22" s="99">
        <v>1296</v>
      </c>
      <c r="G22" s="99">
        <v>897</v>
      </c>
      <c r="H22" s="99">
        <v>336</v>
      </c>
      <c r="I22" s="99">
        <v>57</v>
      </c>
      <c r="J22" s="99">
        <v>7</v>
      </c>
      <c r="K22" s="99">
        <v>1</v>
      </c>
      <c r="L22" s="99">
        <v>1</v>
      </c>
      <c r="M22" s="100">
        <v>0</v>
      </c>
    </row>
    <row r="23" spans="2:13" ht="12" customHeight="1">
      <c r="B23" s="98" t="s">
        <v>898</v>
      </c>
      <c r="C23" s="83">
        <f t="shared" si="0"/>
        <v>4713</v>
      </c>
      <c r="D23" s="93">
        <v>506</v>
      </c>
      <c r="E23" s="93">
        <v>618</v>
      </c>
      <c r="F23" s="93">
        <v>1643</v>
      </c>
      <c r="G23" s="93">
        <v>1233</v>
      </c>
      <c r="H23" s="93">
        <v>519</v>
      </c>
      <c r="I23" s="93">
        <v>151</v>
      </c>
      <c r="J23" s="93">
        <v>33</v>
      </c>
      <c r="K23" s="93">
        <v>9</v>
      </c>
      <c r="L23" s="93">
        <v>0</v>
      </c>
      <c r="M23" s="94">
        <v>1</v>
      </c>
    </row>
    <row r="24" spans="2:13" ht="12" customHeight="1">
      <c r="B24" s="98" t="s">
        <v>899</v>
      </c>
      <c r="C24" s="83">
        <f t="shared" si="0"/>
        <v>3654</v>
      </c>
      <c r="D24" s="93">
        <v>474</v>
      </c>
      <c r="E24" s="93">
        <v>548</v>
      </c>
      <c r="F24" s="93">
        <v>1161</v>
      </c>
      <c r="G24" s="93">
        <v>784</v>
      </c>
      <c r="H24" s="93">
        <v>407</v>
      </c>
      <c r="I24" s="93">
        <v>205</v>
      </c>
      <c r="J24" s="93">
        <v>61</v>
      </c>
      <c r="K24" s="93">
        <v>12</v>
      </c>
      <c r="L24" s="93">
        <v>1</v>
      </c>
      <c r="M24" s="94">
        <v>1</v>
      </c>
    </row>
    <row r="25" spans="2:13" ht="12" customHeight="1">
      <c r="B25" s="98"/>
      <c r="C25" s="101"/>
      <c r="D25" s="93"/>
      <c r="E25" s="93"/>
      <c r="F25" s="93"/>
      <c r="G25" s="93"/>
      <c r="H25" s="93"/>
      <c r="I25" s="93"/>
      <c r="J25" s="93"/>
      <c r="K25" s="93"/>
      <c r="L25" s="93"/>
      <c r="M25" s="94"/>
    </row>
    <row r="26" spans="2:13" s="95" customFormat="1" ht="12" customHeight="1">
      <c r="B26" s="98" t="s">
        <v>947</v>
      </c>
      <c r="C26" s="83">
        <f>SUM(D26:M26)</f>
        <v>3093</v>
      </c>
      <c r="D26" s="93">
        <v>278</v>
      </c>
      <c r="E26" s="93">
        <v>341</v>
      </c>
      <c r="F26" s="93">
        <v>905</v>
      </c>
      <c r="G26" s="93">
        <v>929</v>
      </c>
      <c r="H26" s="93">
        <v>489</v>
      </c>
      <c r="I26" s="93">
        <v>134</v>
      </c>
      <c r="J26" s="93">
        <v>17</v>
      </c>
      <c r="K26" s="93">
        <v>0</v>
      </c>
      <c r="L26" s="93">
        <v>0</v>
      </c>
      <c r="M26" s="94">
        <v>0</v>
      </c>
    </row>
    <row r="27" spans="2:13" ht="12" customHeight="1">
      <c r="B27" s="98" t="s">
        <v>900</v>
      </c>
      <c r="C27" s="83">
        <f>SUM(D27:M27)</f>
        <v>1436</v>
      </c>
      <c r="D27" s="99">
        <v>147</v>
      </c>
      <c r="E27" s="99">
        <v>180</v>
      </c>
      <c r="F27" s="99">
        <v>388</v>
      </c>
      <c r="G27" s="99">
        <v>380</v>
      </c>
      <c r="H27" s="99">
        <v>239</v>
      </c>
      <c r="I27" s="99">
        <v>84</v>
      </c>
      <c r="J27" s="99">
        <v>15</v>
      </c>
      <c r="K27" s="99">
        <v>2</v>
      </c>
      <c r="L27" s="99">
        <v>0</v>
      </c>
      <c r="M27" s="100">
        <v>1</v>
      </c>
    </row>
    <row r="28" spans="2:13" s="95" customFormat="1" ht="12" customHeight="1">
      <c r="B28" s="98" t="s">
        <v>901</v>
      </c>
      <c r="C28" s="83">
        <f>SUM(D28:M28)</f>
        <v>1459</v>
      </c>
      <c r="D28" s="93">
        <v>158</v>
      </c>
      <c r="E28" s="93">
        <v>215</v>
      </c>
      <c r="F28" s="93">
        <v>556</v>
      </c>
      <c r="G28" s="93">
        <v>386</v>
      </c>
      <c r="H28" s="93">
        <v>123</v>
      </c>
      <c r="I28" s="93">
        <v>21</v>
      </c>
      <c r="J28" s="93">
        <v>0</v>
      </c>
      <c r="K28" s="93">
        <v>0</v>
      </c>
      <c r="L28" s="93">
        <v>0</v>
      </c>
      <c r="M28" s="94">
        <v>0</v>
      </c>
    </row>
    <row r="29" spans="2:13" s="95" customFormat="1" ht="12" customHeight="1">
      <c r="B29" s="98" t="s">
        <v>902</v>
      </c>
      <c r="C29" s="83">
        <f>SUM(D29:M29)</f>
        <v>1705</v>
      </c>
      <c r="D29" s="93">
        <v>231</v>
      </c>
      <c r="E29" s="93">
        <v>280</v>
      </c>
      <c r="F29" s="93">
        <v>735</v>
      </c>
      <c r="G29" s="93">
        <v>403</v>
      </c>
      <c r="H29" s="93">
        <v>50</v>
      </c>
      <c r="I29" s="93">
        <v>6</v>
      </c>
      <c r="J29" s="93">
        <v>0</v>
      </c>
      <c r="K29" s="93">
        <v>0</v>
      </c>
      <c r="L29" s="93">
        <v>0</v>
      </c>
      <c r="M29" s="94">
        <v>0</v>
      </c>
    </row>
    <row r="30" spans="2:13" s="95" customFormat="1" ht="12" customHeight="1">
      <c r="B30" s="98"/>
      <c r="C30" s="101"/>
      <c r="D30" s="93"/>
      <c r="E30" s="93"/>
      <c r="F30" s="93"/>
      <c r="G30" s="93"/>
      <c r="H30" s="93"/>
      <c r="I30" s="93"/>
      <c r="J30" s="93"/>
      <c r="K30" s="93"/>
      <c r="L30" s="93"/>
      <c r="M30" s="94"/>
    </row>
    <row r="31" spans="2:13" s="95" customFormat="1" ht="12" customHeight="1">
      <c r="B31" s="98" t="s">
        <v>948</v>
      </c>
      <c r="C31" s="83">
        <f>SUM(D31:M31)</f>
        <v>561</v>
      </c>
      <c r="D31" s="93">
        <v>97</v>
      </c>
      <c r="E31" s="93">
        <v>84</v>
      </c>
      <c r="F31" s="93">
        <v>222</v>
      </c>
      <c r="G31" s="93">
        <v>114</v>
      </c>
      <c r="H31" s="93">
        <v>37</v>
      </c>
      <c r="I31" s="93">
        <v>7</v>
      </c>
      <c r="J31" s="93">
        <v>0</v>
      </c>
      <c r="K31" s="93">
        <v>0</v>
      </c>
      <c r="L31" s="93">
        <v>0</v>
      </c>
      <c r="M31" s="94">
        <v>0</v>
      </c>
    </row>
    <row r="32" spans="2:13" s="95" customFormat="1" ht="12" customHeight="1">
      <c r="B32" s="98" t="s">
        <v>903</v>
      </c>
      <c r="C32" s="83">
        <f>SUM(D32:M32)</f>
        <v>2239</v>
      </c>
      <c r="D32" s="93">
        <v>229</v>
      </c>
      <c r="E32" s="93">
        <v>296</v>
      </c>
      <c r="F32" s="93">
        <v>937</v>
      </c>
      <c r="G32" s="93">
        <v>575</v>
      </c>
      <c r="H32" s="93">
        <v>158</v>
      </c>
      <c r="I32" s="93">
        <v>33</v>
      </c>
      <c r="J32" s="93">
        <v>7</v>
      </c>
      <c r="K32" s="93">
        <v>2</v>
      </c>
      <c r="L32" s="93">
        <v>0</v>
      </c>
      <c r="M32" s="94">
        <v>2</v>
      </c>
    </row>
    <row r="33" spans="2:13" s="95" customFormat="1" ht="12" customHeight="1">
      <c r="B33" s="98" t="s">
        <v>904</v>
      </c>
      <c r="C33" s="83">
        <f>SUM(D33:M33)</f>
        <v>1178</v>
      </c>
      <c r="D33" s="93">
        <v>121</v>
      </c>
      <c r="E33" s="93">
        <v>190</v>
      </c>
      <c r="F33" s="93">
        <v>490</v>
      </c>
      <c r="G33" s="93">
        <v>288</v>
      </c>
      <c r="H33" s="93">
        <v>76</v>
      </c>
      <c r="I33" s="93">
        <v>12</v>
      </c>
      <c r="J33" s="93">
        <v>1</v>
      </c>
      <c r="K33" s="93">
        <v>0</v>
      </c>
      <c r="L33" s="93">
        <v>0</v>
      </c>
      <c r="M33" s="94">
        <v>0</v>
      </c>
    </row>
    <row r="34" spans="2:13" s="95" customFormat="1" ht="12" customHeight="1">
      <c r="B34" s="98" t="s">
        <v>905</v>
      </c>
      <c r="C34" s="83">
        <f>SUM(D34:M34)</f>
        <v>1662</v>
      </c>
      <c r="D34" s="93">
        <v>278</v>
      </c>
      <c r="E34" s="93">
        <v>331</v>
      </c>
      <c r="F34" s="93">
        <v>775</v>
      </c>
      <c r="G34" s="93">
        <v>233</v>
      </c>
      <c r="H34" s="93">
        <v>31</v>
      </c>
      <c r="I34" s="93">
        <v>3</v>
      </c>
      <c r="J34" s="93">
        <v>11</v>
      </c>
      <c r="K34" s="93">
        <v>0</v>
      </c>
      <c r="L34" s="93">
        <v>0</v>
      </c>
      <c r="M34" s="94">
        <v>0</v>
      </c>
    </row>
    <row r="35" spans="2:13" s="95" customFormat="1" ht="12" customHeight="1">
      <c r="B35" s="98" t="s">
        <v>906</v>
      </c>
      <c r="C35" s="83">
        <f>SUM(D35:M35)</f>
        <v>2662</v>
      </c>
      <c r="D35" s="93">
        <v>298</v>
      </c>
      <c r="E35" s="93">
        <v>361</v>
      </c>
      <c r="F35" s="93">
        <v>884</v>
      </c>
      <c r="G35" s="93">
        <v>737</v>
      </c>
      <c r="H35" s="93">
        <v>295</v>
      </c>
      <c r="I35" s="93">
        <v>75</v>
      </c>
      <c r="J35" s="93">
        <v>3</v>
      </c>
      <c r="K35" s="93">
        <v>2</v>
      </c>
      <c r="L35" s="93">
        <v>0</v>
      </c>
      <c r="M35" s="94">
        <v>7</v>
      </c>
    </row>
    <row r="36" spans="2:13" s="95" customFormat="1" ht="12" customHeight="1">
      <c r="B36" s="98"/>
      <c r="C36" s="101"/>
      <c r="D36" s="93"/>
      <c r="E36" s="93"/>
      <c r="F36" s="93"/>
      <c r="G36" s="93"/>
      <c r="H36" s="93"/>
      <c r="I36" s="93"/>
      <c r="J36" s="93"/>
      <c r="K36" s="93"/>
      <c r="L36" s="93"/>
      <c r="M36" s="94"/>
    </row>
    <row r="37" spans="2:13" s="95" customFormat="1" ht="12" customHeight="1">
      <c r="B37" s="98" t="s">
        <v>949</v>
      </c>
      <c r="C37" s="83">
        <f>SUM(D37:M37)</f>
        <v>4141</v>
      </c>
      <c r="D37" s="93">
        <v>454</v>
      </c>
      <c r="E37" s="93">
        <v>523</v>
      </c>
      <c r="F37" s="93">
        <v>1290</v>
      </c>
      <c r="G37" s="93">
        <v>1211</v>
      </c>
      <c r="H37" s="93">
        <v>509</v>
      </c>
      <c r="I37" s="93">
        <v>123</v>
      </c>
      <c r="J37" s="93">
        <v>27</v>
      </c>
      <c r="K37" s="93">
        <v>4</v>
      </c>
      <c r="L37" s="93">
        <v>0</v>
      </c>
      <c r="M37" s="94">
        <v>0</v>
      </c>
    </row>
    <row r="38" spans="2:13" s="95" customFormat="1" ht="12" customHeight="1">
      <c r="B38" s="98" t="s">
        <v>907</v>
      </c>
      <c r="C38" s="83">
        <f>SUM(D38:M38)</f>
        <v>1677</v>
      </c>
      <c r="D38" s="93">
        <v>167</v>
      </c>
      <c r="E38" s="93">
        <v>205</v>
      </c>
      <c r="F38" s="93">
        <v>513</v>
      </c>
      <c r="G38" s="93">
        <v>426</v>
      </c>
      <c r="H38" s="93">
        <v>269</v>
      </c>
      <c r="I38" s="93">
        <v>76</v>
      </c>
      <c r="J38" s="93">
        <v>18</v>
      </c>
      <c r="K38" s="93">
        <v>3</v>
      </c>
      <c r="L38" s="93">
        <v>0</v>
      </c>
      <c r="M38" s="94">
        <v>0</v>
      </c>
    </row>
    <row r="39" spans="2:13" s="74" customFormat="1" ht="12" customHeight="1">
      <c r="B39" s="98" t="s">
        <v>950</v>
      </c>
      <c r="C39" s="83">
        <f>SUM(D39:M39)</f>
        <v>3815</v>
      </c>
      <c r="D39" s="93">
        <v>200</v>
      </c>
      <c r="E39" s="93">
        <v>319</v>
      </c>
      <c r="F39" s="93">
        <v>1115</v>
      </c>
      <c r="G39" s="93">
        <v>1190</v>
      </c>
      <c r="H39" s="93">
        <v>711</v>
      </c>
      <c r="I39" s="93">
        <v>200</v>
      </c>
      <c r="J39" s="93">
        <v>58</v>
      </c>
      <c r="K39" s="93">
        <v>21</v>
      </c>
      <c r="L39" s="93">
        <v>1</v>
      </c>
      <c r="M39" s="94">
        <v>0</v>
      </c>
    </row>
    <row r="40" spans="2:13" s="74" customFormat="1" ht="12" customHeight="1">
      <c r="B40" s="98"/>
      <c r="C40" s="101"/>
      <c r="D40" s="93"/>
      <c r="E40" s="93"/>
      <c r="F40" s="93"/>
      <c r="G40" s="93"/>
      <c r="H40" s="93"/>
      <c r="I40" s="93"/>
      <c r="J40" s="93"/>
      <c r="K40" s="93"/>
      <c r="L40" s="93"/>
      <c r="M40" s="94"/>
    </row>
    <row r="41" spans="2:13" s="74" customFormat="1" ht="12" customHeight="1">
      <c r="B41" s="98" t="s">
        <v>908</v>
      </c>
      <c r="C41" s="83">
        <f aca="true" t="shared" si="1" ref="C41:C47">SUM(D41:M41)</f>
        <v>1172</v>
      </c>
      <c r="D41" s="93">
        <v>119</v>
      </c>
      <c r="E41" s="93">
        <v>155</v>
      </c>
      <c r="F41" s="93">
        <v>357</v>
      </c>
      <c r="G41" s="93">
        <v>334</v>
      </c>
      <c r="H41" s="93">
        <v>155</v>
      </c>
      <c r="I41" s="93">
        <v>41</v>
      </c>
      <c r="J41" s="93">
        <v>8</v>
      </c>
      <c r="K41" s="93">
        <v>3</v>
      </c>
      <c r="L41" s="93">
        <v>0</v>
      </c>
      <c r="M41" s="94">
        <v>0</v>
      </c>
    </row>
    <row r="42" spans="2:13" s="74" customFormat="1" ht="12" customHeight="1">
      <c r="B42" s="98" t="s">
        <v>909</v>
      </c>
      <c r="C42" s="83">
        <f t="shared" si="1"/>
        <v>849</v>
      </c>
      <c r="D42" s="99">
        <v>83</v>
      </c>
      <c r="E42" s="99">
        <v>99</v>
      </c>
      <c r="F42" s="99">
        <v>287</v>
      </c>
      <c r="G42" s="99">
        <v>218</v>
      </c>
      <c r="H42" s="99">
        <v>119</v>
      </c>
      <c r="I42" s="99">
        <v>32</v>
      </c>
      <c r="J42" s="99">
        <v>8</v>
      </c>
      <c r="K42" s="99">
        <v>2</v>
      </c>
      <c r="L42" s="99">
        <v>0</v>
      </c>
      <c r="M42" s="100">
        <v>1</v>
      </c>
    </row>
    <row r="43" spans="2:13" ht="12" customHeight="1">
      <c r="B43" s="98" t="s">
        <v>910</v>
      </c>
      <c r="C43" s="83">
        <f t="shared" si="1"/>
        <v>1297</v>
      </c>
      <c r="D43" s="93">
        <v>230</v>
      </c>
      <c r="E43" s="93">
        <v>162</v>
      </c>
      <c r="F43" s="93">
        <v>389</v>
      </c>
      <c r="G43" s="93">
        <v>274</v>
      </c>
      <c r="H43" s="93">
        <v>181</v>
      </c>
      <c r="I43" s="93">
        <v>43</v>
      </c>
      <c r="J43" s="93">
        <v>14</v>
      </c>
      <c r="K43" s="93">
        <v>3</v>
      </c>
      <c r="L43" s="93">
        <v>1</v>
      </c>
      <c r="M43" s="94">
        <v>0</v>
      </c>
    </row>
    <row r="44" spans="2:13" ht="12" customHeight="1">
      <c r="B44" s="98" t="s">
        <v>911</v>
      </c>
      <c r="C44" s="83">
        <f t="shared" si="1"/>
        <v>1095</v>
      </c>
      <c r="D44" s="93">
        <v>97</v>
      </c>
      <c r="E44" s="93">
        <v>113</v>
      </c>
      <c r="F44" s="93">
        <v>286</v>
      </c>
      <c r="G44" s="93">
        <v>238</v>
      </c>
      <c r="H44" s="93">
        <v>193</v>
      </c>
      <c r="I44" s="93">
        <v>129</v>
      </c>
      <c r="J44" s="93">
        <v>33</v>
      </c>
      <c r="K44" s="93">
        <v>6</v>
      </c>
      <c r="L44" s="93">
        <v>0</v>
      </c>
      <c r="M44" s="94">
        <v>0</v>
      </c>
    </row>
    <row r="45" spans="2:13" ht="11.25" customHeight="1">
      <c r="B45" s="98" t="s">
        <v>912</v>
      </c>
      <c r="C45" s="83">
        <f t="shared" si="1"/>
        <v>1728</v>
      </c>
      <c r="D45" s="93">
        <v>393</v>
      </c>
      <c r="E45" s="93">
        <v>230</v>
      </c>
      <c r="F45" s="93">
        <v>431</v>
      </c>
      <c r="G45" s="93">
        <v>352</v>
      </c>
      <c r="H45" s="93">
        <v>195</v>
      </c>
      <c r="I45" s="93">
        <v>101</v>
      </c>
      <c r="J45" s="93">
        <v>18</v>
      </c>
      <c r="K45" s="93">
        <v>8</v>
      </c>
      <c r="L45" s="93">
        <v>0</v>
      </c>
      <c r="M45" s="94">
        <v>0</v>
      </c>
    </row>
    <row r="46" spans="2:13" ht="12" customHeight="1">
      <c r="B46" s="98" t="s">
        <v>913</v>
      </c>
      <c r="C46" s="83">
        <f t="shared" si="1"/>
        <v>1028</v>
      </c>
      <c r="D46" s="93">
        <v>61</v>
      </c>
      <c r="E46" s="93">
        <v>87</v>
      </c>
      <c r="F46" s="93">
        <v>233</v>
      </c>
      <c r="G46" s="93">
        <v>237</v>
      </c>
      <c r="H46" s="93">
        <v>180</v>
      </c>
      <c r="I46" s="93">
        <v>133</v>
      </c>
      <c r="J46" s="93">
        <v>71</v>
      </c>
      <c r="K46" s="93">
        <v>25</v>
      </c>
      <c r="L46" s="93">
        <v>1</v>
      </c>
      <c r="M46" s="94">
        <v>0</v>
      </c>
    </row>
    <row r="47" spans="2:13" ht="12" customHeight="1">
      <c r="B47" s="98" t="s">
        <v>914</v>
      </c>
      <c r="C47" s="83">
        <f t="shared" si="1"/>
        <v>1635</v>
      </c>
      <c r="D47" s="93">
        <v>192</v>
      </c>
      <c r="E47" s="93">
        <v>221</v>
      </c>
      <c r="F47" s="93">
        <v>430</v>
      </c>
      <c r="G47" s="93">
        <v>373</v>
      </c>
      <c r="H47" s="93">
        <v>259</v>
      </c>
      <c r="I47" s="93">
        <v>127</v>
      </c>
      <c r="J47" s="93">
        <v>28</v>
      </c>
      <c r="K47" s="93">
        <v>4</v>
      </c>
      <c r="L47" s="93">
        <v>1</v>
      </c>
      <c r="M47" s="94">
        <v>0</v>
      </c>
    </row>
    <row r="48" spans="2:13" ht="12.75" customHeight="1">
      <c r="B48" s="98"/>
      <c r="C48" s="101"/>
      <c r="D48" s="93"/>
      <c r="E48" s="93"/>
      <c r="F48" s="93"/>
      <c r="G48" s="93"/>
      <c r="H48" s="93"/>
      <c r="I48" s="93"/>
      <c r="J48" s="93"/>
      <c r="K48" s="93"/>
      <c r="L48" s="93"/>
      <c r="M48" s="94"/>
    </row>
    <row r="49" spans="2:13" ht="12.75" customHeight="1">
      <c r="B49" s="98" t="s">
        <v>951</v>
      </c>
      <c r="C49" s="83">
        <f>SUM(D49:M49)</f>
        <v>364</v>
      </c>
      <c r="D49" s="93">
        <v>37</v>
      </c>
      <c r="E49" s="93">
        <v>46</v>
      </c>
      <c r="F49" s="93">
        <v>116</v>
      </c>
      <c r="G49" s="93">
        <v>118</v>
      </c>
      <c r="H49" s="93">
        <v>43</v>
      </c>
      <c r="I49" s="93">
        <v>4</v>
      </c>
      <c r="J49" s="93">
        <v>0</v>
      </c>
      <c r="K49" s="93">
        <v>0</v>
      </c>
      <c r="L49" s="93">
        <v>0</v>
      </c>
      <c r="M49" s="94">
        <v>0</v>
      </c>
    </row>
    <row r="50" spans="2:13" ht="12" customHeight="1">
      <c r="B50" s="98"/>
      <c r="C50" s="101"/>
      <c r="D50" s="93"/>
      <c r="E50" s="93"/>
      <c r="F50" s="93"/>
      <c r="G50" s="93"/>
      <c r="H50" s="93"/>
      <c r="I50" s="93"/>
      <c r="J50" s="93"/>
      <c r="K50" s="93"/>
      <c r="L50" s="93"/>
      <c r="M50" s="94"/>
    </row>
    <row r="51" spans="2:13" ht="12" customHeight="1">
      <c r="B51" s="98" t="s">
        <v>915</v>
      </c>
      <c r="C51" s="83">
        <f>SUM(D51:M51)</f>
        <v>3741</v>
      </c>
      <c r="D51" s="93">
        <v>396</v>
      </c>
      <c r="E51" s="93">
        <v>423</v>
      </c>
      <c r="F51" s="93">
        <v>975</v>
      </c>
      <c r="G51" s="93">
        <v>800</v>
      </c>
      <c r="H51" s="93">
        <v>637</v>
      </c>
      <c r="I51" s="93">
        <v>335</v>
      </c>
      <c r="J51" s="93">
        <v>134</v>
      </c>
      <c r="K51" s="93">
        <v>38</v>
      </c>
      <c r="L51" s="93">
        <v>1</v>
      </c>
      <c r="M51" s="94">
        <v>2</v>
      </c>
    </row>
    <row r="52" spans="2:13" ht="12" customHeight="1">
      <c r="B52" s="98" t="s">
        <v>916</v>
      </c>
      <c r="C52" s="83">
        <f>SUM(D52:M52)</f>
        <v>1165</v>
      </c>
      <c r="D52" s="93">
        <v>111</v>
      </c>
      <c r="E52" s="93">
        <v>118</v>
      </c>
      <c r="F52" s="93">
        <v>300</v>
      </c>
      <c r="G52" s="93">
        <v>301</v>
      </c>
      <c r="H52" s="93">
        <v>205</v>
      </c>
      <c r="I52" s="93">
        <v>89</v>
      </c>
      <c r="J52" s="93">
        <v>28</v>
      </c>
      <c r="K52" s="93">
        <v>13</v>
      </c>
      <c r="L52" s="93">
        <v>0</v>
      </c>
      <c r="M52" s="94">
        <v>0</v>
      </c>
    </row>
    <row r="53" spans="2:13" ht="12" customHeight="1">
      <c r="B53" s="98" t="s">
        <v>917</v>
      </c>
      <c r="C53" s="83">
        <f>SUM(D53:M53)</f>
        <v>1120</v>
      </c>
      <c r="D53" s="93">
        <v>128</v>
      </c>
      <c r="E53" s="93">
        <v>146</v>
      </c>
      <c r="F53" s="93">
        <v>298</v>
      </c>
      <c r="G53" s="93">
        <v>252</v>
      </c>
      <c r="H53" s="93">
        <v>162</v>
      </c>
      <c r="I53" s="93">
        <v>85</v>
      </c>
      <c r="J53" s="93">
        <v>42</v>
      </c>
      <c r="K53" s="93">
        <v>7</v>
      </c>
      <c r="L53" s="93">
        <v>0</v>
      </c>
      <c r="M53" s="94">
        <v>0</v>
      </c>
    </row>
    <row r="54" spans="2:13" ht="12" customHeight="1">
      <c r="B54" s="98" t="s">
        <v>918</v>
      </c>
      <c r="C54" s="83">
        <f>SUM(D54:M54)</f>
        <v>1399</v>
      </c>
      <c r="D54" s="93">
        <v>282</v>
      </c>
      <c r="E54" s="93">
        <v>267</v>
      </c>
      <c r="F54" s="93">
        <v>464</v>
      </c>
      <c r="G54" s="93">
        <v>224</v>
      </c>
      <c r="H54" s="93">
        <v>111</v>
      </c>
      <c r="I54" s="93">
        <v>39</v>
      </c>
      <c r="J54" s="93">
        <v>6</v>
      </c>
      <c r="K54" s="93">
        <v>3</v>
      </c>
      <c r="L54" s="93">
        <v>0</v>
      </c>
      <c r="M54" s="94">
        <v>3</v>
      </c>
    </row>
    <row r="55" spans="2:13" ht="12" customHeight="1">
      <c r="B55" s="98" t="s">
        <v>919</v>
      </c>
      <c r="C55" s="83">
        <f>SUM(D55:M55)</f>
        <v>3393</v>
      </c>
      <c r="D55" s="93">
        <v>268</v>
      </c>
      <c r="E55" s="93">
        <v>298</v>
      </c>
      <c r="F55" s="93">
        <v>723</v>
      </c>
      <c r="G55" s="93">
        <v>663</v>
      </c>
      <c r="H55" s="93">
        <v>590</v>
      </c>
      <c r="I55" s="93">
        <v>428</v>
      </c>
      <c r="J55" s="93">
        <v>262</v>
      </c>
      <c r="K55" s="93">
        <v>160</v>
      </c>
      <c r="L55" s="93">
        <v>1</v>
      </c>
      <c r="M55" s="94">
        <v>0</v>
      </c>
    </row>
    <row r="56" spans="2:13" ht="12" customHeight="1">
      <c r="B56" s="98"/>
      <c r="C56" s="101"/>
      <c r="D56" s="93"/>
      <c r="E56" s="93"/>
      <c r="F56" s="93"/>
      <c r="G56" s="93"/>
      <c r="H56" s="93"/>
      <c r="I56" s="93"/>
      <c r="J56" s="93"/>
      <c r="K56" s="93"/>
      <c r="L56" s="93"/>
      <c r="M56" s="94"/>
    </row>
    <row r="57" spans="2:13" ht="12" customHeight="1">
      <c r="B57" s="98" t="s">
        <v>920</v>
      </c>
      <c r="C57" s="83">
        <f>SUM(D57:M57)</f>
        <v>3407</v>
      </c>
      <c r="D57" s="93">
        <v>465</v>
      </c>
      <c r="E57" s="93">
        <v>592</v>
      </c>
      <c r="F57" s="93">
        <v>1327</v>
      </c>
      <c r="G57" s="93">
        <v>696</v>
      </c>
      <c r="H57" s="93">
        <v>248</v>
      </c>
      <c r="I57" s="93">
        <v>59</v>
      </c>
      <c r="J57" s="93">
        <v>18</v>
      </c>
      <c r="K57" s="93">
        <v>2</v>
      </c>
      <c r="L57" s="93">
        <v>0</v>
      </c>
      <c r="M57" s="94">
        <v>0</v>
      </c>
    </row>
    <row r="58" spans="2:13" ht="12" customHeight="1">
      <c r="B58" s="98" t="s">
        <v>921</v>
      </c>
      <c r="C58" s="83">
        <v>1628</v>
      </c>
      <c r="D58" s="93">
        <v>185</v>
      </c>
      <c r="E58" s="93">
        <v>187</v>
      </c>
      <c r="F58" s="93">
        <v>376</v>
      </c>
      <c r="G58" s="93">
        <v>326</v>
      </c>
      <c r="H58" s="93">
        <v>208</v>
      </c>
      <c r="I58" s="93">
        <v>206</v>
      </c>
      <c r="J58" s="93">
        <v>67</v>
      </c>
      <c r="K58" s="93">
        <v>21</v>
      </c>
      <c r="L58" s="93">
        <v>0</v>
      </c>
      <c r="M58" s="94">
        <v>0</v>
      </c>
    </row>
    <row r="59" spans="2:13" ht="12" customHeight="1">
      <c r="B59" s="98" t="s">
        <v>922</v>
      </c>
      <c r="C59" s="83">
        <f>SUM(D59:M59)</f>
        <v>376</v>
      </c>
      <c r="D59" s="93">
        <v>25</v>
      </c>
      <c r="E59" s="93">
        <v>53</v>
      </c>
      <c r="F59" s="93">
        <v>112</v>
      </c>
      <c r="G59" s="93">
        <v>137</v>
      </c>
      <c r="H59" s="93">
        <v>45</v>
      </c>
      <c r="I59" s="93">
        <v>4</v>
      </c>
      <c r="J59" s="93">
        <v>0</v>
      </c>
      <c r="K59" s="93">
        <v>0</v>
      </c>
      <c r="L59" s="93">
        <v>0</v>
      </c>
      <c r="M59" s="94">
        <v>0</v>
      </c>
    </row>
    <row r="60" spans="2:13" ht="12" customHeight="1">
      <c r="B60" s="98" t="s">
        <v>923</v>
      </c>
      <c r="C60" s="83">
        <f>SUM(D60:M60)</f>
        <v>1244</v>
      </c>
      <c r="D60" s="93">
        <v>116</v>
      </c>
      <c r="E60" s="93">
        <v>129</v>
      </c>
      <c r="F60" s="93">
        <v>382</v>
      </c>
      <c r="G60" s="93">
        <v>348</v>
      </c>
      <c r="H60" s="93">
        <v>196</v>
      </c>
      <c r="I60" s="93">
        <v>59</v>
      </c>
      <c r="J60" s="93">
        <v>13</v>
      </c>
      <c r="K60" s="93">
        <v>1</v>
      </c>
      <c r="L60" s="93">
        <v>0</v>
      </c>
      <c r="M60" s="94">
        <v>0</v>
      </c>
    </row>
    <row r="61" spans="2:13" ht="12" customHeight="1">
      <c r="B61" s="98"/>
      <c r="C61" s="101"/>
      <c r="D61" s="93"/>
      <c r="E61" s="93"/>
      <c r="F61" s="93"/>
      <c r="G61" s="93"/>
      <c r="H61" s="93"/>
      <c r="I61" s="93"/>
      <c r="J61" s="93"/>
      <c r="K61" s="93"/>
      <c r="L61" s="93"/>
      <c r="M61" s="94"/>
    </row>
    <row r="62" spans="2:13" ht="12" customHeight="1">
      <c r="B62" s="98" t="s">
        <v>924</v>
      </c>
      <c r="C62" s="83">
        <f aca="true" t="shared" si="2" ref="C62:C68">SUM(D62:M62)</f>
        <v>1028</v>
      </c>
      <c r="D62" s="93">
        <v>100</v>
      </c>
      <c r="E62" s="93">
        <v>125</v>
      </c>
      <c r="F62" s="93">
        <v>294</v>
      </c>
      <c r="G62" s="93">
        <v>277</v>
      </c>
      <c r="H62" s="93">
        <v>161</v>
      </c>
      <c r="I62" s="93">
        <v>58</v>
      </c>
      <c r="J62" s="93">
        <v>11</v>
      </c>
      <c r="K62" s="93">
        <v>2</v>
      </c>
      <c r="L62" s="93">
        <v>0</v>
      </c>
      <c r="M62" s="94">
        <v>0</v>
      </c>
    </row>
    <row r="63" spans="2:13" ht="12" customHeight="1">
      <c r="B63" s="98" t="s">
        <v>925</v>
      </c>
      <c r="C63" s="83">
        <f t="shared" si="2"/>
        <v>1303</v>
      </c>
      <c r="D63" s="93">
        <v>68</v>
      </c>
      <c r="E63" s="93">
        <v>89</v>
      </c>
      <c r="F63" s="93">
        <v>207</v>
      </c>
      <c r="G63" s="93">
        <v>277</v>
      </c>
      <c r="H63" s="93">
        <v>257</v>
      </c>
      <c r="I63" s="93">
        <v>221</v>
      </c>
      <c r="J63" s="93">
        <v>122</v>
      </c>
      <c r="K63" s="93">
        <v>57</v>
      </c>
      <c r="L63" s="93">
        <v>5</v>
      </c>
      <c r="M63" s="94">
        <v>0</v>
      </c>
    </row>
    <row r="64" spans="2:13" ht="12" customHeight="1">
      <c r="B64" s="98" t="s">
        <v>926</v>
      </c>
      <c r="C64" s="83">
        <f t="shared" si="2"/>
        <v>1793</v>
      </c>
      <c r="D64" s="93">
        <v>186</v>
      </c>
      <c r="E64" s="93">
        <v>129</v>
      </c>
      <c r="F64" s="93">
        <v>272</v>
      </c>
      <c r="G64" s="93">
        <v>228</v>
      </c>
      <c r="H64" s="93">
        <v>244</v>
      </c>
      <c r="I64" s="93">
        <v>243</v>
      </c>
      <c r="J64" s="93">
        <v>214</v>
      </c>
      <c r="K64" s="93">
        <v>274</v>
      </c>
      <c r="L64" s="93">
        <v>3</v>
      </c>
      <c r="M64" s="94">
        <v>0</v>
      </c>
    </row>
    <row r="65" spans="2:13" ht="12" customHeight="1">
      <c r="B65" s="98" t="s">
        <v>927</v>
      </c>
      <c r="C65" s="83">
        <f t="shared" si="2"/>
        <v>1232</v>
      </c>
      <c r="D65" s="93">
        <v>124</v>
      </c>
      <c r="E65" s="93">
        <v>114</v>
      </c>
      <c r="F65" s="93">
        <v>146</v>
      </c>
      <c r="G65" s="93">
        <v>112</v>
      </c>
      <c r="H65" s="93">
        <v>103</v>
      </c>
      <c r="I65" s="93">
        <v>120</v>
      </c>
      <c r="J65" s="93">
        <v>142</v>
      </c>
      <c r="K65" s="93">
        <v>363</v>
      </c>
      <c r="L65" s="93">
        <v>8</v>
      </c>
      <c r="M65" s="94">
        <v>0</v>
      </c>
    </row>
    <row r="66" spans="2:13" ht="12" customHeight="1">
      <c r="B66" s="98" t="s">
        <v>928</v>
      </c>
      <c r="C66" s="83">
        <f t="shared" si="2"/>
        <v>1833</v>
      </c>
      <c r="D66" s="93">
        <v>103</v>
      </c>
      <c r="E66" s="93">
        <v>141</v>
      </c>
      <c r="F66" s="93">
        <v>237</v>
      </c>
      <c r="G66" s="93">
        <v>175</v>
      </c>
      <c r="H66" s="93">
        <v>205</v>
      </c>
      <c r="I66" s="93">
        <v>188</v>
      </c>
      <c r="J66" s="93">
        <v>211</v>
      </c>
      <c r="K66" s="93">
        <v>564</v>
      </c>
      <c r="L66" s="93">
        <v>9</v>
      </c>
      <c r="M66" s="94">
        <v>0</v>
      </c>
    </row>
    <row r="67" spans="2:13" ht="12" customHeight="1">
      <c r="B67" s="98" t="s">
        <v>929</v>
      </c>
      <c r="C67" s="83">
        <f t="shared" si="2"/>
        <v>1214</v>
      </c>
      <c r="D67" s="93">
        <v>145</v>
      </c>
      <c r="E67" s="93">
        <v>153</v>
      </c>
      <c r="F67" s="93">
        <v>240</v>
      </c>
      <c r="G67" s="93">
        <v>175</v>
      </c>
      <c r="H67" s="93">
        <v>138</v>
      </c>
      <c r="I67" s="93">
        <v>151</v>
      </c>
      <c r="J67" s="93">
        <v>102</v>
      </c>
      <c r="K67" s="93">
        <v>109</v>
      </c>
      <c r="L67" s="93">
        <v>1</v>
      </c>
      <c r="M67" s="94">
        <v>0</v>
      </c>
    </row>
    <row r="68" spans="2:13" ht="12" customHeight="1">
      <c r="B68" s="98" t="s">
        <v>930</v>
      </c>
      <c r="C68" s="83">
        <f t="shared" si="2"/>
        <v>2422</v>
      </c>
      <c r="D68" s="93">
        <v>225</v>
      </c>
      <c r="E68" s="93">
        <v>207</v>
      </c>
      <c r="F68" s="93">
        <v>419</v>
      </c>
      <c r="G68" s="93">
        <v>284</v>
      </c>
      <c r="H68" s="93">
        <v>266</v>
      </c>
      <c r="I68" s="93">
        <v>320</v>
      </c>
      <c r="J68" s="93">
        <v>285</v>
      </c>
      <c r="K68" s="93">
        <v>414</v>
      </c>
      <c r="L68" s="93">
        <v>1</v>
      </c>
      <c r="M68" s="94">
        <v>1</v>
      </c>
    </row>
    <row r="69" spans="2:13" ht="12" customHeight="1">
      <c r="B69" s="98"/>
      <c r="C69" s="101"/>
      <c r="D69" s="93"/>
      <c r="E69" s="93"/>
      <c r="F69" s="93"/>
      <c r="G69" s="93"/>
      <c r="H69" s="93"/>
      <c r="I69" s="93"/>
      <c r="J69" s="93"/>
      <c r="K69" s="93"/>
      <c r="L69" s="93"/>
      <c r="M69" s="94"/>
    </row>
    <row r="70" spans="2:13" ht="12" customHeight="1">
      <c r="B70" s="98" t="s">
        <v>931</v>
      </c>
      <c r="C70" s="83">
        <f>SUM(D70:M70)</f>
        <v>1465</v>
      </c>
      <c r="D70" s="93">
        <v>278</v>
      </c>
      <c r="E70" s="93">
        <v>267</v>
      </c>
      <c r="F70" s="93">
        <v>491</v>
      </c>
      <c r="G70" s="93">
        <v>277</v>
      </c>
      <c r="H70" s="93">
        <v>118</v>
      </c>
      <c r="I70" s="93">
        <v>22</v>
      </c>
      <c r="J70" s="93">
        <v>8</v>
      </c>
      <c r="K70" s="93">
        <v>4</v>
      </c>
      <c r="L70" s="93">
        <v>0</v>
      </c>
      <c r="M70" s="94">
        <v>0</v>
      </c>
    </row>
    <row r="71" spans="2:13" ht="12" customHeight="1">
      <c r="B71" s="98" t="s">
        <v>932</v>
      </c>
      <c r="C71" s="83">
        <f>SUM(D71:M71)</f>
        <v>909</v>
      </c>
      <c r="D71" s="93">
        <v>44</v>
      </c>
      <c r="E71" s="93">
        <v>58</v>
      </c>
      <c r="F71" s="93">
        <v>130</v>
      </c>
      <c r="G71" s="93">
        <v>77</v>
      </c>
      <c r="H71" s="93">
        <v>94</v>
      </c>
      <c r="I71" s="93">
        <v>100</v>
      </c>
      <c r="J71" s="93">
        <v>124</v>
      </c>
      <c r="K71" s="93">
        <v>263</v>
      </c>
      <c r="L71" s="93">
        <v>16</v>
      </c>
      <c r="M71" s="94">
        <v>3</v>
      </c>
    </row>
    <row r="72" spans="2:13" ht="12" customHeight="1">
      <c r="B72" s="98"/>
      <c r="C72" s="101"/>
      <c r="D72" s="93"/>
      <c r="E72" s="93"/>
      <c r="F72" s="93"/>
      <c r="G72" s="93"/>
      <c r="H72" s="93"/>
      <c r="I72" s="93"/>
      <c r="J72" s="93"/>
      <c r="K72" s="93"/>
      <c r="L72" s="93"/>
      <c r="M72" s="94"/>
    </row>
    <row r="73" spans="2:13" ht="12" customHeight="1">
      <c r="B73" s="98" t="s">
        <v>933</v>
      </c>
      <c r="C73" s="83">
        <f>SUM(D73:M73)</f>
        <v>870</v>
      </c>
      <c r="D73" s="93">
        <v>110</v>
      </c>
      <c r="E73" s="93">
        <v>121</v>
      </c>
      <c r="F73" s="93">
        <v>170</v>
      </c>
      <c r="G73" s="93">
        <v>148</v>
      </c>
      <c r="H73" s="93">
        <v>119</v>
      </c>
      <c r="I73" s="93">
        <v>108</v>
      </c>
      <c r="J73" s="93">
        <v>59</v>
      </c>
      <c r="K73" s="93">
        <v>35</v>
      </c>
      <c r="L73" s="93">
        <v>0</v>
      </c>
      <c r="M73" s="94">
        <v>0</v>
      </c>
    </row>
    <row r="74" spans="2:13" ht="12" customHeight="1">
      <c r="B74" s="98" t="s">
        <v>934</v>
      </c>
      <c r="C74" s="83">
        <f>SUM(D74:M74)</f>
        <v>1294</v>
      </c>
      <c r="D74" s="93">
        <v>163</v>
      </c>
      <c r="E74" s="93">
        <v>140</v>
      </c>
      <c r="F74" s="93">
        <v>280</v>
      </c>
      <c r="G74" s="93">
        <v>216</v>
      </c>
      <c r="H74" s="93">
        <v>179</v>
      </c>
      <c r="I74" s="93">
        <v>120</v>
      </c>
      <c r="J74" s="93">
        <v>85</v>
      </c>
      <c r="K74" s="93">
        <v>111</v>
      </c>
      <c r="L74" s="93">
        <v>0</v>
      </c>
      <c r="M74" s="94">
        <v>0</v>
      </c>
    </row>
    <row r="75" spans="2:13" ht="12" customHeight="1">
      <c r="B75" s="98" t="s">
        <v>935</v>
      </c>
      <c r="C75" s="83">
        <f>SUM(D75:M75)</f>
        <v>1219</v>
      </c>
      <c r="D75" s="93">
        <v>189</v>
      </c>
      <c r="E75" s="93">
        <v>140</v>
      </c>
      <c r="F75" s="93">
        <v>281</v>
      </c>
      <c r="G75" s="93">
        <v>181</v>
      </c>
      <c r="H75" s="93">
        <v>160</v>
      </c>
      <c r="I75" s="93">
        <v>121</v>
      </c>
      <c r="J75" s="93">
        <v>69</v>
      </c>
      <c r="K75" s="93">
        <v>73</v>
      </c>
      <c r="L75" s="93">
        <v>0</v>
      </c>
      <c r="M75" s="94">
        <v>5</v>
      </c>
    </row>
    <row r="76" spans="2:13" ht="12" customHeight="1" thickBot="1">
      <c r="B76" s="102" t="s">
        <v>936</v>
      </c>
      <c r="C76" s="103">
        <f>SUM(D76:M76)</f>
        <v>2975</v>
      </c>
      <c r="D76" s="104">
        <v>396</v>
      </c>
      <c r="E76" s="104">
        <v>366</v>
      </c>
      <c r="F76" s="104">
        <v>588</v>
      </c>
      <c r="G76" s="104">
        <v>458</v>
      </c>
      <c r="H76" s="104">
        <v>414</v>
      </c>
      <c r="I76" s="104">
        <v>252</v>
      </c>
      <c r="J76" s="104">
        <v>227</v>
      </c>
      <c r="K76" s="104">
        <v>251</v>
      </c>
      <c r="L76" s="104">
        <v>4</v>
      </c>
      <c r="M76" s="105">
        <v>19</v>
      </c>
    </row>
    <row r="77" spans="2:3" ht="12" customHeight="1">
      <c r="B77" s="106" t="s">
        <v>952</v>
      </c>
      <c r="C77" s="106"/>
    </row>
    <row r="78" spans="2:3" ht="12" customHeight="1">
      <c r="B78" s="107"/>
      <c r="C78" s="107"/>
    </row>
    <row r="79" spans="2:3" ht="12" customHeight="1">
      <c r="B79" s="107"/>
      <c r="C79" s="107"/>
    </row>
    <row r="80" spans="2:3" ht="12" customHeight="1">
      <c r="B80" s="107"/>
      <c r="C80" s="107"/>
    </row>
    <row r="81" spans="2:3" ht="12" customHeight="1">
      <c r="B81" s="107"/>
      <c r="C81" s="107"/>
    </row>
    <row r="82" spans="2:3" ht="12" customHeight="1">
      <c r="B82" s="107"/>
      <c r="C82" s="107"/>
    </row>
    <row r="83" spans="2:3" ht="12" customHeight="1">
      <c r="B83" s="107"/>
      <c r="C83" s="107"/>
    </row>
    <row r="84" spans="2:3" ht="15" customHeight="1">
      <c r="B84" s="107"/>
      <c r="C84" s="107"/>
    </row>
    <row r="85" spans="2:3" ht="12">
      <c r="B85" s="107"/>
      <c r="C85" s="107"/>
    </row>
    <row r="86" spans="2:3" ht="12">
      <c r="B86" s="107"/>
      <c r="C86" s="107"/>
    </row>
    <row r="87" spans="2:3" ht="12">
      <c r="B87" s="107"/>
      <c r="C87" s="107"/>
    </row>
    <row r="88" spans="2:3" ht="12">
      <c r="B88" s="107"/>
      <c r="C88" s="107"/>
    </row>
    <row r="89" spans="2:3" ht="12">
      <c r="B89" s="107"/>
      <c r="C89" s="107"/>
    </row>
    <row r="90" spans="2:3" ht="12">
      <c r="B90" s="107"/>
      <c r="C90" s="107"/>
    </row>
    <row r="91" spans="2:3" ht="12">
      <c r="B91" s="107"/>
      <c r="C91" s="107"/>
    </row>
    <row r="92" spans="2:3" ht="12">
      <c r="B92" s="107"/>
      <c r="C92" s="107"/>
    </row>
    <row r="93" spans="2:3" ht="12">
      <c r="B93" s="107"/>
      <c r="C93" s="107"/>
    </row>
    <row r="94" spans="2:3" ht="12">
      <c r="B94" s="107"/>
      <c r="C94" s="107"/>
    </row>
    <row r="95" spans="2:3" ht="12">
      <c r="B95" s="107"/>
      <c r="C95" s="107"/>
    </row>
    <row r="96" spans="2:3" ht="12">
      <c r="B96" s="107"/>
      <c r="C96" s="107"/>
    </row>
    <row r="97" spans="2:3" ht="12">
      <c r="B97" s="107"/>
      <c r="C97" s="107"/>
    </row>
    <row r="98" spans="2:3" ht="12">
      <c r="B98" s="107"/>
      <c r="C98" s="107"/>
    </row>
    <row r="99" spans="2:3" ht="12">
      <c r="B99" s="107"/>
      <c r="C99" s="107"/>
    </row>
    <row r="100" spans="2:3" ht="12">
      <c r="B100" s="107"/>
      <c r="C100" s="107"/>
    </row>
    <row r="101" spans="2:3" ht="12">
      <c r="B101" s="107"/>
      <c r="C101" s="107"/>
    </row>
    <row r="102" spans="2:3" ht="12">
      <c r="B102" s="107"/>
      <c r="C102" s="107"/>
    </row>
    <row r="103" spans="2:3" ht="12">
      <c r="B103" s="107"/>
      <c r="C103" s="107"/>
    </row>
    <row r="104" spans="2:3" ht="12">
      <c r="B104" s="107"/>
      <c r="C104" s="107"/>
    </row>
    <row r="105" spans="2:3" ht="12">
      <c r="B105" s="107"/>
      <c r="C105" s="107"/>
    </row>
    <row r="106" spans="2:3" ht="12">
      <c r="B106" s="107"/>
      <c r="C106" s="107"/>
    </row>
    <row r="107" spans="2:3" ht="12">
      <c r="B107" s="107"/>
      <c r="C107" s="107"/>
    </row>
    <row r="108" spans="2:3" ht="12">
      <c r="B108" s="107"/>
      <c r="C108" s="107"/>
    </row>
    <row r="109" spans="2:3" ht="12">
      <c r="B109" s="107"/>
      <c r="C109" s="107"/>
    </row>
    <row r="110" spans="2:3" ht="12">
      <c r="B110" s="107"/>
      <c r="C110" s="107"/>
    </row>
    <row r="111" spans="2:3" ht="12">
      <c r="B111" s="107"/>
      <c r="C111" s="107"/>
    </row>
    <row r="112" spans="2:3" ht="12">
      <c r="B112" s="107"/>
      <c r="C112" s="107"/>
    </row>
    <row r="113" spans="2:3" ht="12">
      <c r="B113" s="107"/>
      <c r="C113" s="107"/>
    </row>
    <row r="114" spans="2:3" ht="12">
      <c r="B114" s="107"/>
      <c r="C114" s="107"/>
    </row>
    <row r="115" spans="2:3" ht="12">
      <c r="B115" s="107"/>
      <c r="C115" s="107"/>
    </row>
    <row r="116" spans="2:3" ht="12">
      <c r="B116" s="107"/>
      <c r="C116" s="107"/>
    </row>
    <row r="117" spans="2:3" ht="12">
      <c r="B117" s="107"/>
      <c r="C117" s="107"/>
    </row>
    <row r="118" spans="2:3" ht="12">
      <c r="B118" s="107"/>
      <c r="C118" s="107"/>
    </row>
    <row r="119" spans="2:3" ht="12">
      <c r="B119" s="107"/>
      <c r="C119" s="107"/>
    </row>
    <row r="120" spans="2:3" ht="12">
      <c r="B120" s="107"/>
      <c r="C120" s="107"/>
    </row>
    <row r="121" spans="2:3" ht="12">
      <c r="B121" s="107"/>
      <c r="C121" s="107"/>
    </row>
    <row r="122" spans="2:3" ht="12">
      <c r="B122" s="107"/>
      <c r="C122" s="107"/>
    </row>
    <row r="123" spans="2:3" ht="12">
      <c r="B123" s="107"/>
      <c r="C123" s="107"/>
    </row>
    <row r="124" spans="2:3" ht="12">
      <c r="B124" s="107"/>
      <c r="C124" s="107"/>
    </row>
    <row r="125" spans="2:3" ht="12">
      <c r="B125" s="107"/>
      <c r="C125" s="107"/>
    </row>
    <row r="126" spans="2:3" ht="12">
      <c r="B126" s="107"/>
      <c r="C126" s="107"/>
    </row>
  </sheetData>
  <mergeCells count="6">
    <mergeCell ref="I9:J9"/>
    <mergeCell ref="I10:J10"/>
    <mergeCell ref="B5:B7"/>
    <mergeCell ref="M6:M7"/>
    <mergeCell ref="D5:M5"/>
    <mergeCell ref="C5:C7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25"/>
  <sheetViews>
    <sheetView workbookViewId="0" topLeftCell="A1">
      <pane xSplit="2" ySplit="6" topLeftCell="C40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A1" sqref="A1"/>
    </sheetView>
  </sheetViews>
  <sheetFormatPr defaultColWidth="9.00390625" defaultRowHeight="13.5"/>
  <cols>
    <col min="1" max="1" width="2.625" style="72" customWidth="1"/>
    <col min="2" max="2" width="10.625" style="108" customWidth="1"/>
    <col min="3" max="4" width="9.00390625" style="72" customWidth="1"/>
    <col min="5" max="5" width="10.25390625" style="72" customWidth="1"/>
    <col min="6" max="16384" width="9.00390625" style="72" customWidth="1"/>
  </cols>
  <sheetData>
    <row r="2" ht="14.25">
      <c r="B2" s="73" t="s">
        <v>1325</v>
      </c>
    </row>
    <row r="4" ht="12.75" thickBot="1">
      <c r="B4" s="72" t="s">
        <v>969</v>
      </c>
    </row>
    <row r="5" spans="2:14" s="74" customFormat="1" ht="15" customHeight="1">
      <c r="B5" s="848" t="s">
        <v>871</v>
      </c>
      <c r="C5" s="844" t="s">
        <v>938</v>
      </c>
      <c r="D5" s="844" t="s">
        <v>970</v>
      </c>
      <c r="E5" s="844" t="s">
        <v>971</v>
      </c>
      <c r="F5" s="844"/>
      <c r="G5" s="844"/>
      <c r="H5" s="845" t="s">
        <v>972</v>
      </c>
      <c r="I5" s="846"/>
      <c r="J5" s="846"/>
      <c r="K5" s="846"/>
      <c r="L5" s="846"/>
      <c r="M5" s="846"/>
      <c r="N5" s="846"/>
    </row>
    <row r="6" spans="2:14" s="74" customFormat="1" ht="24" customHeight="1">
      <c r="B6" s="847"/>
      <c r="C6" s="847"/>
      <c r="D6" s="847"/>
      <c r="E6" s="109" t="s">
        <v>973</v>
      </c>
      <c r="F6" s="109" t="s">
        <v>974</v>
      </c>
      <c r="G6" s="109" t="s">
        <v>975</v>
      </c>
      <c r="H6" s="75" t="s">
        <v>976</v>
      </c>
      <c r="I6" s="75" t="s">
        <v>954</v>
      </c>
      <c r="J6" s="75" t="s">
        <v>955</v>
      </c>
      <c r="K6" s="75" t="s">
        <v>956</v>
      </c>
      <c r="L6" s="75" t="s">
        <v>957</v>
      </c>
      <c r="M6" s="75" t="s">
        <v>958</v>
      </c>
      <c r="N6" s="110" t="s">
        <v>977</v>
      </c>
    </row>
    <row r="7" spans="2:14" ht="12">
      <c r="B7" s="78"/>
      <c r="C7" s="80" t="s">
        <v>890</v>
      </c>
      <c r="D7" s="80" t="s">
        <v>890</v>
      </c>
      <c r="E7" s="80" t="s">
        <v>890</v>
      </c>
      <c r="F7" s="80" t="s">
        <v>890</v>
      </c>
      <c r="G7" s="81" t="s">
        <v>890</v>
      </c>
      <c r="H7" s="111" t="s">
        <v>890</v>
      </c>
      <c r="I7" s="80" t="s">
        <v>890</v>
      </c>
      <c r="J7" s="80" t="s">
        <v>890</v>
      </c>
      <c r="K7" s="80" t="s">
        <v>890</v>
      </c>
      <c r="L7" s="80" t="s">
        <v>890</v>
      </c>
      <c r="M7" s="80" t="s">
        <v>890</v>
      </c>
      <c r="N7" s="81" t="s">
        <v>890</v>
      </c>
    </row>
    <row r="8" spans="2:14" ht="12">
      <c r="B8" s="82" t="s">
        <v>959</v>
      </c>
      <c r="C8" s="84">
        <f>SUM(D8:E8)</f>
        <v>114319</v>
      </c>
      <c r="D8" s="84">
        <v>66302</v>
      </c>
      <c r="E8" s="84">
        <f>SUM(F8:G8)</f>
        <v>48017</v>
      </c>
      <c r="F8" s="84">
        <v>30857</v>
      </c>
      <c r="G8" s="85">
        <v>17160</v>
      </c>
      <c r="H8" s="112" t="s">
        <v>978</v>
      </c>
      <c r="I8" s="113" t="s">
        <v>978</v>
      </c>
      <c r="J8" s="113" t="s">
        <v>978</v>
      </c>
      <c r="K8" s="113" t="s">
        <v>978</v>
      </c>
      <c r="L8" s="113" t="s">
        <v>978</v>
      </c>
      <c r="M8" s="113" t="s">
        <v>978</v>
      </c>
      <c r="N8" s="114" t="s">
        <v>978</v>
      </c>
    </row>
    <row r="9" spans="2:14" ht="12">
      <c r="B9" s="86" t="s">
        <v>960</v>
      </c>
      <c r="C9" s="84">
        <f>SUM(D9:E9)</f>
        <v>114568</v>
      </c>
      <c r="D9" s="84">
        <v>64554</v>
      </c>
      <c r="E9" s="84">
        <f>SUM(F9:G9)</f>
        <v>50014</v>
      </c>
      <c r="F9" s="84">
        <v>31852</v>
      </c>
      <c r="G9" s="85">
        <v>18162</v>
      </c>
      <c r="H9" s="112" t="s">
        <v>978</v>
      </c>
      <c r="I9" s="113" t="s">
        <v>978</v>
      </c>
      <c r="J9" s="113" t="s">
        <v>978</v>
      </c>
      <c r="K9" s="113" t="s">
        <v>978</v>
      </c>
      <c r="L9" s="113" t="s">
        <v>978</v>
      </c>
      <c r="M9" s="113" t="s">
        <v>978</v>
      </c>
      <c r="N9" s="114" t="s">
        <v>978</v>
      </c>
    </row>
    <row r="10" spans="2:14" ht="12">
      <c r="B10" s="86" t="s">
        <v>961</v>
      </c>
      <c r="C10" s="84">
        <f>SUM(D10:E10)</f>
        <v>115039</v>
      </c>
      <c r="D10" s="84">
        <v>48102</v>
      </c>
      <c r="E10" s="84">
        <f>SUM(F10:G10)</f>
        <v>66937</v>
      </c>
      <c r="F10" s="84">
        <v>42649</v>
      </c>
      <c r="G10" s="85">
        <v>24288</v>
      </c>
      <c r="H10" s="112" t="s">
        <v>978</v>
      </c>
      <c r="I10" s="113" t="s">
        <v>978</v>
      </c>
      <c r="J10" s="113" t="s">
        <v>978</v>
      </c>
      <c r="K10" s="113" t="s">
        <v>978</v>
      </c>
      <c r="L10" s="113" t="s">
        <v>978</v>
      </c>
      <c r="M10" s="113" t="s">
        <v>978</v>
      </c>
      <c r="N10" s="114" t="s">
        <v>978</v>
      </c>
    </row>
    <row r="11" spans="2:14" ht="12">
      <c r="B11" s="86" t="s">
        <v>962</v>
      </c>
      <c r="C11" s="84">
        <f>SUM(D11:E11)</f>
        <v>114751</v>
      </c>
      <c r="D11" s="84">
        <v>58682</v>
      </c>
      <c r="E11" s="84">
        <f>SUM(F11:G11)</f>
        <v>56069</v>
      </c>
      <c r="F11" s="84">
        <v>34046</v>
      </c>
      <c r="G11" s="85">
        <v>22023</v>
      </c>
      <c r="H11" s="112" t="s">
        <v>978</v>
      </c>
      <c r="I11" s="113" t="s">
        <v>978</v>
      </c>
      <c r="J11" s="113" t="s">
        <v>978</v>
      </c>
      <c r="K11" s="113" t="s">
        <v>978</v>
      </c>
      <c r="L11" s="113" t="s">
        <v>978</v>
      </c>
      <c r="M11" s="113" t="s">
        <v>978</v>
      </c>
      <c r="N11" s="114" t="s">
        <v>978</v>
      </c>
    </row>
    <row r="12" spans="2:14" s="87" customFormat="1" ht="12" customHeight="1">
      <c r="B12" s="88" t="s">
        <v>963</v>
      </c>
      <c r="C12" s="89">
        <f aca="true" t="shared" si="0" ref="C12:I12">SUM(C15:C75)</f>
        <v>114666</v>
      </c>
      <c r="D12" s="89">
        <f t="shared" si="0"/>
        <v>50896</v>
      </c>
      <c r="E12" s="89">
        <f t="shared" si="0"/>
        <v>63770</v>
      </c>
      <c r="F12" s="89">
        <f t="shared" si="0"/>
        <v>40289</v>
      </c>
      <c r="G12" s="90">
        <f t="shared" si="0"/>
        <v>23481</v>
      </c>
      <c r="H12" s="115">
        <f t="shared" si="0"/>
        <v>6315</v>
      </c>
      <c r="I12" s="89">
        <f t="shared" si="0"/>
        <v>29391</v>
      </c>
      <c r="J12" s="89">
        <v>32419</v>
      </c>
      <c r="K12" s="89">
        <f>SUM(K15:K75)</f>
        <v>27443</v>
      </c>
      <c r="L12" s="89">
        <f>SUM(L15:L75)</f>
        <v>13279</v>
      </c>
      <c r="M12" s="89">
        <f>SUM(M15:M75)</f>
        <v>4402</v>
      </c>
      <c r="N12" s="90">
        <v>1417</v>
      </c>
    </row>
    <row r="13" spans="2:14" ht="6.75" customHeight="1">
      <c r="B13" s="91"/>
      <c r="C13" s="93"/>
      <c r="D13" s="93"/>
      <c r="E13" s="93"/>
      <c r="F13" s="93"/>
      <c r="G13" s="94"/>
      <c r="H13" s="116"/>
      <c r="I13" s="93"/>
      <c r="J13" s="93"/>
      <c r="K13" s="93"/>
      <c r="L13" s="93"/>
      <c r="M13" s="117"/>
      <c r="N13" s="118"/>
    </row>
    <row r="14" spans="2:14" s="95" customFormat="1" ht="9" customHeight="1">
      <c r="B14" s="96"/>
      <c r="C14" s="93"/>
      <c r="D14" s="93"/>
      <c r="E14" s="93"/>
      <c r="F14" s="93"/>
      <c r="G14" s="94"/>
      <c r="H14" s="116"/>
      <c r="I14" s="93"/>
      <c r="J14" s="93"/>
      <c r="K14" s="93"/>
      <c r="L14" s="93"/>
      <c r="M14" s="119"/>
      <c r="N14" s="120"/>
    </row>
    <row r="15" spans="2:14" ht="12.75" customHeight="1">
      <c r="B15" s="98" t="s">
        <v>891</v>
      </c>
      <c r="C15" s="121">
        <f aca="true" t="shared" si="1" ref="C15:C23">SUM(D15:E15)</f>
        <v>9759</v>
      </c>
      <c r="D15" s="84">
        <v>4105</v>
      </c>
      <c r="E15" s="84">
        <f aca="true" t="shared" si="2" ref="E15:E23">SUM(F15:G15)</f>
        <v>5654</v>
      </c>
      <c r="F15" s="99">
        <v>3639</v>
      </c>
      <c r="G15" s="100">
        <v>2015</v>
      </c>
      <c r="H15" s="122">
        <v>422</v>
      </c>
      <c r="I15" s="99">
        <v>2345</v>
      </c>
      <c r="J15" s="99">
        <v>2964</v>
      </c>
      <c r="K15" s="99">
        <v>2576</v>
      </c>
      <c r="L15" s="99">
        <v>1057</v>
      </c>
      <c r="M15" s="123">
        <v>321</v>
      </c>
      <c r="N15" s="124">
        <v>74</v>
      </c>
    </row>
    <row r="16" spans="2:14" ht="12" customHeight="1">
      <c r="B16" s="98" t="s">
        <v>892</v>
      </c>
      <c r="C16" s="121">
        <f t="shared" si="1"/>
        <v>5087</v>
      </c>
      <c r="D16" s="84">
        <v>1928</v>
      </c>
      <c r="E16" s="84">
        <f t="shared" si="2"/>
        <v>3159</v>
      </c>
      <c r="F16" s="93">
        <v>1995</v>
      </c>
      <c r="G16" s="94">
        <v>1164</v>
      </c>
      <c r="H16" s="116">
        <v>297</v>
      </c>
      <c r="I16" s="93">
        <v>1475</v>
      </c>
      <c r="J16" s="93">
        <v>1319</v>
      </c>
      <c r="K16" s="93">
        <v>1109</v>
      </c>
      <c r="L16" s="93">
        <v>572</v>
      </c>
      <c r="M16" s="123">
        <v>222</v>
      </c>
      <c r="N16" s="124">
        <v>93</v>
      </c>
    </row>
    <row r="17" spans="2:14" ht="12" customHeight="1">
      <c r="B17" s="98" t="s">
        <v>893</v>
      </c>
      <c r="C17" s="121">
        <f t="shared" si="1"/>
        <v>3463</v>
      </c>
      <c r="D17" s="84">
        <v>1665</v>
      </c>
      <c r="E17" s="84">
        <f t="shared" si="2"/>
        <v>1798</v>
      </c>
      <c r="F17" s="93">
        <v>846</v>
      </c>
      <c r="G17" s="94">
        <v>952</v>
      </c>
      <c r="H17" s="116">
        <v>264</v>
      </c>
      <c r="I17" s="93">
        <v>768</v>
      </c>
      <c r="J17" s="93">
        <v>865</v>
      </c>
      <c r="K17" s="93">
        <v>815</v>
      </c>
      <c r="L17" s="93">
        <v>464</v>
      </c>
      <c r="M17" s="123">
        <v>205</v>
      </c>
      <c r="N17" s="124">
        <v>82</v>
      </c>
    </row>
    <row r="18" spans="2:14" ht="12" customHeight="1">
      <c r="B18" s="98" t="s">
        <v>894</v>
      </c>
      <c r="C18" s="121">
        <f t="shared" si="1"/>
        <v>5732</v>
      </c>
      <c r="D18" s="84">
        <v>2625</v>
      </c>
      <c r="E18" s="84">
        <f t="shared" si="2"/>
        <v>3107</v>
      </c>
      <c r="F18" s="93">
        <v>1845</v>
      </c>
      <c r="G18" s="94">
        <v>1262</v>
      </c>
      <c r="H18" s="116">
        <v>396</v>
      </c>
      <c r="I18" s="93">
        <v>1315</v>
      </c>
      <c r="J18" s="93">
        <v>1516</v>
      </c>
      <c r="K18" s="93">
        <v>1388</v>
      </c>
      <c r="L18" s="93">
        <v>752</v>
      </c>
      <c r="M18" s="123">
        <v>261</v>
      </c>
      <c r="N18" s="124">
        <v>104</v>
      </c>
    </row>
    <row r="19" spans="2:14" ht="12" customHeight="1">
      <c r="B19" s="98" t="s">
        <v>895</v>
      </c>
      <c r="C19" s="121">
        <f t="shared" si="1"/>
        <v>2811</v>
      </c>
      <c r="D19" s="84">
        <v>1470</v>
      </c>
      <c r="E19" s="84">
        <f t="shared" si="2"/>
        <v>1341</v>
      </c>
      <c r="F19" s="93">
        <v>752</v>
      </c>
      <c r="G19" s="94">
        <v>589</v>
      </c>
      <c r="H19" s="116">
        <v>224</v>
      </c>
      <c r="I19" s="93">
        <v>806</v>
      </c>
      <c r="J19" s="93">
        <v>788</v>
      </c>
      <c r="K19" s="93">
        <v>624</v>
      </c>
      <c r="L19" s="93">
        <v>301</v>
      </c>
      <c r="M19" s="123">
        <v>56</v>
      </c>
      <c r="N19" s="124">
        <v>12</v>
      </c>
    </row>
    <row r="20" spans="2:14" ht="12" customHeight="1">
      <c r="B20" s="98" t="s">
        <v>896</v>
      </c>
      <c r="C20" s="121">
        <f t="shared" si="1"/>
        <v>4204</v>
      </c>
      <c r="D20" s="84">
        <v>1832</v>
      </c>
      <c r="E20" s="84">
        <f t="shared" si="2"/>
        <v>2372</v>
      </c>
      <c r="F20" s="93">
        <v>1467</v>
      </c>
      <c r="G20" s="94">
        <v>905</v>
      </c>
      <c r="H20" s="116">
        <v>159</v>
      </c>
      <c r="I20" s="93">
        <v>1069</v>
      </c>
      <c r="J20" s="93">
        <v>1327</v>
      </c>
      <c r="K20" s="93">
        <v>1099</v>
      </c>
      <c r="L20" s="93">
        <v>416</v>
      </c>
      <c r="M20" s="123">
        <v>99</v>
      </c>
      <c r="N20" s="124">
        <v>35</v>
      </c>
    </row>
    <row r="21" spans="2:14" ht="12" customHeight="1">
      <c r="B21" s="98" t="s">
        <v>897</v>
      </c>
      <c r="C21" s="121">
        <f t="shared" si="1"/>
        <v>3417</v>
      </c>
      <c r="D21" s="84">
        <v>1544</v>
      </c>
      <c r="E21" s="84">
        <f t="shared" si="2"/>
        <v>1873</v>
      </c>
      <c r="F21" s="99">
        <v>1363</v>
      </c>
      <c r="G21" s="100">
        <v>510</v>
      </c>
      <c r="H21" s="122">
        <v>143</v>
      </c>
      <c r="I21" s="99">
        <v>801</v>
      </c>
      <c r="J21" s="99">
        <v>960</v>
      </c>
      <c r="K21" s="99">
        <v>961</v>
      </c>
      <c r="L21" s="99">
        <v>411</v>
      </c>
      <c r="M21" s="123">
        <v>111</v>
      </c>
      <c r="N21" s="124">
        <v>30</v>
      </c>
    </row>
    <row r="22" spans="2:14" ht="12" customHeight="1">
      <c r="B22" s="98" t="s">
        <v>898</v>
      </c>
      <c r="C22" s="121">
        <f t="shared" si="1"/>
        <v>4713</v>
      </c>
      <c r="D22" s="84">
        <v>2364</v>
      </c>
      <c r="E22" s="84">
        <f t="shared" si="2"/>
        <v>2349</v>
      </c>
      <c r="F22" s="93">
        <v>1546</v>
      </c>
      <c r="G22" s="94">
        <v>803</v>
      </c>
      <c r="H22" s="116">
        <v>232</v>
      </c>
      <c r="I22" s="93">
        <v>1198</v>
      </c>
      <c r="J22" s="93">
        <v>1327</v>
      </c>
      <c r="K22" s="93">
        <v>1213</v>
      </c>
      <c r="L22" s="93">
        <v>504</v>
      </c>
      <c r="M22" s="123">
        <v>195</v>
      </c>
      <c r="N22" s="124">
        <v>44</v>
      </c>
    </row>
    <row r="23" spans="2:14" ht="12" customHeight="1">
      <c r="B23" s="98" t="s">
        <v>899</v>
      </c>
      <c r="C23" s="121">
        <f t="shared" si="1"/>
        <v>3654</v>
      </c>
      <c r="D23" s="84">
        <v>1564</v>
      </c>
      <c r="E23" s="84">
        <f t="shared" si="2"/>
        <v>2090</v>
      </c>
      <c r="F23" s="93">
        <v>1493</v>
      </c>
      <c r="G23" s="94">
        <v>597</v>
      </c>
      <c r="H23" s="116">
        <v>276</v>
      </c>
      <c r="I23" s="93">
        <v>1130</v>
      </c>
      <c r="J23" s="93">
        <v>1003</v>
      </c>
      <c r="K23" s="93">
        <v>775</v>
      </c>
      <c r="L23" s="93">
        <v>333</v>
      </c>
      <c r="M23" s="123">
        <v>114</v>
      </c>
      <c r="N23" s="124">
        <v>23</v>
      </c>
    </row>
    <row r="24" spans="2:14" ht="12" customHeight="1">
      <c r="B24" s="98"/>
      <c r="C24" s="121"/>
      <c r="D24" s="84"/>
      <c r="E24" s="84"/>
      <c r="F24" s="93"/>
      <c r="G24" s="94"/>
      <c r="H24" s="116"/>
      <c r="I24" s="93"/>
      <c r="J24" s="93"/>
      <c r="K24" s="93"/>
      <c r="L24" s="93"/>
      <c r="M24" s="123"/>
      <c r="N24" s="124"/>
    </row>
    <row r="25" spans="2:14" s="74" customFormat="1" ht="12" customHeight="1">
      <c r="B25" s="98" t="s">
        <v>964</v>
      </c>
      <c r="C25" s="121">
        <f>SUM(D25:E25)</f>
        <v>3093</v>
      </c>
      <c r="D25" s="84">
        <v>1747</v>
      </c>
      <c r="E25" s="84">
        <f>SUM(F25:G25)</f>
        <v>1346</v>
      </c>
      <c r="F25" s="93">
        <v>911</v>
      </c>
      <c r="G25" s="94">
        <v>435</v>
      </c>
      <c r="H25" s="116">
        <v>134</v>
      </c>
      <c r="I25" s="93">
        <v>760</v>
      </c>
      <c r="J25" s="93">
        <v>878</v>
      </c>
      <c r="K25" s="93">
        <v>816</v>
      </c>
      <c r="L25" s="93">
        <v>369</v>
      </c>
      <c r="M25" s="93">
        <v>114</v>
      </c>
      <c r="N25" s="94">
        <v>22</v>
      </c>
    </row>
    <row r="26" spans="2:14" ht="12" customHeight="1">
      <c r="B26" s="98" t="s">
        <v>900</v>
      </c>
      <c r="C26" s="121">
        <f>SUM(D26:E26)</f>
        <v>1436</v>
      </c>
      <c r="D26" s="84">
        <v>761</v>
      </c>
      <c r="E26" s="84">
        <f>SUM(F26:G26)</f>
        <v>675</v>
      </c>
      <c r="F26" s="99">
        <v>370</v>
      </c>
      <c r="G26" s="100">
        <v>305</v>
      </c>
      <c r="H26" s="122">
        <v>55</v>
      </c>
      <c r="I26" s="99">
        <v>344</v>
      </c>
      <c r="J26" s="99">
        <v>389</v>
      </c>
      <c r="K26" s="99">
        <v>375</v>
      </c>
      <c r="L26" s="99">
        <v>193</v>
      </c>
      <c r="M26" s="123">
        <v>64</v>
      </c>
      <c r="N26" s="124">
        <v>16</v>
      </c>
    </row>
    <row r="27" spans="2:14" s="74" customFormat="1" ht="12" customHeight="1">
      <c r="B27" s="98" t="s">
        <v>901</v>
      </c>
      <c r="C27" s="121">
        <f>SUM(D27:E27)</f>
        <v>1459</v>
      </c>
      <c r="D27" s="84">
        <v>652</v>
      </c>
      <c r="E27" s="84">
        <f>SUM(F27:G27)</f>
        <v>807</v>
      </c>
      <c r="F27" s="93">
        <v>590</v>
      </c>
      <c r="G27" s="94">
        <v>217</v>
      </c>
      <c r="H27" s="116">
        <v>80</v>
      </c>
      <c r="I27" s="93">
        <v>375</v>
      </c>
      <c r="J27" s="93">
        <v>434</v>
      </c>
      <c r="K27" s="93">
        <v>352</v>
      </c>
      <c r="L27" s="93">
        <v>154</v>
      </c>
      <c r="M27" s="93">
        <v>44</v>
      </c>
      <c r="N27" s="94">
        <v>20</v>
      </c>
    </row>
    <row r="28" spans="2:14" s="74" customFormat="1" ht="12" customHeight="1">
      <c r="B28" s="98" t="s">
        <v>902</v>
      </c>
      <c r="C28" s="121">
        <f>SUM(D28:E28)</f>
        <v>1705</v>
      </c>
      <c r="D28" s="84">
        <v>876</v>
      </c>
      <c r="E28" s="84">
        <f>SUM(F28:G28)</f>
        <v>829</v>
      </c>
      <c r="F28" s="93">
        <v>576</v>
      </c>
      <c r="G28" s="94">
        <v>253</v>
      </c>
      <c r="H28" s="116">
        <v>75</v>
      </c>
      <c r="I28" s="93">
        <v>421</v>
      </c>
      <c r="J28" s="93">
        <v>560</v>
      </c>
      <c r="K28" s="93">
        <v>442</v>
      </c>
      <c r="L28" s="93">
        <v>159</v>
      </c>
      <c r="M28" s="93">
        <v>37</v>
      </c>
      <c r="N28" s="94">
        <v>11</v>
      </c>
    </row>
    <row r="29" spans="2:14" s="74" customFormat="1" ht="12" customHeight="1">
      <c r="B29" s="98"/>
      <c r="C29" s="121"/>
      <c r="D29" s="84"/>
      <c r="E29" s="84"/>
      <c r="F29" s="93"/>
      <c r="G29" s="94"/>
      <c r="H29" s="116"/>
      <c r="I29" s="93"/>
      <c r="J29" s="93"/>
      <c r="K29" s="93"/>
      <c r="L29" s="93"/>
      <c r="M29" s="93"/>
      <c r="N29" s="94"/>
    </row>
    <row r="30" spans="2:14" s="74" customFormat="1" ht="12" customHeight="1">
      <c r="B30" s="98" t="s">
        <v>965</v>
      </c>
      <c r="C30" s="121">
        <f>SUM(D30:E30)</f>
        <v>561</v>
      </c>
      <c r="D30" s="84">
        <v>202</v>
      </c>
      <c r="E30" s="84">
        <f>SUM(F30:G30)</f>
        <v>359</v>
      </c>
      <c r="F30" s="93">
        <v>229</v>
      </c>
      <c r="G30" s="94">
        <v>130</v>
      </c>
      <c r="H30" s="116">
        <v>46</v>
      </c>
      <c r="I30" s="93">
        <v>157</v>
      </c>
      <c r="J30" s="93">
        <v>171</v>
      </c>
      <c r="K30" s="93">
        <v>118</v>
      </c>
      <c r="L30" s="93">
        <v>51</v>
      </c>
      <c r="M30" s="93">
        <v>16</v>
      </c>
      <c r="N30" s="94">
        <v>2</v>
      </c>
    </row>
    <row r="31" spans="2:14" s="74" customFormat="1" ht="12" customHeight="1">
      <c r="B31" s="98" t="s">
        <v>903</v>
      </c>
      <c r="C31" s="121">
        <f>SUM(D31:E31)</f>
        <v>2239</v>
      </c>
      <c r="D31" s="84">
        <v>687</v>
      </c>
      <c r="E31" s="84">
        <f>SUM(F31:G31)</f>
        <v>1552</v>
      </c>
      <c r="F31" s="93">
        <v>1250</v>
      </c>
      <c r="G31" s="94">
        <v>302</v>
      </c>
      <c r="H31" s="116">
        <v>79</v>
      </c>
      <c r="I31" s="93">
        <v>533</v>
      </c>
      <c r="J31" s="93">
        <v>590</v>
      </c>
      <c r="K31" s="93">
        <v>601</v>
      </c>
      <c r="L31" s="93">
        <v>297</v>
      </c>
      <c r="M31" s="93">
        <v>101</v>
      </c>
      <c r="N31" s="94">
        <v>38</v>
      </c>
    </row>
    <row r="32" spans="2:14" s="74" customFormat="1" ht="12" customHeight="1">
      <c r="B32" s="98" t="s">
        <v>904</v>
      </c>
      <c r="C32" s="121">
        <f>SUM(D32:E32)</f>
        <v>1178</v>
      </c>
      <c r="D32" s="84">
        <v>212</v>
      </c>
      <c r="E32" s="84">
        <f>SUM(F32:G32)</f>
        <v>966</v>
      </c>
      <c r="F32" s="93">
        <v>644</v>
      </c>
      <c r="G32" s="94">
        <v>322</v>
      </c>
      <c r="H32" s="116">
        <v>33</v>
      </c>
      <c r="I32" s="93">
        <v>281</v>
      </c>
      <c r="J32" s="93">
        <v>363</v>
      </c>
      <c r="K32" s="93">
        <v>306</v>
      </c>
      <c r="L32" s="93">
        <v>129</v>
      </c>
      <c r="M32" s="93">
        <v>53</v>
      </c>
      <c r="N32" s="94">
        <v>13</v>
      </c>
    </row>
    <row r="33" spans="2:14" s="74" customFormat="1" ht="12" customHeight="1">
      <c r="B33" s="98" t="s">
        <v>905</v>
      </c>
      <c r="C33" s="121">
        <f>SUM(D33:E33)</f>
        <v>1662</v>
      </c>
      <c r="D33" s="84">
        <v>225</v>
      </c>
      <c r="E33" s="84">
        <f>SUM(F33:G33)</f>
        <v>1437</v>
      </c>
      <c r="F33" s="93">
        <v>1019</v>
      </c>
      <c r="G33" s="94">
        <v>418</v>
      </c>
      <c r="H33" s="116">
        <v>52</v>
      </c>
      <c r="I33" s="93">
        <v>460</v>
      </c>
      <c r="J33" s="93">
        <v>573</v>
      </c>
      <c r="K33" s="93">
        <v>376</v>
      </c>
      <c r="L33" s="93">
        <v>146</v>
      </c>
      <c r="M33" s="93">
        <v>46</v>
      </c>
      <c r="N33" s="94">
        <v>9</v>
      </c>
    </row>
    <row r="34" spans="2:14" s="74" customFormat="1" ht="12" customHeight="1">
      <c r="B34" s="98" t="s">
        <v>906</v>
      </c>
      <c r="C34" s="121">
        <f>SUM(D34:E34)</f>
        <v>2662</v>
      </c>
      <c r="D34" s="84">
        <v>1218</v>
      </c>
      <c r="E34" s="84">
        <f>SUM(F34:G34)</f>
        <v>1444</v>
      </c>
      <c r="F34" s="93">
        <v>747</v>
      </c>
      <c r="G34" s="94">
        <v>697</v>
      </c>
      <c r="H34" s="116">
        <v>81</v>
      </c>
      <c r="I34" s="93">
        <v>487</v>
      </c>
      <c r="J34" s="93">
        <v>727</v>
      </c>
      <c r="K34" s="93">
        <v>709</v>
      </c>
      <c r="L34" s="93">
        <v>416</v>
      </c>
      <c r="M34" s="93">
        <v>178</v>
      </c>
      <c r="N34" s="94">
        <v>64</v>
      </c>
    </row>
    <row r="35" spans="2:14" s="74" customFormat="1" ht="12" customHeight="1">
      <c r="B35" s="98"/>
      <c r="C35" s="121"/>
      <c r="D35" s="84"/>
      <c r="E35" s="84"/>
      <c r="F35" s="93"/>
      <c r="G35" s="94"/>
      <c r="H35" s="116"/>
      <c r="I35" s="93"/>
      <c r="J35" s="93"/>
      <c r="K35" s="93"/>
      <c r="L35" s="93"/>
      <c r="M35" s="93"/>
      <c r="N35" s="94"/>
    </row>
    <row r="36" spans="2:14" s="74" customFormat="1" ht="12" customHeight="1">
      <c r="B36" s="98" t="s">
        <v>966</v>
      </c>
      <c r="C36" s="121">
        <f>SUM(D36:E36)</f>
        <v>4141</v>
      </c>
      <c r="D36" s="84">
        <v>2327</v>
      </c>
      <c r="E36" s="84">
        <f>SUM(F36:G36)</f>
        <v>1814</v>
      </c>
      <c r="F36" s="93">
        <v>1099</v>
      </c>
      <c r="G36" s="94">
        <v>715</v>
      </c>
      <c r="H36" s="116">
        <v>228</v>
      </c>
      <c r="I36" s="93">
        <v>1000</v>
      </c>
      <c r="J36" s="93">
        <v>1153</v>
      </c>
      <c r="K36" s="93">
        <v>1022</v>
      </c>
      <c r="L36" s="93">
        <v>543</v>
      </c>
      <c r="M36" s="93">
        <v>148</v>
      </c>
      <c r="N36" s="94">
        <v>47</v>
      </c>
    </row>
    <row r="37" spans="2:14" s="74" customFormat="1" ht="12" customHeight="1">
      <c r="B37" s="98" t="s">
        <v>907</v>
      </c>
      <c r="C37" s="121">
        <f>SUM(D37:E37)</f>
        <v>1677</v>
      </c>
      <c r="D37" s="84">
        <v>789</v>
      </c>
      <c r="E37" s="84">
        <f>SUM(F37:G37)</f>
        <v>888</v>
      </c>
      <c r="F37" s="93">
        <v>430</v>
      </c>
      <c r="G37" s="94">
        <v>458</v>
      </c>
      <c r="H37" s="116">
        <v>88</v>
      </c>
      <c r="I37" s="93">
        <v>519</v>
      </c>
      <c r="J37" s="93">
        <v>467</v>
      </c>
      <c r="K37" s="93">
        <v>365</v>
      </c>
      <c r="L37" s="93">
        <v>178</v>
      </c>
      <c r="M37" s="93">
        <v>50</v>
      </c>
      <c r="N37" s="94">
        <v>10</v>
      </c>
    </row>
    <row r="38" spans="2:14" s="74" customFormat="1" ht="12" customHeight="1">
      <c r="B38" s="98" t="s">
        <v>967</v>
      </c>
      <c r="C38" s="121">
        <f>SUM(D38:E38)</f>
        <v>3815</v>
      </c>
      <c r="D38" s="84">
        <v>2484</v>
      </c>
      <c r="E38" s="84">
        <f>SUM(F38:G38)</f>
        <v>1331</v>
      </c>
      <c r="F38" s="93">
        <v>963</v>
      </c>
      <c r="G38" s="94">
        <v>368</v>
      </c>
      <c r="H38" s="116">
        <v>139</v>
      </c>
      <c r="I38" s="93">
        <v>1054</v>
      </c>
      <c r="J38" s="93">
        <v>1120</v>
      </c>
      <c r="K38" s="93">
        <v>996</v>
      </c>
      <c r="L38" s="93">
        <v>373</v>
      </c>
      <c r="M38" s="93">
        <v>110</v>
      </c>
      <c r="N38" s="94">
        <v>23</v>
      </c>
    </row>
    <row r="39" spans="2:14" s="74" customFormat="1" ht="12" customHeight="1">
      <c r="B39" s="98"/>
      <c r="C39" s="121"/>
      <c r="D39" s="84"/>
      <c r="E39" s="84"/>
      <c r="F39" s="93"/>
      <c r="G39" s="94"/>
      <c r="H39" s="116"/>
      <c r="I39" s="93"/>
      <c r="J39" s="93"/>
      <c r="K39" s="93"/>
      <c r="L39" s="93"/>
      <c r="M39" s="93"/>
      <c r="N39" s="94"/>
    </row>
    <row r="40" spans="2:14" s="74" customFormat="1" ht="12" customHeight="1">
      <c r="B40" s="98" t="s">
        <v>908</v>
      </c>
      <c r="C40" s="121">
        <f aca="true" t="shared" si="3" ref="C40:C46">SUM(D40:E40)</f>
        <v>1172</v>
      </c>
      <c r="D40" s="84">
        <v>396</v>
      </c>
      <c r="E40" s="84">
        <f aca="true" t="shared" si="4" ref="E40:E46">SUM(F40:G40)</f>
        <v>776</v>
      </c>
      <c r="F40" s="93">
        <v>406</v>
      </c>
      <c r="G40" s="94">
        <v>370</v>
      </c>
      <c r="H40" s="116">
        <v>38</v>
      </c>
      <c r="I40" s="93">
        <v>294</v>
      </c>
      <c r="J40" s="93">
        <v>341</v>
      </c>
      <c r="K40" s="93">
        <v>308</v>
      </c>
      <c r="L40" s="93">
        <v>143</v>
      </c>
      <c r="M40" s="93">
        <v>32</v>
      </c>
      <c r="N40" s="94">
        <v>16</v>
      </c>
    </row>
    <row r="41" spans="2:14" s="74" customFormat="1" ht="12" customHeight="1">
      <c r="B41" s="98" t="s">
        <v>909</v>
      </c>
      <c r="C41" s="121">
        <f t="shared" si="3"/>
        <v>849</v>
      </c>
      <c r="D41" s="84">
        <v>383</v>
      </c>
      <c r="E41" s="84">
        <f t="shared" si="4"/>
        <v>466</v>
      </c>
      <c r="F41" s="99">
        <v>314</v>
      </c>
      <c r="G41" s="100">
        <v>152</v>
      </c>
      <c r="H41" s="122">
        <v>45</v>
      </c>
      <c r="I41" s="99">
        <v>205</v>
      </c>
      <c r="J41" s="99">
        <v>235</v>
      </c>
      <c r="K41" s="99">
        <v>202</v>
      </c>
      <c r="L41" s="99">
        <v>108</v>
      </c>
      <c r="M41" s="93">
        <v>40</v>
      </c>
      <c r="N41" s="94">
        <v>14</v>
      </c>
    </row>
    <row r="42" spans="2:14" ht="12" customHeight="1">
      <c r="B42" s="98" t="s">
        <v>910</v>
      </c>
      <c r="C42" s="121">
        <f t="shared" si="3"/>
        <v>1297</v>
      </c>
      <c r="D42" s="84">
        <v>483</v>
      </c>
      <c r="E42" s="84">
        <f t="shared" si="4"/>
        <v>814</v>
      </c>
      <c r="F42" s="93">
        <v>501</v>
      </c>
      <c r="G42" s="94">
        <v>313</v>
      </c>
      <c r="H42" s="116">
        <v>81</v>
      </c>
      <c r="I42" s="93">
        <v>320</v>
      </c>
      <c r="J42" s="93">
        <v>377</v>
      </c>
      <c r="K42" s="93">
        <v>318</v>
      </c>
      <c r="L42" s="93">
        <v>141</v>
      </c>
      <c r="M42" s="123">
        <v>48</v>
      </c>
      <c r="N42" s="124">
        <v>12</v>
      </c>
    </row>
    <row r="43" spans="2:14" ht="12" customHeight="1">
      <c r="B43" s="98" t="s">
        <v>911</v>
      </c>
      <c r="C43" s="121">
        <f t="shared" si="3"/>
        <v>1095</v>
      </c>
      <c r="D43" s="84">
        <v>299</v>
      </c>
      <c r="E43" s="84">
        <f t="shared" si="4"/>
        <v>796</v>
      </c>
      <c r="F43" s="93">
        <v>558</v>
      </c>
      <c r="G43" s="94">
        <v>238</v>
      </c>
      <c r="H43" s="116">
        <v>60</v>
      </c>
      <c r="I43" s="93">
        <v>228</v>
      </c>
      <c r="J43" s="93">
        <v>291</v>
      </c>
      <c r="K43" s="93">
        <v>259</v>
      </c>
      <c r="L43" s="93">
        <v>166</v>
      </c>
      <c r="M43" s="123">
        <v>74</v>
      </c>
      <c r="N43" s="124">
        <v>17</v>
      </c>
    </row>
    <row r="44" spans="2:14" ht="11.25" customHeight="1">
      <c r="B44" s="98" t="s">
        <v>912</v>
      </c>
      <c r="C44" s="121">
        <f t="shared" si="3"/>
        <v>1728</v>
      </c>
      <c r="D44" s="84">
        <v>408</v>
      </c>
      <c r="E44" s="84">
        <f t="shared" si="4"/>
        <v>1320</v>
      </c>
      <c r="F44" s="93">
        <v>701</v>
      </c>
      <c r="G44" s="94">
        <v>619</v>
      </c>
      <c r="H44" s="116">
        <v>73</v>
      </c>
      <c r="I44" s="93">
        <v>512</v>
      </c>
      <c r="J44" s="93">
        <v>510</v>
      </c>
      <c r="K44" s="93">
        <v>391</v>
      </c>
      <c r="L44" s="93">
        <v>163</v>
      </c>
      <c r="M44" s="123">
        <v>55</v>
      </c>
      <c r="N44" s="124">
        <v>24</v>
      </c>
    </row>
    <row r="45" spans="2:14" ht="12" customHeight="1">
      <c r="B45" s="98" t="s">
        <v>913</v>
      </c>
      <c r="C45" s="121">
        <f t="shared" si="3"/>
        <v>1028</v>
      </c>
      <c r="D45" s="84">
        <v>383</v>
      </c>
      <c r="E45" s="84">
        <f t="shared" si="4"/>
        <v>645</v>
      </c>
      <c r="F45" s="93">
        <v>499</v>
      </c>
      <c r="G45" s="94">
        <v>146</v>
      </c>
      <c r="H45" s="116">
        <v>36</v>
      </c>
      <c r="I45" s="93">
        <v>257</v>
      </c>
      <c r="J45" s="93">
        <v>323</v>
      </c>
      <c r="K45" s="93">
        <v>228</v>
      </c>
      <c r="L45" s="93">
        <v>121</v>
      </c>
      <c r="M45" s="123">
        <v>43</v>
      </c>
      <c r="N45" s="124">
        <v>20</v>
      </c>
    </row>
    <row r="46" spans="2:14" ht="12" customHeight="1">
      <c r="B46" s="98" t="s">
        <v>914</v>
      </c>
      <c r="C46" s="121">
        <f t="shared" si="3"/>
        <v>1635</v>
      </c>
      <c r="D46" s="84">
        <v>510</v>
      </c>
      <c r="E46" s="84">
        <f t="shared" si="4"/>
        <v>1125</v>
      </c>
      <c r="F46" s="93">
        <v>549</v>
      </c>
      <c r="G46" s="94">
        <v>576</v>
      </c>
      <c r="H46" s="116">
        <v>87</v>
      </c>
      <c r="I46" s="93">
        <v>396</v>
      </c>
      <c r="J46" s="93">
        <v>447</v>
      </c>
      <c r="K46" s="93">
        <v>385</v>
      </c>
      <c r="L46" s="93">
        <v>215</v>
      </c>
      <c r="M46" s="123">
        <v>80</v>
      </c>
      <c r="N46" s="124">
        <v>25</v>
      </c>
    </row>
    <row r="47" spans="2:14" ht="12.75" customHeight="1">
      <c r="B47" s="98"/>
      <c r="C47" s="121"/>
      <c r="D47" s="84"/>
      <c r="E47" s="84"/>
      <c r="F47" s="93"/>
      <c r="G47" s="94"/>
      <c r="H47" s="116"/>
      <c r="I47" s="93"/>
      <c r="J47" s="93"/>
      <c r="K47" s="93"/>
      <c r="L47" s="93"/>
      <c r="M47" s="123"/>
      <c r="N47" s="124"/>
    </row>
    <row r="48" spans="2:14" ht="12.75" customHeight="1">
      <c r="B48" s="98" t="s">
        <v>968</v>
      </c>
      <c r="C48" s="121">
        <f>SUM(D48:E48)</f>
        <v>364</v>
      </c>
      <c r="D48" s="84">
        <v>58</v>
      </c>
      <c r="E48" s="84">
        <f>SUM(F48:G48)</f>
        <v>306</v>
      </c>
      <c r="F48" s="93">
        <v>225</v>
      </c>
      <c r="G48" s="94">
        <v>81</v>
      </c>
      <c r="H48" s="116">
        <v>6</v>
      </c>
      <c r="I48" s="93">
        <v>72</v>
      </c>
      <c r="J48" s="93">
        <v>97</v>
      </c>
      <c r="K48" s="93">
        <v>88</v>
      </c>
      <c r="L48" s="93">
        <v>71</v>
      </c>
      <c r="M48" s="123">
        <v>23</v>
      </c>
      <c r="N48" s="124">
        <v>7</v>
      </c>
    </row>
    <row r="49" spans="2:14" ht="12" customHeight="1">
      <c r="B49" s="98"/>
      <c r="C49" s="121"/>
      <c r="D49" s="84"/>
      <c r="E49" s="84"/>
      <c r="F49" s="93"/>
      <c r="G49" s="94"/>
      <c r="H49" s="116"/>
      <c r="I49" s="93"/>
      <c r="J49" s="93"/>
      <c r="K49" s="93"/>
      <c r="L49" s="93"/>
      <c r="M49" s="123"/>
      <c r="N49" s="124"/>
    </row>
    <row r="50" spans="2:14" ht="12" customHeight="1">
      <c r="B50" s="98" t="s">
        <v>915</v>
      </c>
      <c r="C50" s="121">
        <f>SUM(D50:E50)</f>
        <v>3741</v>
      </c>
      <c r="D50" s="84">
        <v>1971</v>
      </c>
      <c r="E50" s="84">
        <f>SUM(F50:G50)</f>
        <v>1770</v>
      </c>
      <c r="F50" s="93">
        <v>1188</v>
      </c>
      <c r="G50" s="94">
        <v>582</v>
      </c>
      <c r="H50" s="116">
        <v>217</v>
      </c>
      <c r="I50" s="93">
        <v>1100</v>
      </c>
      <c r="J50" s="93">
        <v>1036</v>
      </c>
      <c r="K50" s="93">
        <v>792</v>
      </c>
      <c r="L50" s="93">
        <v>407</v>
      </c>
      <c r="M50" s="123">
        <v>141</v>
      </c>
      <c r="N50" s="124">
        <v>48</v>
      </c>
    </row>
    <row r="51" spans="2:14" ht="12" customHeight="1">
      <c r="B51" s="98" t="s">
        <v>916</v>
      </c>
      <c r="C51" s="121">
        <f>SUM(D51:E51)</f>
        <v>1165</v>
      </c>
      <c r="D51" s="84">
        <v>729</v>
      </c>
      <c r="E51" s="84">
        <f>SUM(F51:G51)</f>
        <v>436</v>
      </c>
      <c r="F51" s="93">
        <v>324</v>
      </c>
      <c r="G51" s="94">
        <v>112</v>
      </c>
      <c r="H51" s="116">
        <v>65</v>
      </c>
      <c r="I51" s="93">
        <v>301</v>
      </c>
      <c r="J51" s="93">
        <v>389</v>
      </c>
      <c r="K51" s="93">
        <v>257</v>
      </c>
      <c r="L51" s="93">
        <v>113</v>
      </c>
      <c r="M51" s="123">
        <v>33</v>
      </c>
      <c r="N51" s="124">
        <v>7</v>
      </c>
    </row>
    <row r="52" spans="2:14" ht="12" customHeight="1">
      <c r="B52" s="98" t="s">
        <v>917</v>
      </c>
      <c r="C52" s="121">
        <f>SUM(D52:E52)</f>
        <v>1120</v>
      </c>
      <c r="D52" s="84">
        <v>607</v>
      </c>
      <c r="E52" s="84">
        <f>SUM(F52:G52)</f>
        <v>513</v>
      </c>
      <c r="F52" s="93">
        <v>317</v>
      </c>
      <c r="G52" s="94">
        <v>196</v>
      </c>
      <c r="H52" s="116">
        <v>105</v>
      </c>
      <c r="I52" s="93">
        <v>361</v>
      </c>
      <c r="J52" s="93">
        <v>322</v>
      </c>
      <c r="K52" s="93">
        <v>222</v>
      </c>
      <c r="L52" s="93">
        <v>83</v>
      </c>
      <c r="M52" s="123">
        <v>20</v>
      </c>
      <c r="N52" s="124">
        <v>7</v>
      </c>
    </row>
    <row r="53" spans="2:14" ht="12" customHeight="1">
      <c r="B53" s="98" t="s">
        <v>918</v>
      </c>
      <c r="C53" s="121">
        <f>SUM(D53:E53)</f>
        <v>1399</v>
      </c>
      <c r="D53" s="84">
        <v>447</v>
      </c>
      <c r="E53" s="84">
        <f>SUM(F53:G53)</f>
        <v>952</v>
      </c>
      <c r="F53" s="93">
        <v>611</v>
      </c>
      <c r="G53" s="94">
        <v>341</v>
      </c>
      <c r="H53" s="116">
        <v>112</v>
      </c>
      <c r="I53" s="93">
        <v>470</v>
      </c>
      <c r="J53" s="93">
        <v>435</v>
      </c>
      <c r="K53" s="93">
        <v>252</v>
      </c>
      <c r="L53" s="93">
        <v>98</v>
      </c>
      <c r="M53" s="123">
        <v>25</v>
      </c>
      <c r="N53" s="124">
        <v>7</v>
      </c>
    </row>
    <row r="54" spans="2:14" ht="12" customHeight="1">
      <c r="B54" s="98" t="s">
        <v>919</v>
      </c>
      <c r="C54" s="121">
        <f>SUM(D54:E54)</f>
        <v>3393</v>
      </c>
      <c r="D54" s="84">
        <v>2119</v>
      </c>
      <c r="E54" s="84">
        <f>SUM(F54:G54)</f>
        <v>1274</v>
      </c>
      <c r="F54" s="93">
        <v>880</v>
      </c>
      <c r="G54" s="94">
        <v>394</v>
      </c>
      <c r="H54" s="116">
        <v>141</v>
      </c>
      <c r="I54" s="93">
        <v>777</v>
      </c>
      <c r="J54" s="93">
        <v>788</v>
      </c>
      <c r="K54" s="93">
        <v>780</v>
      </c>
      <c r="L54" s="93">
        <v>541</v>
      </c>
      <c r="M54" s="123">
        <v>244</v>
      </c>
      <c r="N54" s="124">
        <v>122</v>
      </c>
    </row>
    <row r="55" spans="2:14" ht="12" customHeight="1">
      <c r="B55" s="98"/>
      <c r="C55" s="121"/>
      <c r="D55" s="84"/>
      <c r="E55" s="84"/>
      <c r="F55" s="93"/>
      <c r="G55" s="94"/>
      <c r="H55" s="116"/>
      <c r="I55" s="93"/>
      <c r="J55" s="93"/>
      <c r="K55" s="93"/>
      <c r="L55" s="93"/>
      <c r="M55" s="123"/>
      <c r="N55" s="124"/>
    </row>
    <row r="56" spans="2:14" ht="12" customHeight="1">
      <c r="B56" s="98" t="s">
        <v>920</v>
      </c>
      <c r="C56" s="121">
        <f>SUM(D56:E56)</f>
        <v>3407</v>
      </c>
      <c r="D56" s="84">
        <v>1313</v>
      </c>
      <c r="E56" s="84">
        <f>SUM(F56:G56)</f>
        <v>2094</v>
      </c>
      <c r="F56" s="93">
        <v>1549</v>
      </c>
      <c r="G56" s="94">
        <v>545</v>
      </c>
      <c r="H56" s="116">
        <v>220</v>
      </c>
      <c r="I56" s="93">
        <v>906</v>
      </c>
      <c r="J56" s="93">
        <v>979</v>
      </c>
      <c r="K56" s="93">
        <v>764</v>
      </c>
      <c r="L56" s="93">
        <v>371</v>
      </c>
      <c r="M56" s="123">
        <v>126</v>
      </c>
      <c r="N56" s="124">
        <v>41</v>
      </c>
    </row>
    <row r="57" spans="2:14" ht="12" customHeight="1">
      <c r="B57" s="98" t="s">
        <v>921</v>
      </c>
      <c r="C57" s="121">
        <f>SUM(D57:E57)</f>
        <v>1628</v>
      </c>
      <c r="D57" s="84">
        <v>838</v>
      </c>
      <c r="E57" s="84">
        <f>SUM(F57:G57)</f>
        <v>790</v>
      </c>
      <c r="F57" s="93">
        <v>481</v>
      </c>
      <c r="G57" s="94">
        <v>309</v>
      </c>
      <c r="H57" s="116">
        <v>74</v>
      </c>
      <c r="I57" s="93">
        <v>394</v>
      </c>
      <c r="J57" s="93">
        <v>434</v>
      </c>
      <c r="K57" s="93">
        <v>383</v>
      </c>
      <c r="L57" s="93">
        <v>201</v>
      </c>
      <c r="M57" s="123">
        <v>90</v>
      </c>
      <c r="N57" s="124">
        <v>52</v>
      </c>
    </row>
    <row r="58" spans="2:14" ht="12" customHeight="1">
      <c r="B58" s="98" t="s">
        <v>922</v>
      </c>
      <c r="C58" s="121">
        <f>SUM(D58:E58)</f>
        <v>376</v>
      </c>
      <c r="D58" s="84">
        <v>44</v>
      </c>
      <c r="E58" s="84">
        <f>SUM(F58:G58)</f>
        <v>332</v>
      </c>
      <c r="F58" s="93">
        <v>205</v>
      </c>
      <c r="G58" s="94">
        <v>127</v>
      </c>
      <c r="H58" s="116">
        <v>27</v>
      </c>
      <c r="I58" s="93">
        <v>85</v>
      </c>
      <c r="J58" s="93">
        <v>122</v>
      </c>
      <c r="K58" s="93">
        <v>89</v>
      </c>
      <c r="L58" s="93">
        <v>37</v>
      </c>
      <c r="M58" s="123">
        <v>13</v>
      </c>
      <c r="N58" s="124">
        <v>3</v>
      </c>
    </row>
    <row r="59" spans="2:14" ht="12" customHeight="1">
      <c r="B59" s="98" t="s">
        <v>923</v>
      </c>
      <c r="C59" s="121">
        <f>SUM(D59:E59)</f>
        <v>1244</v>
      </c>
      <c r="D59" s="84">
        <v>145</v>
      </c>
      <c r="E59" s="84">
        <f>SUM(F59:G59)</f>
        <v>1099</v>
      </c>
      <c r="F59" s="93">
        <v>689</v>
      </c>
      <c r="G59" s="94">
        <v>410</v>
      </c>
      <c r="H59" s="116">
        <v>76</v>
      </c>
      <c r="I59" s="93">
        <v>309</v>
      </c>
      <c r="J59" s="93">
        <v>402</v>
      </c>
      <c r="K59" s="93">
        <v>286</v>
      </c>
      <c r="L59" s="93">
        <v>140</v>
      </c>
      <c r="M59" s="123">
        <v>27</v>
      </c>
      <c r="N59" s="124">
        <v>4</v>
      </c>
    </row>
    <row r="60" spans="2:14" ht="12" customHeight="1">
      <c r="B60" s="98"/>
      <c r="C60" s="121"/>
      <c r="D60" s="84"/>
      <c r="E60" s="84"/>
      <c r="F60" s="93"/>
      <c r="G60" s="94"/>
      <c r="H60" s="116"/>
      <c r="I60" s="93"/>
      <c r="J60" s="93"/>
      <c r="K60" s="93"/>
      <c r="L60" s="93"/>
      <c r="M60" s="123"/>
      <c r="N60" s="124"/>
    </row>
    <row r="61" spans="2:14" ht="12" customHeight="1">
      <c r="B61" s="98" t="s">
        <v>924</v>
      </c>
      <c r="C61" s="121">
        <f aca="true" t="shared" si="5" ref="C61:C67">SUM(D61:E61)</f>
        <v>1028</v>
      </c>
      <c r="D61" s="84">
        <v>237</v>
      </c>
      <c r="E61" s="84">
        <f aca="true" t="shared" si="6" ref="E61:E67">SUM(F61:G61)</f>
        <v>791</v>
      </c>
      <c r="F61" s="93">
        <v>566</v>
      </c>
      <c r="G61" s="94">
        <v>225</v>
      </c>
      <c r="H61" s="116">
        <v>14</v>
      </c>
      <c r="I61" s="93">
        <v>189</v>
      </c>
      <c r="J61" s="93">
        <v>292</v>
      </c>
      <c r="K61" s="93">
        <v>319</v>
      </c>
      <c r="L61" s="93">
        <v>158</v>
      </c>
      <c r="M61" s="123">
        <v>49</v>
      </c>
      <c r="N61" s="124">
        <v>7</v>
      </c>
    </row>
    <row r="62" spans="2:14" ht="12" customHeight="1">
      <c r="B62" s="98" t="s">
        <v>925</v>
      </c>
      <c r="C62" s="121">
        <f t="shared" si="5"/>
        <v>1303</v>
      </c>
      <c r="D62" s="84">
        <v>816</v>
      </c>
      <c r="E62" s="84">
        <f t="shared" si="6"/>
        <v>487</v>
      </c>
      <c r="F62" s="93">
        <v>369</v>
      </c>
      <c r="G62" s="94">
        <v>118</v>
      </c>
      <c r="H62" s="116">
        <v>73</v>
      </c>
      <c r="I62" s="93">
        <v>287</v>
      </c>
      <c r="J62" s="93">
        <v>318</v>
      </c>
      <c r="K62" s="93">
        <v>345</v>
      </c>
      <c r="L62" s="93">
        <v>192</v>
      </c>
      <c r="M62" s="123">
        <v>67</v>
      </c>
      <c r="N62" s="124">
        <v>21</v>
      </c>
    </row>
    <row r="63" spans="2:14" ht="12" customHeight="1">
      <c r="B63" s="98" t="s">
        <v>926</v>
      </c>
      <c r="C63" s="121">
        <f t="shared" si="5"/>
        <v>1793</v>
      </c>
      <c r="D63" s="84">
        <v>976</v>
      </c>
      <c r="E63" s="84">
        <f t="shared" si="6"/>
        <v>817</v>
      </c>
      <c r="F63" s="93">
        <v>481</v>
      </c>
      <c r="G63" s="94">
        <v>336</v>
      </c>
      <c r="H63" s="116">
        <v>129</v>
      </c>
      <c r="I63" s="93">
        <v>497</v>
      </c>
      <c r="J63" s="93">
        <v>481</v>
      </c>
      <c r="K63" s="93">
        <v>399</v>
      </c>
      <c r="L63" s="93">
        <v>209</v>
      </c>
      <c r="M63" s="123">
        <v>66</v>
      </c>
      <c r="N63" s="124">
        <v>12</v>
      </c>
    </row>
    <row r="64" spans="2:14" ht="12" customHeight="1">
      <c r="B64" s="98" t="s">
        <v>927</v>
      </c>
      <c r="C64" s="121">
        <f t="shared" si="5"/>
        <v>1232</v>
      </c>
      <c r="D64" s="84">
        <v>635</v>
      </c>
      <c r="E64" s="84">
        <f t="shared" si="6"/>
        <v>597</v>
      </c>
      <c r="F64" s="93">
        <v>384</v>
      </c>
      <c r="G64" s="94">
        <v>213</v>
      </c>
      <c r="H64" s="116">
        <v>110</v>
      </c>
      <c r="I64" s="93">
        <v>273</v>
      </c>
      <c r="J64" s="93">
        <v>300</v>
      </c>
      <c r="K64" s="93">
        <v>278</v>
      </c>
      <c r="L64" s="93">
        <v>184</v>
      </c>
      <c r="M64" s="123">
        <v>67</v>
      </c>
      <c r="N64" s="124">
        <v>20</v>
      </c>
    </row>
    <row r="65" spans="2:14" ht="12" customHeight="1">
      <c r="B65" s="98" t="s">
        <v>928</v>
      </c>
      <c r="C65" s="121">
        <f t="shared" si="5"/>
        <v>1833</v>
      </c>
      <c r="D65" s="84">
        <v>1082</v>
      </c>
      <c r="E65" s="84">
        <f t="shared" si="6"/>
        <v>751</v>
      </c>
      <c r="F65" s="93">
        <v>505</v>
      </c>
      <c r="G65" s="94">
        <v>246</v>
      </c>
      <c r="H65" s="116">
        <v>94</v>
      </c>
      <c r="I65" s="93">
        <v>402</v>
      </c>
      <c r="J65" s="93">
        <v>493</v>
      </c>
      <c r="K65" s="93">
        <v>416</v>
      </c>
      <c r="L65" s="93">
        <v>272</v>
      </c>
      <c r="M65" s="123">
        <v>114</v>
      </c>
      <c r="N65" s="124">
        <v>37</v>
      </c>
    </row>
    <row r="66" spans="2:14" ht="12" customHeight="1">
      <c r="B66" s="98" t="s">
        <v>929</v>
      </c>
      <c r="C66" s="121">
        <f t="shared" si="5"/>
        <v>1214</v>
      </c>
      <c r="D66" s="84">
        <v>477</v>
      </c>
      <c r="E66" s="84">
        <f t="shared" si="6"/>
        <v>737</v>
      </c>
      <c r="F66" s="93">
        <v>406</v>
      </c>
      <c r="G66" s="94">
        <v>331</v>
      </c>
      <c r="H66" s="116">
        <v>131</v>
      </c>
      <c r="I66" s="93">
        <v>343</v>
      </c>
      <c r="J66" s="93">
        <v>343</v>
      </c>
      <c r="K66" s="93">
        <v>242</v>
      </c>
      <c r="L66" s="93">
        <v>118</v>
      </c>
      <c r="M66" s="123">
        <v>34</v>
      </c>
      <c r="N66" s="124">
        <v>2</v>
      </c>
    </row>
    <row r="67" spans="2:14" ht="12" customHeight="1">
      <c r="B67" s="98" t="s">
        <v>930</v>
      </c>
      <c r="C67" s="121">
        <f t="shared" si="5"/>
        <v>2422</v>
      </c>
      <c r="D67" s="84">
        <v>1282</v>
      </c>
      <c r="E67" s="84">
        <f t="shared" si="6"/>
        <v>1140</v>
      </c>
      <c r="F67" s="93">
        <v>795</v>
      </c>
      <c r="G67" s="94">
        <v>345</v>
      </c>
      <c r="H67" s="116">
        <v>194</v>
      </c>
      <c r="I67" s="93">
        <v>666</v>
      </c>
      <c r="J67" s="93">
        <v>662</v>
      </c>
      <c r="K67" s="93">
        <v>523</v>
      </c>
      <c r="L67" s="93">
        <v>269</v>
      </c>
      <c r="M67" s="123">
        <v>80</v>
      </c>
      <c r="N67" s="124">
        <v>28</v>
      </c>
    </row>
    <row r="68" spans="2:14" ht="12" customHeight="1">
      <c r="B68" s="98"/>
      <c r="C68" s="121"/>
      <c r="D68" s="84"/>
      <c r="E68" s="84"/>
      <c r="F68" s="93"/>
      <c r="G68" s="94"/>
      <c r="H68" s="116"/>
      <c r="I68" s="93"/>
      <c r="J68" s="93"/>
      <c r="K68" s="93"/>
      <c r="L68" s="93"/>
      <c r="M68" s="123"/>
      <c r="N68" s="124"/>
    </row>
    <row r="69" spans="2:14" ht="12" customHeight="1">
      <c r="B69" s="98" t="s">
        <v>931</v>
      </c>
      <c r="C69" s="121">
        <f>SUM(D69:E69)</f>
        <v>1465</v>
      </c>
      <c r="D69" s="84">
        <v>61</v>
      </c>
      <c r="E69" s="84">
        <f>SUM(F69:G69)</f>
        <v>1404</v>
      </c>
      <c r="F69" s="93">
        <v>783</v>
      </c>
      <c r="G69" s="94">
        <v>621</v>
      </c>
      <c r="H69" s="116">
        <v>88</v>
      </c>
      <c r="I69" s="93">
        <v>384</v>
      </c>
      <c r="J69" s="93">
        <v>421</v>
      </c>
      <c r="K69" s="93">
        <v>318</v>
      </c>
      <c r="L69" s="93">
        <v>171</v>
      </c>
      <c r="M69" s="123">
        <v>55</v>
      </c>
      <c r="N69" s="124">
        <v>28</v>
      </c>
    </row>
    <row r="70" spans="2:14" ht="12" customHeight="1">
      <c r="B70" s="98" t="s">
        <v>932</v>
      </c>
      <c r="C70" s="121">
        <f>SUM(D70:E70)</f>
        <v>909</v>
      </c>
      <c r="D70" s="84">
        <v>578</v>
      </c>
      <c r="E70" s="84">
        <f>SUM(F70:G70)</f>
        <v>331</v>
      </c>
      <c r="F70" s="93">
        <v>212</v>
      </c>
      <c r="G70" s="94">
        <v>119</v>
      </c>
      <c r="H70" s="116">
        <v>48</v>
      </c>
      <c r="I70" s="93">
        <v>164</v>
      </c>
      <c r="J70" s="93">
        <v>212</v>
      </c>
      <c r="K70" s="93">
        <v>191</v>
      </c>
      <c r="L70" s="93">
        <v>181</v>
      </c>
      <c r="M70" s="123">
        <v>81</v>
      </c>
      <c r="N70" s="124">
        <v>32</v>
      </c>
    </row>
    <row r="71" spans="2:14" ht="12" customHeight="1">
      <c r="B71" s="98"/>
      <c r="C71" s="121"/>
      <c r="D71" s="84"/>
      <c r="E71" s="84"/>
      <c r="F71" s="93"/>
      <c r="G71" s="94"/>
      <c r="H71" s="116"/>
      <c r="I71" s="93"/>
      <c r="J71" s="93"/>
      <c r="K71" s="93"/>
      <c r="L71" s="93"/>
      <c r="M71" s="123"/>
      <c r="N71" s="124"/>
    </row>
    <row r="72" spans="2:14" ht="12" customHeight="1">
      <c r="B72" s="98" t="s">
        <v>933</v>
      </c>
      <c r="C72" s="121">
        <f>SUM(D72:E72)</f>
        <v>870</v>
      </c>
      <c r="D72" s="84">
        <v>326</v>
      </c>
      <c r="E72" s="84">
        <f>SUM(F72:G72)</f>
        <v>544</v>
      </c>
      <c r="F72" s="93">
        <v>328</v>
      </c>
      <c r="G72" s="94">
        <v>216</v>
      </c>
      <c r="H72" s="116">
        <v>49</v>
      </c>
      <c r="I72" s="93">
        <v>223</v>
      </c>
      <c r="J72" s="93">
        <v>262</v>
      </c>
      <c r="K72" s="93">
        <v>202</v>
      </c>
      <c r="L72" s="93">
        <v>101</v>
      </c>
      <c r="M72" s="123">
        <v>27</v>
      </c>
      <c r="N72" s="124">
        <v>6</v>
      </c>
    </row>
    <row r="73" spans="2:14" ht="12" customHeight="1">
      <c r="B73" s="98" t="s">
        <v>934</v>
      </c>
      <c r="C73" s="121">
        <f>SUM(D73:E73)</f>
        <v>1294</v>
      </c>
      <c r="D73" s="84">
        <v>578</v>
      </c>
      <c r="E73" s="84">
        <f>SUM(F73:G73)</f>
        <v>716</v>
      </c>
      <c r="F73" s="93">
        <v>362</v>
      </c>
      <c r="G73" s="94">
        <v>354</v>
      </c>
      <c r="H73" s="116">
        <v>85</v>
      </c>
      <c r="I73" s="93">
        <v>338</v>
      </c>
      <c r="J73" s="93">
        <v>403</v>
      </c>
      <c r="K73" s="93">
        <v>304</v>
      </c>
      <c r="L73" s="93">
        <v>124</v>
      </c>
      <c r="M73" s="123">
        <v>33</v>
      </c>
      <c r="N73" s="124">
        <v>7</v>
      </c>
    </row>
    <row r="74" spans="2:14" ht="12" customHeight="1">
      <c r="B74" s="98" t="s">
        <v>935</v>
      </c>
      <c r="C74" s="121">
        <f>SUM(D74:E74)</f>
        <v>1219</v>
      </c>
      <c r="D74" s="84">
        <v>314</v>
      </c>
      <c r="E74" s="84">
        <f>SUM(F74:G74)</f>
        <v>905</v>
      </c>
      <c r="F74" s="93">
        <v>521</v>
      </c>
      <c r="G74" s="94">
        <v>384</v>
      </c>
      <c r="H74" s="116">
        <v>50</v>
      </c>
      <c r="I74" s="93">
        <v>347</v>
      </c>
      <c r="J74" s="93">
        <v>386</v>
      </c>
      <c r="K74" s="93">
        <v>291</v>
      </c>
      <c r="L74" s="93">
        <v>117</v>
      </c>
      <c r="M74" s="123">
        <v>24</v>
      </c>
      <c r="N74" s="124">
        <v>4</v>
      </c>
    </row>
    <row r="75" spans="2:14" ht="12" customHeight="1" thickBot="1">
      <c r="B75" s="102" t="s">
        <v>936</v>
      </c>
      <c r="C75" s="125">
        <f>SUM(D75:E75)</f>
        <v>2975</v>
      </c>
      <c r="D75" s="126">
        <v>1124</v>
      </c>
      <c r="E75" s="126">
        <f>SUM(F75:G75)</f>
        <v>1851</v>
      </c>
      <c r="F75" s="104">
        <v>806</v>
      </c>
      <c r="G75" s="105">
        <v>1045</v>
      </c>
      <c r="H75" s="127">
        <v>284</v>
      </c>
      <c r="I75" s="104">
        <v>993</v>
      </c>
      <c r="J75" s="104">
        <v>819</v>
      </c>
      <c r="K75" s="104">
        <v>573</v>
      </c>
      <c r="L75" s="104">
        <v>246</v>
      </c>
      <c r="M75" s="128">
        <v>46</v>
      </c>
      <c r="N75" s="129">
        <v>14</v>
      </c>
    </row>
    <row r="76" ht="12" customHeight="1">
      <c r="B76" s="106"/>
    </row>
    <row r="77" ht="12" customHeight="1">
      <c r="B77" s="107"/>
    </row>
    <row r="78" ht="12" customHeight="1">
      <c r="B78" s="107"/>
    </row>
    <row r="79" ht="12" customHeight="1">
      <c r="B79" s="107"/>
    </row>
    <row r="80" ht="12" customHeight="1">
      <c r="B80" s="107"/>
    </row>
    <row r="81" ht="12" customHeight="1">
      <c r="B81" s="107"/>
    </row>
    <row r="82" ht="12" customHeight="1">
      <c r="B82" s="107"/>
    </row>
    <row r="83" ht="15" customHeight="1">
      <c r="B83" s="107"/>
    </row>
    <row r="84" ht="12">
      <c r="B84" s="107"/>
    </row>
    <row r="85" ht="12">
      <c r="B85" s="107"/>
    </row>
    <row r="86" ht="12">
      <c r="B86" s="107"/>
    </row>
    <row r="87" ht="12">
      <c r="B87" s="107"/>
    </row>
    <row r="88" ht="12">
      <c r="B88" s="107"/>
    </row>
    <row r="89" ht="12">
      <c r="B89" s="107"/>
    </row>
    <row r="90" ht="12">
      <c r="B90" s="107"/>
    </row>
    <row r="91" ht="12">
      <c r="B91" s="107"/>
    </row>
    <row r="92" ht="12">
      <c r="B92" s="107"/>
    </row>
    <row r="93" ht="12">
      <c r="B93" s="107"/>
    </row>
    <row r="94" ht="12">
      <c r="B94" s="107"/>
    </row>
    <row r="95" ht="12">
      <c r="B95" s="107"/>
    </row>
    <row r="96" ht="12">
      <c r="B96" s="107"/>
    </row>
    <row r="97" ht="12">
      <c r="B97" s="107"/>
    </row>
    <row r="98" ht="12">
      <c r="B98" s="107"/>
    </row>
    <row r="99" ht="12">
      <c r="B99" s="107"/>
    </row>
    <row r="100" ht="12">
      <c r="B100" s="107"/>
    </row>
    <row r="101" ht="12">
      <c r="B101" s="107"/>
    </row>
    <row r="102" ht="12">
      <c r="B102" s="107"/>
    </row>
    <row r="103" ht="12">
      <c r="B103" s="107"/>
    </row>
    <row r="104" ht="12">
      <c r="B104" s="107"/>
    </row>
    <row r="105" ht="12">
      <c r="B105" s="107"/>
    </row>
    <row r="106" ht="12">
      <c r="B106" s="107"/>
    </row>
    <row r="107" ht="12">
      <c r="B107" s="107"/>
    </row>
    <row r="108" ht="12">
      <c r="B108" s="107"/>
    </row>
    <row r="109" ht="12">
      <c r="B109" s="107"/>
    </row>
    <row r="110" ht="12">
      <c r="B110" s="107"/>
    </row>
    <row r="111" ht="12">
      <c r="B111" s="107"/>
    </row>
    <row r="112" ht="12">
      <c r="B112" s="107"/>
    </row>
    <row r="113" ht="12">
      <c r="B113" s="107"/>
    </row>
    <row r="114" ht="12">
      <c r="B114" s="107"/>
    </row>
    <row r="115" ht="12">
      <c r="B115" s="107"/>
    </row>
    <row r="116" ht="12">
      <c r="B116" s="107"/>
    </row>
    <row r="117" ht="12">
      <c r="B117" s="107"/>
    </row>
    <row r="118" ht="12">
      <c r="B118" s="107"/>
    </row>
    <row r="119" ht="12">
      <c r="B119" s="107"/>
    </row>
    <row r="120" ht="12">
      <c r="B120" s="107"/>
    </row>
    <row r="121" ht="12">
      <c r="B121" s="107"/>
    </row>
    <row r="122" ht="12">
      <c r="B122" s="107"/>
    </row>
    <row r="123" ht="12">
      <c r="B123" s="107"/>
    </row>
    <row r="124" ht="12">
      <c r="B124" s="107"/>
    </row>
    <row r="125" ht="12">
      <c r="B125" s="107"/>
    </row>
  </sheetData>
  <mergeCells count="5">
    <mergeCell ref="E5:G5"/>
    <mergeCell ref="H5:N5"/>
    <mergeCell ref="B5:B6"/>
    <mergeCell ref="C5:C6"/>
    <mergeCell ref="D5:D6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213"/>
  <sheetViews>
    <sheetView workbookViewId="0" topLeftCell="A1">
      <selection activeCell="A1" sqref="A1"/>
    </sheetView>
  </sheetViews>
  <sheetFormatPr defaultColWidth="9.00390625" defaultRowHeight="13.5"/>
  <cols>
    <col min="1" max="1" width="2.625" style="130" customWidth="1"/>
    <col min="2" max="2" width="11.625" style="182" customWidth="1"/>
    <col min="3" max="10" width="10.625" style="130" customWidth="1"/>
    <col min="11" max="11" width="7.125" style="133" customWidth="1"/>
    <col min="12" max="22" width="9.00390625" style="133" customWidth="1"/>
    <col min="23" max="16384" width="9.00390625" style="130" customWidth="1"/>
  </cols>
  <sheetData>
    <row r="2" spans="2:11" ht="14.25">
      <c r="B2" s="131" t="s">
        <v>997</v>
      </c>
      <c r="K2" s="132"/>
    </row>
    <row r="3" ht="12.75" thickBot="1">
      <c r="B3" s="130"/>
    </row>
    <row r="4" spans="2:22" ht="15" customHeight="1">
      <c r="B4" s="834" t="s">
        <v>980</v>
      </c>
      <c r="C4" s="833" t="s">
        <v>981</v>
      </c>
      <c r="D4" s="833"/>
      <c r="E4" s="833"/>
      <c r="F4" s="833" t="s">
        <v>982</v>
      </c>
      <c r="G4" s="833"/>
      <c r="H4" s="830" t="s">
        <v>983</v>
      </c>
      <c r="I4" s="831"/>
      <c r="J4" s="832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2:22" ht="15" customHeight="1">
      <c r="B5" s="835"/>
      <c r="C5" s="135" t="s">
        <v>984</v>
      </c>
      <c r="D5" s="136" t="s">
        <v>985</v>
      </c>
      <c r="E5" s="136" t="s">
        <v>986</v>
      </c>
      <c r="F5" s="136" t="s">
        <v>984</v>
      </c>
      <c r="G5" s="136" t="s">
        <v>987</v>
      </c>
      <c r="H5" s="135" t="s">
        <v>984</v>
      </c>
      <c r="I5" s="136" t="s">
        <v>985</v>
      </c>
      <c r="J5" s="136" t="s">
        <v>986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s="143" customFormat="1" ht="10.5">
      <c r="A6" s="137"/>
      <c r="B6" s="138"/>
      <c r="C6" s="139" t="s">
        <v>988</v>
      </c>
      <c r="D6" s="140" t="s">
        <v>988</v>
      </c>
      <c r="E6" s="140" t="s">
        <v>988</v>
      </c>
      <c r="F6" s="140" t="s">
        <v>989</v>
      </c>
      <c r="G6" s="140" t="s">
        <v>989</v>
      </c>
      <c r="H6" s="140" t="s">
        <v>989</v>
      </c>
      <c r="I6" s="140" t="s">
        <v>989</v>
      </c>
      <c r="J6" s="141" t="s">
        <v>989</v>
      </c>
      <c r="K6" s="142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1:22" s="143" customFormat="1" ht="12" customHeight="1">
      <c r="A7" s="137"/>
      <c r="B7" s="144" t="s">
        <v>990</v>
      </c>
      <c r="C7" s="122">
        <v>975000</v>
      </c>
      <c r="D7" s="99">
        <v>2400</v>
      </c>
      <c r="E7" s="99">
        <f>SUM(C7:D7)</f>
        <v>977400</v>
      </c>
      <c r="F7" s="145">
        <v>2.447</v>
      </c>
      <c r="G7" s="145">
        <v>0.984</v>
      </c>
      <c r="H7" s="99">
        <v>2386100</v>
      </c>
      <c r="I7" s="99">
        <v>2400</v>
      </c>
      <c r="J7" s="100">
        <f>SUM(H7:I7)</f>
        <v>2388500</v>
      </c>
      <c r="K7" s="142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spans="1:22" s="143" customFormat="1" ht="12" customHeight="1">
      <c r="A8" s="137"/>
      <c r="B8" s="144" t="s">
        <v>991</v>
      </c>
      <c r="C8" s="122">
        <v>976500</v>
      </c>
      <c r="D8" s="99">
        <v>2700</v>
      </c>
      <c r="E8" s="99">
        <f>SUM(C8:D8)</f>
        <v>979200</v>
      </c>
      <c r="F8" s="145">
        <v>2.32</v>
      </c>
      <c r="G8" s="145">
        <v>0.919</v>
      </c>
      <c r="H8" s="99">
        <v>2264800</v>
      </c>
      <c r="I8" s="99">
        <v>2500</v>
      </c>
      <c r="J8" s="100">
        <f>SUM(H8:I8)</f>
        <v>2267300</v>
      </c>
      <c r="K8" s="142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</row>
    <row r="9" spans="1:11" ht="12" customHeight="1">
      <c r="A9" s="133"/>
      <c r="B9" s="144" t="s">
        <v>802</v>
      </c>
      <c r="C9" s="122">
        <v>977500</v>
      </c>
      <c r="D9" s="99">
        <v>2800</v>
      </c>
      <c r="E9" s="99">
        <f>SUM(C9:D9)</f>
        <v>980300</v>
      </c>
      <c r="F9" s="145">
        <v>2.726</v>
      </c>
      <c r="G9" s="145">
        <v>0.857</v>
      </c>
      <c r="H9" s="99">
        <v>2664800</v>
      </c>
      <c r="I9" s="99">
        <v>2400</v>
      </c>
      <c r="J9" s="100">
        <f>SUM(H9:I9)</f>
        <v>2667200</v>
      </c>
      <c r="K9" s="146"/>
    </row>
    <row r="10" spans="1:11" ht="12" customHeight="1">
      <c r="A10" s="133"/>
      <c r="B10" s="144" t="s">
        <v>979</v>
      </c>
      <c r="C10" s="122">
        <v>979500</v>
      </c>
      <c r="D10" s="99">
        <v>4100</v>
      </c>
      <c r="E10" s="99">
        <f>SUM(C10:D10)</f>
        <v>983600</v>
      </c>
      <c r="F10" s="145">
        <v>3.048</v>
      </c>
      <c r="G10" s="145">
        <v>0.61</v>
      </c>
      <c r="H10" s="99">
        <v>2985500</v>
      </c>
      <c r="I10" s="99">
        <v>2500</v>
      </c>
      <c r="J10" s="100">
        <f>SUM(H10:I10)</f>
        <v>2988000</v>
      </c>
      <c r="K10" s="146"/>
    </row>
    <row r="11" spans="1:22" s="154" customFormat="1" ht="12" customHeight="1">
      <c r="A11" s="147"/>
      <c r="B11" s="148" t="s">
        <v>803</v>
      </c>
      <c r="C11" s="149">
        <v>980000</v>
      </c>
      <c r="D11" s="150">
        <v>4700</v>
      </c>
      <c r="E11" s="151">
        <f>SUM(C11:D11)</f>
        <v>984700</v>
      </c>
      <c r="F11" s="152"/>
      <c r="G11" s="152"/>
      <c r="H11" s="150">
        <v>2819300</v>
      </c>
      <c r="I11" s="150">
        <v>1057</v>
      </c>
      <c r="J11" s="153">
        <f>SUM(H11:I11)</f>
        <v>2820357</v>
      </c>
      <c r="K11" s="146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spans="1:11" ht="12" customHeight="1">
      <c r="A12" s="133"/>
      <c r="B12" s="148"/>
      <c r="C12" s="155"/>
      <c r="D12" s="156"/>
      <c r="E12" s="156"/>
      <c r="F12" s="157"/>
      <c r="G12" s="157"/>
      <c r="H12" s="156"/>
      <c r="I12" s="156"/>
      <c r="J12" s="158"/>
      <c r="K12" s="146"/>
    </row>
    <row r="13" spans="1:22" s="160" customFormat="1" ht="12" customHeight="1">
      <c r="A13" s="159"/>
      <c r="B13" s="98" t="s">
        <v>992</v>
      </c>
      <c r="C13" s="122">
        <v>63044</v>
      </c>
      <c r="D13" s="99">
        <v>32</v>
      </c>
      <c r="E13" s="99">
        <v>63070</v>
      </c>
      <c r="F13" s="145">
        <v>3.228</v>
      </c>
      <c r="G13" s="145">
        <v>1.438</v>
      </c>
      <c r="H13" s="99">
        <v>203500</v>
      </c>
      <c r="I13" s="99">
        <v>46</v>
      </c>
      <c r="J13" s="100">
        <v>203552</v>
      </c>
      <c r="K13" s="156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1:22" s="162" customFormat="1" ht="12" customHeight="1">
      <c r="A14" s="161"/>
      <c r="B14" s="98" t="s">
        <v>892</v>
      </c>
      <c r="C14" s="122">
        <v>42474</v>
      </c>
      <c r="D14" s="99">
        <v>689</v>
      </c>
      <c r="E14" s="99">
        <f aca="true" t="shared" si="0" ref="E14:E21">SUM(C14:D14)</f>
        <v>43163</v>
      </c>
      <c r="F14" s="145">
        <v>2.606</v>
      </c>
      <c r="G14" s="145">
        <v>0.951</v>
      </c>
      <c r="H14" s="99">
        <v>110699</v>
      </c>
      <c r="I14" s="99">
        <v>655</v>
      </c>
      <c r="J14" s="100">
        <f aca="true" t="shared" si="1" ref="J14:J21">SUM(H14:I14)</f>
        <v>111354</v>
      </c>
      <c r="K14" s="150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</row>
    <row r="15" spans="1:11" ht="12" customHeight="1">
      <c r="A15" s="133"/>
      <c r="B15" s="98" t="s">
        <v>893</v>
      </c>
      <c r="C15" s="122">
        <v>52350</v>
      </c>
      <c r="D15" s="99">
        <v>0</v>
      </c>
      <c r="E15" s="99">
        <f t="shared" si="0"/>
        <v>52350</v>
      </c>
      <c r="F15" s="145">
        <v>2.958</v>
      </c>
      <c r="G15" s="145">
        <v>0</v>
      </c>
      <c r="H15" s="99">
        <v>154904</v>
      </c>
      <c r="I15" s="99">
        <v>0</v>
      </c>
      <c r="J15" s="100">
        <f t="shared" si="1"/>
        <v>154904</v>
      </c>
      <c r="K15" s="163"/>
    </row>
    <row r="16" spans="1:11" ht="12" customHeight="1">
      <c r="A16" s="133"/>
      <c r="B16" s="98" t="s">
        <v>894</v>
      </c>
      <c r="C16" s="122">
        <v>78193</v>
      </c>
      <c r="D16" s="99">
        <v>2</v>
      </c>
      <c r="E16" s="99">
        <f t="shared" si="0"/>
        <v>78195</v>
      </c>
      <c r="F16" s="145">
        <v>3.372</v>
      </c>
      <c r="G16" s="145">
        <v>1.244</v>
      </c>
      <c r="H16" s="99">
        <v>263701</v>
      </c>
      <c r="I16" s="99">
        <v>2</v>
      </c>
      <c r="J16" s="100">
        <f t="shared" si="1"/>
        <v>263703</v>
      </c>
      <c r="K16" s="163"/>
    </row>
    <row r="17" spans="1:11" ht="12" customHeight="1">
      <c r="A17" s="133"/>
      <c r="B17" s="98" t="s">
        <v>895</v>
      </c>
      <c r="C17" s="122">
        <v>29903</v>
      </c>
      <c r="D17" s="99">
        <v>895</v>
      </c>
      <c r="E17" s="99">
        <f t="shared" si="0"/>
        <v>30798</v>
      </c>
      <c r="F17" s="145">
        <v>2.276</v>
      </c>
      <c r="G17" s="145">
        <v>1.074</v>
      </c>
      <c r="H17" s="99">
        <v>68052</v>
      </c>
      <c r="I17" s="99">
        <v>960</v>
      </c>
      <c r="J17" s="100">
        <f t="shared" si="1"/>
        <v>69012</v>
      </c>
      <c r="K17" s="163"/>
    </row>
    <row r="18" spans="1:11" ht="12" customHeight="1">
      <c r="A18" s="133"/>
      <c r="B18" s="98" t="s">
        <v>896</v>
      </c>
      <c r="C18" s="122">
        <v>26215</v>
      </c>
      <c r="D18" s="99">
        <v>175</v>
      </c>
      <c r="E18" s="99">
        <f t="shared" si="0"/>
        <v>26390</v>
      </c>
      <c r="F18" s="145">
        <v>2.956</v>
      </c>
      <c r="G18" s="145">
        <v>1.16</v>
      </c>
      <c r="H18" s="99">
        <v>77488</v>
      </c>
      <c r="I18" s="99">
        <v>203</v>
      </c>
      <c r="J18" s="100">
        <f t="shared" si="1"/>
        <v>77691</v>
      </c>
      <c r="K18" s="163"/>
    </row>
    <row r="19" spans="1:11" ht="12" customHeight="1">
      <c r="A19" s="133"/>
      <c r="B19" s="98" t="s">
        <v>897</v>
      </c>
      <c r="C19" s="122">
        <v>15440</v>
      </c>
      <c r="D19" s="99">
        <v>12</v>
      </c>
      <c r="E19" s="99">
        <f t="shared" si="0"/>
        <v>15452</v>
      </c>
      <c r="F19" s="145">
        <v>2.758</v>
      </c>
      <c r="G19" s="145">
        <v>1.25</v>
      </c>
      <c r="H19" s="99">
        <v>42584</v>
      </c>
      <c r="I19" s="99">
        <v>15</v>
      </c>
      <c r="J19" s="100">
        <f t="shared" si="1"/>
        <v>42599</v>
      </c>
      <c r="K19" s="163"/>
    </row>
    <row r="20" spans="1:11" ht="12" customHeight="1">
      <c r="A20" s="133"/>
      <c r="B20" s="98" t="s">
        <v>898</v>
      </c>
      <c r="C20" s="122">
        <v>27365</v>
      </c>
      <c r="D20" s="99">
        <v>467</v>
      </c>
      <c r="E20" s="99">
        <f t="shared" si="0"/>
        <v>27832</v>
      </c>
      <c r="F20" s="145">
        <v>3.096</v>
      </c>
      <c r="G20" s="145">
        <v>1.191</v>
      </c>
      <c r="H20" s="99">
        <v>84717</v>
      </c>
      <c r="I20" s="99">
        <v>556</v>
      </c>
      <c r="J20" s="100">
        <f t="shared" si="1"/>
        <v>85273</v>
      </c>
      <c r="K20" s="163"/>
    </row>
    <row r="21" spans="1:11" ht="12" customHeight="1">
      <c r="A21" s="133"/>
      <c r="B21" s="98" t="s">
        <v>899</v>
      </c>
      <c r="C21" s="122">
        <v>26723</v>
      </c>
      <c r="D21" s="99">
        <v>57</v>
      </c>
      <c r="E21" s="99">
        <f t="shared" si="0"/>
        <v>26780</v>
      </c>
      <c r="F21" s="145">
        <v>2.645</v>
      </c>
      <c r="G21" s="145">
        <v>0.991</v>
      </c>
      <c r="H21" s="99">
        <v>70690</v>
      </c>
      <c r="I21" s="99">
        <v>56</v>
      </c>
      <c r="J21" s="100">
        <f t="shared" si="1"/>
        <v>70746</v>
      </c>
      <c r="K21" s="164"/>
    </row>
    <row r="22" spans="1:11" ht="12" customHeight="1">
      <c r="A22" s="133"/>
      <c r="B22" s="98"/>
      <c r="C22" s="122"/>
      <c r="D22" s="156"/>
      <c r="E22" s="99"/>
      <c r="F22" s="157"/>
      <c r="G22" s="157"/>
      <c r="H22" s="156"/>
      <c r="I22" s="156"/>
      <c r="J22" s="158"/>
      <c r="K22" s="163"/>
    </row>
    <row r="23" spans="1:11" ht="12" customHeight="1">
      <c r="A23" s="133"/>
      <c r="B23" s="98" t="s">
        <v>947</v>
      </c>
      <c r="C23" s="122">
        <v>16151</v>
      </c>
      <c r="D23" s="99">
        <v>13</v>
      </c>
      <c r="E23" s="99">
        <f>SUM(C23:D23)</f>
        <v>16164</v>
      </c>
      <c r="F23" s="145">
        <v>3.731</v>
      </c>
      <c r="G23" s="145">
        <v>1.462</v>
      </c>
      <c r="H23" s="99">
        <v>54437</v>
      </c>
      <c r="I23" s="99">
        <v>19</v>
      </c>
      <c r="J23" s="100">
        <f>SUM(H23:I23)</f>
        <v>54456</v>
      </c>
      <c r="K23" s="163"/>
    </row>
    <row r="24" spans="1:11" ht="12" customHeight="1">
      <c r="A24" s="133"/>
      <c r="B24" s="98" t="s">
        <v>900</v>
      </c>
      <c r="C24" s="122">
        <v>6719</v>
      </c>
      <c r="D24" s="99">
        <v>4</v>
      </c>
      <c r="E24" s="99">
        <f>SUM(C24:D24)</f>
        <v>6723</v>
      </c>
      <c r="F24" s="145">
        <v>3.38</v>
      </c>
      <c r="G24" s="145">
        <v>1.75</v>
      </c>
      <c r="H24" s="99">
        <v>22711</v>
      </c>
      <c r="I24" s="99">
        <v>7</v>
      </c>
      <c r="J24" s="100">
        <f>SUM(H24:I24)</f>
        <v>22718</v>
      </c>
      <c r="K24" s="163"/>
    </row>
    <row r="25" spans="1:22" s="160" customFormat="1" ht="12" customHeight="1">
      <c r="A25" s="159"/>
      <c r="B25" s="98" t="s">
        <v>901</v>
      </c>
      <c r="C25" s="122">
        <v>9112</v>
      </c>
      <c r="D25" s="99">
        <v>0</v>
      </c>
      <c r="E25" s="99">
        <f>SUM(C25:D25)</f>
        <v>9112</v>
      </c>
      <c r="F25" s="145">
        <v>3.393</v>
      </c>
      <c r="G25" s="145">
        <v>0</v>
      </c>
      <c r="H25" s="99">
        <v>30920</v>
      </c>
      <c r="I25" s="99">
        <v>0</v>
      </c>
      <c r="J25" s="100">
        <f>SUM(H25:I25)</f>
        <v>30920</v>
      </c>
      <c r="K25" s="156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</row>
    <row r="26" spans="1:11" ht="12" customHeight="1">
      <c r="A26" s="133"/>
      <c r="B26" s="98" t="s">
        <v>902</v>
      </c>
      <c r="C26" s="122">
        <v>8364</v>
      </c>
      <c r="D26" s="99">
        <v>14</v>
      </c>
      <c r="E26" s="99">
        <f>SUM(C26:D26)</f>
        <v>8378</v>
      </c>
      <c r="F26" s="145">
        <v>3.032</v>
      </c>
      <c r="G26" s="145">
        <v>0.857</v>
      </c>
      <c r="H26" s="99">
        <v>25356</v>
      </c>
      <c r="I26" s="99">
        <v>12</v>
      </c>
      <c r="J26" s="100">
        <f>SUM(H26:I26)</f>
        <v>25368</v>
      </c>
      <c r="K26" s="164"/>
    </row>
    <row r="27" spans="1:22" s="160" customFormat="1" ht="12" customHeight="1">
      <c r="A27" s="159"/>
      <c r="B27" s="98"/>
      <c r="C27" s="122"/>
      <c r="D27" s="156"/>
      <c r="E27" s="99"/>
      <c r="F27" s="157"/>
      <c r="G27" s="157"/>
      <c r="H27" s="156"/>
      <c r="I27" s="165"/>
      <c r="J27" s="158"/>
      <c r="K27" s="156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</row>
    <row r="28" spans="1:22" s="160" customFormat="1" ht="12" customHeight="1">
      <c r="A28" s="159"/>
      <c r="B28" s="98" t="s">
        <v>948</v>
      </c>
      <c r="C28" s="122">
        <v>2202</v>
      </c>
      <c r="D28" s="99">
        <v>7</v>
      </c>
      <c r="E28" s="99">
        <f>SUM(C28:D28)</f>
        <v>2209</v>
      </c>
      <c r="F28" s="145">
        <v>2.827</v>
      </c>
      <c r="G28" s="145">
        <v>1.253</v>
      </c>
      <c r="H28" s="99">
        <v>6224</v>
      </c>
      <c r="I28" s="99">
        <v>9</v>
      </c>
      <c r="J28" s="100">
        <f>SUM(H28:I28)</f>
        <v>6233</v>
      </c>
      <c r="K28" s="156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</row>
    <row r="29" spans="1:22" s="160" customFormat="1" ht="12" customHeight="1">
      <c r="A29" s="159"/>
      <c r="B29" s="98" t="s">
        <v>903</v>
      </c>
      <c r="C29" s="122">
        <v>9652</v>
      </c>
      <c r="D29" s="99">
        <v>24</v>
      </c>
      <c r="E29" s="99">
        <f>SUM(C29:D29)</f>
        <v>9676</v>
      </c>
      <c r="F29" s="145">
        <v>2.535</v>
      </c>
      <c r="G29" s="145">
        <v>1</v>
      </c>
      <c r="H29" s="99">
        <v>24468</v>
      </c>
      <c r="I29" s="99">
        <v>24</v>
      </c>
      <c r="J29" s="100">
        <f>SUM(H29:I29)</f>
        <v>24492</v>
      </c>
      <c r="K29" s="156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</row>
    <row r="30" spans="1:22" s="160" customFormat="1" ht="12" customHeight="1">
      <c r="A30" s="159"/>
      <c r="B30" s="98" t="s">
        <v>904</v>
      </c>
      <c r="C30" s="122">
        <v>6162</v>
      </c>
      <c r="D30" s="99">
        <v>12</v>
      </c>
      <c r="E30" s="99">
        <f>SUM(C30:D30)</f>
        <v>6174</v>
      </c>
      <c r="F30" s="145">
        <v>2.328</v>
      </c>
      <c r="G30" s="145">
        <v>1</v>
      </c>
      <c r="H30" s="99">
        <v>13344</v>
      </c>
      <c r="I30" s="99">
        <v>12</v>
      </c>
      <c r="J30" s="100">
        <v>14356</v>
      </c>
      <c r="K30" s="156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</row>
    <row r="31" spans="1:22" s="162" customFormat="1" ht="12" customHeight="1">
      <c r="A31" s="161"/>
      <c r="B31" s="98" t="s">
        <v>905</v>
      </c>
      <c r="C31" s="122">
        <v>7554</v>
      </c>
      <c r="D31" s="99">
        <v>13</v>
      </c>
      <c r="E31" s="99">
        <f>SUM(C31:D31)</f>
        <v>7567</v>
      </c>
      <c r="F31" s="145">
        <v>2.026</v>
      </c>
      <c r="G31" s="145">
        <v>1.231</v>
      </c>
      <c r="H31" s="99">
        <v>15304</v>
      </c>
      <c r="I31" s="99">
        <v>16</v>
      </c>
      <c r="J31" s="100">
        <f>SUM(H31:I31)</f>
        <v>15320</v>
      </c>
      <c r="K31" s="150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</row>
    <row r="32" spans="1:22" s="160" customFormat="1" ht="12" customHeight="1">
      <c r="A32" s="159"/>
      <c r="B32" s="98" t="s">
        <v>906</v>
      </c>
      <c r="C32" s="122">
        <v>18465</v>
      </c>
      <c r="D32" s="99">
        <v>2</v>
      </c>
      <c r="E32" s="99">
        <f>SUM(C32:D32)</f>
        <v>18467</v>
      </c>
      <c r="F32" s="145">
        <v>3.137</v>
      </c>
      <c r="G32" s="145">
        <v>1.5</v>
      </c>
      <c r="H32" s="99">
        <v>57926</v>
      </c>
      <c r="I32" s="99">
        <v>3</v>
      </c>
      <c r="J32" s="100">
        <f>SUM(H32:I32)</f>
        <v>57929</v>
      </c>
      <c r="K32" s="156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</row>
    <row r="33" spans="1:22" s="160" customFormat="1" ht="12" customHeight="1">
      <c r="A33" s="159"/>
      <c r="B33" s="98"/>
      <c r="C33" s="122"/>
      <c r="D33" s="156"/>
      <c r="E33" s="166"/>
      <c r="F33" s="157"/>
      <c r="G33" s="157"/>
      <c r="H33" s="156"/>
      <c r="I33" s="156"/>
      <c r="J33" s="167"/>
      <c r="K33" s="156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</row>
    <row r="34" spans="1:22" s="160" customFormat="1" ht="12" customHeight="1">
      <c r="A34" s="159"/>
      <c r="B34" s="98" t="s">
        <v>949</v>
      </c>
      <c r="C34" s="122">
        <v>16915</v>
      </c>
      <c r="D34" s="99">
        <v>58</v>
      </c>
      <c r="E34" s="99">
        <f>SUM(C34:D34)</f>
        <v>16973</v>
      </c>
      <c r="F34" s="145">
        <v>3.209</v>
      </c>
      <c r="G34" s="145">
        <v>1.379</v>
      </c>
      <c r="H34" s="99">
        <v>54288</v>
      </c>
      <c r="I34" s="99">
        <v>80</v>
      </c>
      <c r="J34" s="100">
        <f>SUM(H34:I34)</f>
        <v>54368</v>
      </c>
      <c r="K34" s="156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</row>
    <row r="35" spans="1:22" s="160" customFormat="1" ht="12" customHeight="1">
      <c r="A35" s="159"/>
      <c r="B35" s="98" t="s">
        <v>907</v>
      </c>
      <c r="C35" s="122">
        <v>10757</v>
      </c>
      <c r="D35" s="99">
        <v>379</v>
      </c>
      <c r="E35" s="99">
        <f>SUM(C35:D35)</f>
        <v>11136</v>
      </c>
      <c r="F35" s="145">
        <v>2.675</v>
      </c>
      <c r="G35" s="145">
        <v>1.148</v>
      </c>
      <c r="H35" s="99">
        <v>28778</v>
      </c>
      <c r="I35" s="99">
        <v>435</v>
      </c>
      <c r="J35" s="100">
        <f>SUM(H35:I35)</f>
        <v>29213</v>
      </c>
      <c r="K35" s="156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</row>
    <row r="36" spans="1:22" s="160" customFormat="1" ht="12" customHeight="1">
      <c r="A36" s="159"/>
      <c r="B36" s="98" t="s">
        <v>950</v>
      </c>
      <c r="C36" s="122">
        <v>29943</v>
      </c>
      <c r="D36" s="99">
        <v>756</v>
      </c>
      <c r="E36" s="99">
        <f>SUM(C36:D36)</f>
        <v>30699</v>
      </c>
      <c r="F36" s="145">
        <v>2.496</v>
      </c>
      <c r="G36" s="145">
        <v>1.143</v>
      </c>
      <c r="H36" s="99">
        <v>74737</v>
      </c>
      <c r="I36" s="99">
        <v>864</v>
      </c>
      <c r="J36" s="100">
        <f>SUM(H36:I36)</f>
        <v>75601</v>
      </c>
      <c r="K36" s="156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</row>
    <row r="37" spans="1:22" s="160" customFormat="1" ht="12" customHeight="1">
      <c r="A37" s="159"/>
      <c r="B37" s="98"/>
      <c r="C37" s="122"/>
      <c r="D37" s="156"/>
      <c r="E37" s="166"/>
      <c r="F37" s="157"/>
      <c r="G37" s="157"/>
      <c r="H37" s="156"/>
      <c r="I37" s="156"/>
      <c r="J37" s="167"/>
      <c r="K37" s="156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</row>
    <row r="38" spans="1:22" s="160" customFormat="1" ht="12" customHeight="1">
      <c r="A38" s="159"/>
      <c r="B38" s="98" t="s">
        <v>908</v>
      </c>
      <c r="C38" s="122">
        <v>9029</v>
      </c>
      <c r="D38" s="99">
        <v>29</v>
      </c>
      <c r="E38" s="99">
        <f aca="true" t="shared" si="2" ref="E38:E44">SUM(C38:D38)</f>
        <v>9058</v>
      </c>
      <c r="F38" s="145">
        <v>2.509</v>
      </c>
      <c r="G38" s="145">
        <v>0.793</v>
      </c>
      <c r="H38" s="99">
        <v>22654</v>
      </c>
      <c r="I38" s="99">
        <v>23</v>
      </c>
      <c r="J38" s="100">
        <f aca="true" t="shared" si="3" ref="J38:J44">SUM(H38:I38)</f>
        <v>22677</v>
      </c>
      <c r="K38" s="156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</row>
    <row r="39" spans="1:22" s="169" customFormat="1" ht="12" customHeight="1">
      <c r="A39" s="168"/>
      <c r="B39" s="98" t="s">
        <v>909</v>
      </c>
      <c r="C39" s="122">
        <v>7083</v>
      </c>
      <c r="D39" s="99">
        <v>64</v>
      </c>
      <c r="E39" s="99">
        <f t="shared" si="2"/>
        <v>7147</v>
      </c>
      <c r="F39" s="145">
        <v>2.247</v>
      </c>
      <c r="G39" s="145">
        <v>0.758</v>
      </c>
      <c r="H39" s="99">
        <v>15913</v>
      </c>
      <c r="I39" s="99">
        <v>49</v>
      </c>
      <c r="J39" s="100">
        <f t="shared" si="3"/>
        <v>15962</v>
      </c>
      <c r="K39" s="156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</row>
    <row r="40" spans="1:22" s="169" customFormat="1" ht="12" customHeight="1">
      <c r="A40" s="168"/>
      <c r="B40" s="98" t="s">
        <v>910</v>
      </c>
      <c r="C40" s="122">
        <v>10837</v>
      </c>
      <c r="D40" s="99">
        <v>18</v>
      </c>
      <c r="E40" s="99">
        <f t="shared" si="2"/>
        <v>10855</v>
      </c>
      <c r="F40" s="145">
        <v>2.234</v>
      </c>
      <c r="G40" s="145">
        <v>0.722</v>
      </c>
      <c r="H40" s="99">
        <v>24211</v>
      </c>
      <c r="I40" s="99">
        <v>13</v>
      </c>
      <c r="J40" s="100">
        <f t="shared" si="3"/>
        <v>24224</v>
      </c>
      <c r="K40" s="156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</row>
    <row r="41" spans="1:22" s="169" customFormat="1" ht="12" customHeight="1">
      <c r="A41" s="168"/>
      <c r="B41" s="98" t="s">
        <v>911</v>
      </c>
      <c r="C41" s="122">
        <v>9826</v>
      </c>
      <c r="D41" s="99">
        <v>87</v>
      </c>
      <c r="E41" s="99">
        <f t="shared" si="2"/>
        <v>9913</v>
      </c>
      <c r="F41" s="145">
        <v>2.164</v>
      </c>
      <c r="G41" s="145">
        <v>0.828</v>
      </c>
      <c r="H41" s="99">
        <v>21262</v>
      </c>
      <c r="I41" s="99">
        <v>72</v>
      </c>
      <c r="J41" s="100">
        <f t="shared" si="3"/>
        <v>21334</v>
      </c>
      <c r="K41" s="164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</row>
    <row r="42" spans="1:22" s="169" customFormat="1" ht="12" customHeight="1">
      <c r="A42" s="168"/>
      <c r="B42" s="98" t="s">
        <v>912</v>
      </c>
      <c r="C42" s="122">
        <v>12027</v>
      </c>
      <c r="D42" s="99">
        <v>100</v>
      </c>
      <c r="E42" s="99">
        <f t="shared" si="2"/>
        <v>12127</v>
      </c>
      <c r="F42" s="145">
        <v>2.099</v>
      </c>
      <c r="G42" s="145">
        <v>0.82</v>
      </c>
      <c r="H42" s="99">
        <v>25244</v>
      </c>
      <c r="I42" s="99">
        <v>82</v>
      </c>
      <c r="J42" s="100">
        <f t="shared" si="3"/>
        <v>25326</v>
      </c>
      <c r="K42" s="164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</row>
    <row r="43" spans="1:22" s="162" customFormat="1" ht="12" customHeight="1">
      <c r="A43" s="161"/>
      <c r="B43" s="98" t="s">
        <v>913</v>
      </c>
      <c r="C43" s="122">
        <v>11896</v>
      </c>
      <c r="D43" s="99">
        <v>77</v>
      </c>
      <c r="E43" s="99">
        <f t="shared" si="2"/>
        <v>11973</v>
      </c>
      <c r="F43" s="145">
        <v>2.18</v>
      </c>
      <c r="G43" s="145">
        <v>0.862</v>
      </c>
      <c r="H43" s="99">
        <v>25939</v>
      </c>
      <c r="I43" s="99">
        <v>66</v>
      </c>
      <c r="J43" s="100">
        <f t="shared" si="3"/>
        <v>26005</v>
      </c>
      <c r="K43" s="150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</row>
    <row r="44" spans="1:10" ht="12" customHeight="1">
      <c r="A44" s="133"/>
      <c r="B44" s="98" t="s">
        <v>914</v>
      </c>
      <c r="C44" s="122">
        <v>13399</v>
      </c>
      <c r="D44" s="99">
        <v>100</v>
      </c>
      <c r="E44" s="99">
        <f t="shared" si="2"/>
        <v>13499</v>
      </c>
      <c r="F44" s="145">
        <v>1.946</v>
      </c>
      <c r="G44" s="145">
        <v>0.83</v>
      </c>
      <c r="H44" s="99">
        <v>26077</v>
      </c>
      <c r="I44" s="99">
        <v>83</v>
      </c>
      <c r="J44" s="100">
        <f t="shared" si="3"/>
        <v>26160</v>
      </c>
    </row>
    <row r="45" spans="1:11" ht="12" customHeight="1">
      <c r="A45" s="133"/>
      <c r="B45" s="98"/>
      <c r="C45" s="122"/>
      <c r="D45" s="156"/>
      <c r="E45" s="166"/>
      <c r="F45" s="157"/>
      <c r="G45" s="157"/>
      <c r="H45" s="156"/>
      <c r="I45" s="156"/>
      <c r="J45" s="158"/>
      <c r="K45" s="163"/>
    </row>
    <row r="46" spans="1:11" ht="12" customHeight="1">
      <c r="A46" s="133"/>
      <c r="B46" s="98" t="s">
        <v>951</v>
      </c>
      <c r="C46" s="122">
        <v>3036</v>
      </c>
      <c r="D46" s="99">
        <v>0</v>
      </c>
      <c r="E46" s="99">
        <f>SUM(C46:D46)</f>
        <v>3036</v>
      </c>
      <c r="F46" s="145">
        <v>1.576</v>
      </c>
      <c r="G46" s="145">
        <v>0</v>
      </c>
      <c r="H46" s="99">
        <v>4786</v>
      </c>
      <c r="I46" s="99">
        <v>0</v>
      </c>
      <c r="J46" s="100">
        <f>SUM(H46:I46)</f>
        <v>4786</v>
      </c>
      <c r="K46" s="163"/>
    </row>
    <row r="47" spans="1:11" ht="12" customHeight="1">
      <c r="A47" s="133"/>
      <c r="B47" s="98"/>
      <c r="C47" s="122"/>
      <c r="D47" s="156"/>
      <c r="E47" s="166"/>
      <c r="F47" s="157"/>
      <c r="G47" s="157"/>
      <c r="H47" s="156"/>
      <c r="I47" s="156"/>
      <c r="J47" s="158"/>
      <c r="K47" s="163"/>
    </row>
    <row r="48" spans="1:11" ht="12" customHeight="1">
      <c r="A48" s="133"/>
      <c r="B48" s="98" t="s">
        <v>915</v>
      </c>
      <c r="C48" s="122">
        <v>31513</v>
      </c>
      <c r="D48" s="99">
        <v>10</v>
      </c>
      <c r="E48" s="99">
        <f>SUM(C48:D48)</f>
        <v>31523</v>
      </c>
      <c r="F48" s="145">
        <v>2.825</v>
      </c>
      <c r="G48" s="145">
        <v>0.955</v>
      </c>
      <c r="H48" s="99">
        <v>89011</v>
      </c>
      <c r="I48" s="99">
        <v>10</v>
      </c>
      <c r="J48" s="100">
        <f>SUM(H48:I48)</f>
        <v>89021</v>
      </c>
      <c r="K48" s="163"/>
    </row>
    <row r="49" spans="1:11" ht="12" customHeight="1">
      <c r="A49" s="133"/>
      <c r="B49" s="98" t="s">
        <v>916</v>
      </c>
      <c r="C49" s="122">
        <v>9068</v>
      </c>
      <c r="D49" s="99">
        <v>2</v>
      </c>
      <c r="E49" s="99">
        <f>SUM(C49:D49)</f>
        <v>9070</v>
      </c>
      <c r="F49" s="145">
        <v>3.157</v>
      </c>
      <c r="G49" s="145">
        <v>1</v>
      </c>
      <c r="H49" s="99">
        <v>28624</v>
      </c>
      <c r="I49" s="99">
        <v>2</v>
      </c>
      <c r="J49" s="100">
        <f>SUM(H49:I49)</f>
        <v>28626</v>
      </c>
      <c r="K49" s="170"/>
    </row>
    <row r="50" spans="1:11" ht="12" customHeight="1">
      <c r="A50" s="133"/>
      <c r="B50" s="98" t="s">
        <v>917</v>
      </c>
      <c r="C50" s="122">
        <v>8435</v>
      </c>
      <c r="D50" s="99">
        <v>0</v>
      </c>
      <c r="E50" s="99">
        <f>SUM(C50:D50)</f>
        <v>8435</v>
      </c>
      <c r="F50" s="145">
        <v>2.588</v>
      </c>
      <c r="G50" s="145">
        <v>0</v>
      </c>
      <c r="H50" s="99">
        <v>21831</v>
      </c>
      <c r="I50" s="99">
        <v>0</v>
      </c>
      <c r="J50" s="100">
        <f>SUM(H50:I50)</f>
        <v>21831</v>
      </c>
      <c r="K50" s="170"/>
    </row>
    <row r="51" spans="1:11" ht="12" customHeight="1">
      <c r="A51" s="133"/>
      <c r="B51" s="98" t="s">
        <v>918</v>
      </c>
      <c r="C51" s="122">
        <v>5690</v>
      </c>
      <c r="D51" s="99">
        <v>0</v>
      </c>
      <c r="E51" s="99">
        <f>SUM(C51:D51)</f>
        <v>5690</v>
      </c>
      <c r="F51" s="145">
        <v>2.659</v>
      </c>
      <c r="G51" s="145">
        <v>0</v>
      </c>
      <c r="H51" s="99">
        <v>15128</v>
      </c>
      <c r="I51" s="99">
        <v>0</v>
      </c>
      <c r="J51" s="100">
        <f>SUM(H51:I51)</f>
        <v>15128</v>
      </c>
      <c r="K51" s="163"/>
    </row>
    <row r="52" spans="1:11" ht="12" customHeight="1">
      <c r="A52" s="133"/>
      <c r="B52" s="98" t="s">
        <v>919</v>
      </c>
      <c r="C52" s="122">
        <v>40490</v>
      </c>
      <c r="D52" s="99">
        <v>9</v>
      </c>
      <c r="E52" s="99">
        <f>SUM(C52:D52)</f>
        <v>40499</v>
      </c>
      <c r="F52" s="145">
        <v>2.924</v>
      </c>
      <c r="G52" s="145">
        <v>0.889</v>
      </c>
      <c r="H52" s="99">
        <v>118395</v>
      </c>
      <c r="I52" s="99">
        <v>8</v>
      </c>
      <c r="J52" s="100">
        <f>SUM(H52:I52)</f>
        <v>118403</v>
      </c>
      <c r="K52" s="163"/>
    </row>
    <row r="53" spans="1:11" ht="12" customHeight="1">
      <c r="A53" s="133"/>
      <c r="B53" s="98"/>
      <c r="C53" s="122"/>
      <c r="D53" s="156"/>
      <c r="E53" s="166"/>
      <c r="F53" s="157"/>
      <c r="G53" s="157"/>
      <c r="H53" s="156"/>
      <c r="I53" s="156"/>
      <c r="J53" s="158"/>
      <c r="K53" s="163"/>
    </row>
    <row r="54" spans="1:11" ht="12" customHeight="1">
      <c r="A54" s="133"/>
      <c r="B54" s="98" t="s">
        <v>920</v>
      </c>
      <c r="C54" s="122">
        <v>13462</v>
      </c>
      <c r="D54" s="99">
        <v>136</v>
      </c>
      <c r="E54" s="99">
        <f>SUM(C54:D54)</f>
        <v>13598</v>
      </c>
      <c r="F54" s="145">
        <v>2.551</v>
      </c>
      <c r="G54" s="145">
        <v>0.985</v>
      </c>
      <c r="H54" s="99">
        <v>34335</v>
      </c>
      <c r="I54" s="99">
        <v>134</v>
      </c>
      <c r="J54" s="100">
        <f>SUM(H54:I54)</f>
        <v>34469</v>
      </c>
      <c r="K54" s="163"/>
    </row>
    <row r="55" spans="1:11" ht="12" customHeight="1">
      <c r="A55" s="133"/>
      <c r="B55" s="98" t="s">
        <v>993</v>
      </c>
      <c r="C55" s="122">
        <v>17287</v>
      </c>
      <c r="D55" s="99">
        <v>6</v>
      </c>
      <c r="E55" s="99">
        <f>SUM(C55:D55)</f>
        <v>17293</v>
      </c>
      <c r="F55" s="145">
        <v>2.872</v>
      </c>
      <c r="G55" s="145">
        <v>0.929</v>
      </c>
      <c r="H55" s="99">
        <v>49650</v>
      </c>
      <c r="I55" s="99">
        <v>6</v>
      </c>
      <c r="J55" s="100">
        <f>SUM(H55:I55)</f>
        <v>49656</v>
      </c>
      <c r="K55" s="163"/>
    </row>
    <row r="56" spans="1:11" ht="12" customHeight="1">
      <c r="A56" s="133"/>
      <c r="B56" s="98" t="s">
        <v>994</v>
      </c>
      <c r="C56" s="122">
        <v>2636</v>
      </c>
      <c r="D56" s="99">
        <v>1</v>
      </c>
      <c r="E56" s="99">
        <f>SUM(C56:D56)</f>
        <v>2637</v>
      </c>
      <c r="F56" s="145">
        <v>1.376</v>
      </c>
      <c r="G56" s="145">
        <v>0.652</v>
      </c>
      <c r="H56" s="99">
        <v>3625</v>
      </c>
      <c r="I56" s="99">
        <v>1</v>
      </c>
      <c r="J56" s="100">
        <v>3627</v>
      </c>
      <c r="K56" s="163"/>
    </row>
    <row r="57" spans="1:11" ht="12" customHeight="1">
      <c r="A57" s="133"/>
      <c r="B57" s="98" t="s">
        <v>923</v>
      </c>
      <c r="C57" s="122">
        <v>11006</v>
      </c>
      <c r="D57" s="99">
        <v>5</v>
      </c>
      <c r="E57" s="99">
        <f>SUM(C57:D57)</f>
        <v>11011</v>
      </c>
      <c r="F57" s="145">
        <v>1.573</v>
      </c>
      <c r="G57" s="145">
        <v>0.709</v>
      </c>
      <c r="H57" s="99">
        <v>17311</v>
      </c>
      <c r="I57" s="99">
        <v>4</v>
      </c>
      <c r="J57" s="100">
        <f>SUM(H57:I57)</f>
        <v>17315</v>
      </c>
      <c r="K57" s="163"/>
    </row>
    <row r="58" spans="1:11" ht="12" customHeight="1">
      <c r="A58" s="133"/>
      <c r="B58" s="98"/>
      <c r="C58" s="171"/>
      <c r="D58" s="156"/>
      <c r="E58" s="166"/>
      <c r="F58" s="157"/>
      <c r="G58" s="157"/>
      <c r="H58" s="156"/>
      <c r="I58" s="156"/>
      <c r="J58" s="158"/>
      <c r="K58" s="163"/>
    </row>
    <row r="59" spans="1:22" s="154" customFormat="1" ht="12" customHeight="1">
      <c r="A59" s="147"/>
      <c r="B59" s="98" t="s">
        <v>924</v>
      </c>
      <c r="C59" s="122">
        <v>9604</v>
      </c>
      <c r="D59" s="99">
        <v>1</v>
      </c>
      <c r="E59" s="99">
        <f>SUM(C59:D59)</f>
        <v>9605</v>
      </c>
      <c r="F59" s="145">
        <v>1.853</v>
      </c>
      <c r="G59" s="145">
        <v>1.175</v>
      </c>
      <c r="H59" s="99">
        <v>17801</v>
      </c>
      <c r="I59" s="99">
        <v>1</v>
      </c>
      <c r="J59" s="100">
        <f aca="true" t="shared" si="4" ref="J59:J65">SUM(H59:I59)</f>
        <v>17802</v>
      </c>
      <c r="K59" s="170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</row>
    <row r="60" spans="1:11" ht="12" customHeight="1">
      <c r="A60" s="133"/>
      <c r="B60" s="98" t="s">
        <v>925</v>
      </c>
      <c r="C60" s="122">
        <v>18745</v>
      </c>
      <c r="D60" s="99">
        <v>116</v>
      </c>
      <c r="E60" s="99">
        <f>SUM(C60:D60)</f>
        <v>18861</v>
      </c>
      <c r="F60" s="145">
        <v>2.861</v>
      </c>
      <c r="G60" s="145">
        <v>1.465</v>
      </c>
      <c r="H60" s="99">
        <v>53629</v>
      </c>
      <c r="I60" s="99">
        <v>170</v>
      </c>
      <c r="J60" s="100">
        <f t="shared" si="4"/>
        <v>53799</v>
      </c>
      <c r="K60" s="163"/>
    </row>
    <row r="61" spans="1:11" ht="12" customHeight="1">
      <c r="A61" s="133"/>
      <c r="B61" s="98" t="s">
        <v>926</v>
      </c>
      <c r="C61" s="122">
        <v>23993</v>
      </c>
      <c r="D61" s="99">
        <v>141</v>
      </c>
      <c r="E61" s="99">
        <f>SUM(C61:D61)</f>
        <v>24134</v>
      </c>
      <c r="F61" s="145">
        <v>2.768</v>
      </c>
      <c r="G61" s="145">
        <v>1.206</v>
      </c>
      <c r="H61" s="99">
        <v>66419</v>
      </c>
      <c r="I61" s="99">
        <v>170</v>
      </c>
      <c r="J61" s="100">
        <f t="shared" si="4"/>
        <v>66589</v>
      </c>
      <c r="K61" s="163"/>
    </row>
    <row r="62" spans="1:11" ht="12" customHeight="1">
      <c r="A62" s="133"/>
      <c r="B62" s="98" t="s">
        <v>927</v>
      </c>
      <c r="C62" s="122">
        <v>21529</v>
      </c>
      <c r="D62" s="99">
        <v>0</v>
      </c>
      <c r="E62" s="99">
        <f>SUM(C62:D62)</f>
        <v>21529</v>
      </c>
      <c r="F62" s="145">
        <v>3.302</v>
      </c>
      <c r="G62" s="145">
        <v>0</v>
      </c>
      <c r="H62" s="99">
        <v>71078</v>
      </c>
      <c r="I62" s="99">
        <v>0</v>
      </c>
      <c r="J62" s="100">
        <f t="shared" si="4"/>
        <v>71078</v>
      </c>
      <c r="K62" s="163"/>
    </row>
    <row r="63" spans="1:11" ht="12" customHeight="1">
      <c r="A63" s="133"/>
      <c r="B63" s="98" t="s">
        <v>928</v>
      </c>
      <c r="C63" s="122">
        <v>36737</v>
      </c>
      <c r="D63" s="99">
        <v>39</v>
      </c>
      <c r="E63" s="99">
        <v>36744</v>
      </c>
      <c r="F63" s="145">
        <v>3.248</v>
      </c>
      <c r="G63" s="145">
        <v>1.103</v>
      </c>
      <c r="H63" s="99">
        <v>119312</v>
      </c>
      <c r="I63" s="99">
        <v>43</v>
      </c>
      <c r="J63" s="100">
        <f t="shared" si="4"/>
        <v>119355</v>
      </c>
      <c r="K63" s="163"/>
    </row>
    <row r="64" spans="1:11" ht="12" customHeight="1">
      <c r="A64" s="133"/>
      <c r="B64" s="98" t="s">
        <v>929</v>
      </c>
      <c r="C64" s="122">
        <v>15997</v>
      </c>
      <c r="D64" s="99">
        <v>0</v>
      </c>
      <c r="E64" s="99">
        <f>SUM(C64:D64)</f>
        <v>15997</v>
      </c>
      <c r="F64" s="145">
        <v>2.998</v>
      </c>
      <c r="G64" s="145">
        <v>0</v>
      </c>
      <c r="H64" s="99">
        <v>47957</v>
      </c>
      <c r="I64" s="99">
        <v>0</v>
      </c>
      <c r="J64" s="100">
        <f t="shared" si="4"/>
        <v>47957</v>
      </c>
      <c r="K64" s="163"/>
    </row>
    <row r="65" spans="1:11" ht="12" customHeight="1">
      <c r="A65" s="133"/>
      <c r="B65" s="98" t="s">
        <v>930</v>
      </c>
      <c r="C65" s="122">
        <v>40607</v>
      </c>
      <c r="D65" s="99">
        <v>0</v>
      </c>
      <c r="E65" s="99">
        <f>SUM(C65:D65)</f>
        <v>40607</v>
      </c>
      <c r="F65" s="145">
        <v>3.404</v>
      </c>
      <c r="G65" s="145">
        <v>0</v>
      </c>
      <c r="H65" s="99">
        <v>138213</v>
      </c>
      <c r="I65" s="99">
        <v>0</v>
      </c>
      <c r="J65" s="100">
        <f t="shared" si="4"/>
        <v>138213</v>
      </c>
      <c r="K65" s="163"/>
    </row>
    <row r="66" spans="1:11" ht="12" customHeight="1">
      <c r="A66" s="133"/>
      <c r="B66" s="98"/>
      <c r="C66" s="122"/>
      <c r="D66" s="156"/>
      <c r="E66" s="166"/>
      <c r="F66" s="157"/>
      <c r="G66" s="157"/>
      <c r="H66" s="156"/>
      <c r="I66" s="156"/>
      <c r="J66" s="158"/>
      <c r="K66" s="164"/>
    </row>
    <row r="67" spans="1:11" ht="12" customHeight="1">
      <c r="A67" s="133"/>
      <c r="B67" s="98" t="s">
        <v>931</v>
      </c>
      <c r="C67" s="122">
        <v>8722</v>
      </c>
      <c r="D67" s="99">
        <v>0</v>
      </c>
      <c r="E67" s="99">
        <f>SUM(C67:D67)</f>
        <v>8722</v>
      </c>
      <c r="F67" s="145">
        <v>1.579</v>
      </c>
      <c r="G67" s="145">
        <v>0</v>
      </c>
      <c r="H67" s="99">
        <v>13773</v>
      </c>
      <c r="I67" s="99">
        <v>0</v>
      </c>
      <c r="J67" s="100">
        <f>SUM(H67:I67)</f>
        <v>13773</v>
      </c>
      <c r="K67" s="163"/>
    </row>
    <row r="68" spans="1:11" ht="12" customHeight="1">
      <c r="A68" s="133"/>
      <c r="B68" s="98" t="s">
        <v>932</v>
      </c>
      <c r="C68" s="122">
        <v>17027</v>
      </c>
      <c r="D68" s="99">
        <v>0</v>
      </c>
      <c r="E68" s="99">
        <f>SUM(C68:D68)</f>
        <v>17027</v>
      </c>
      <c r="F68" s="145">
        <v>3.092</v>
      </c>
      <c r="G68" s="145">
        <v>0</v>
      </c>
      <c r="H68" s="99">
        <v>52655</v>
      </c>
      <c r="I68" s="99">
        <v>0</v>
      </c>
      <c r="J68" s="100">
        <f>SUM(H68:I68)</f>
        <v>52655</v>
      </c>
      <c r="K68" s="163"/>
    </row>
    <row r="69" spans="1:11" ht="12" customHeight="1">
      <c r="A69" s="133"/>
      <c r="B69" s="98"/>
      <c r="C69" s="122"/>
      <c r="D69" s="156"/>
      <c r="E69" s="166"/>
      <c r="F69" s="157"/>
      <c r="G69" s="157"/>
      <c r="H69" s="172"/>
      <c r="I69" s="172"/>
      <c r="J69" s="158"/>
      <c r="K69" s="163"/>
    </row>
    <row r="70" spans="1:11" ht="12" customHeight="1">
      <c r="A70" s="133"/>
      <c r="B70" s="98" t="s">
        <v>933</v>
      </c>
      <c r="C70" s="122">
        <v>9572</v>
      </c>
      <c r="D70" s="99">
        <v>0</v>
      </c>
      <c r="E70" s="99">
        <f>SUM(C70:D70)</f>
        <v>9572</v>
      </c>
      <c r="F70" s="145">
        <v>3.132</v>
      </c>
      <c r="G70" s="145">
        <v>0</v>
      </c>
      <c r="H70" s="99">
        <v>29976</v>
      </c>
      <c r="I70" s="99">
        <v>0</v>
      </c>
      <c r="J70" s="100">
        <f>SUM(H70:I70)</f>
        <v>29976</v>
      </c>
      <c r="K70" s="163"/>
    </row>
    <row r="71" spans="1:11" ht="12" customHeight="1">
      <c r="A71" s="133"/>
      <c r="B71" s="98" t="s">
        <v>934</v>
      </c>
      <c r="C71" s="122">
        <v>15675</v>
      </c>
      <c r="D71" s="99">
        <v>0</v>
      </c>
      <c r="E71" s="99">
        <f>SUM(C71:D71)</f>
        <v>15675</v>
      </c>
      <c r="F71" s="145">
        <v>3.094</v>
      </c>
      <c r="G71" s="145">
        <v>0</v>
      </c>
      <c r="H71" s="99">
        <v>48492</v>
      </c>
      <c r="I71" s="99">
        <v>0</v>
      </c>
      <c r="J71" s="100">
        <f>SUM(H71:I71)</f>
        <v>48492</v>
      </c>
      <c r="K71" s="163"/>
    </row>
    <row r="72" spans="1:11" ht="12" customHeight="1">
      <c r="A72" s="133"/>
      <c r="B72" s="98" t="s">
        <v>935</v>
      </c>
      <c r="C72" s="122">
        <v>12778</v>
      </c>
      <c r="D72" s="99">
        <v>0</v>
      </c>
      <c r="E72" s="99">
        <f>SUM(C72:D72)</f>
        <v>12778</v>
      </c>
      <c r="F72" s="145">
        <v>3.011</v>
      </c>
      <c r="G72" s="145">
        <v>0</v>
      </c>
      <c r="H72" s="99">
        <v>38477</v>
      </c>
      <c r="I72" s="99">
        <v>0</v>
      </c>
      <c r="J72" s="100">
        <f>SUM(H72:I72)</f>
        <v>38477</v>
      </c>
      <c r="K72" s="163"/>
    </row>
    <row r="73" spans="1:11" ht="12" customHeight="1" thickBot="1">
      <c r="A73" s="133"/>
      <c r="B73" s="102" t="s">
        <v>995</v>
      </c>
      <c r="C73" s="173">
        <v>28582</v>
      </c>
      <c r="D73" s="174">
        <v>148</v>
      </c>
      <c r="E73" s="174">
        <f>SUM(C73:D73)</f>
        <v>28730</v>
      </c>
      <c r="F73" s="175">
        <v>3.208</v>
      </c>
      <c r="G73" s="175">
        <v>0.986</v>
      </c>
      <c r="H73" s="174">
        <v>91687</v>
      </c>
      <c r="I73" s="174">
        <v>146</v>
      </c>
      <c r="J73" s="176">
        <f>SUM(H73:I73)</f>
        <v>91833</v>
      </c>
      <c r="K73" s="163"/>
    </row>
    <row r="74" spans="1:11" ht="12" customHeight="1">
      <c r="A74" s="133"/>
      <c r="B74" s="177" t="s">
        <v>996</v>
      </c>
      <c r="C74" s="178"/>
      <c r="D74" s="156"/>
      <c r="E74" s="166"/>
      <c r="F74" s="156"/>
      <c r="G74" s="156"/>
      <c r="H74" s="156"/>
      <c r="I74" s="156"/>
      <c r="J74" s="156"/>
      <c r="K74" s="163"/>
    </row>
    <row r="75" spans="1:11" ht="12" customHeight="1">
      <c r="A75" s="133"/>
      <c r="B75" s="177"/>
      <c r="C75" s="178"/>
      <c r="D75" s="156"/>
      <c r="E75" s="166"/>
      <c r="F75" s="156"/>
      <c r="G75" s="156"/>
      <c r="H75" s="156"/>
      <c r="I75" s="156"/>
      <c r="J75" s="156"/>
      <c r="K75" s="163"/>
    </row>
    <row r="76" spans="2:11" ht="12" customHeight="1">
      <c r="B76" s="177"/>
      <c r="C76" s="178"/>
      <c r="D76" s="156"/>
      <c r="E76" s="166"/>
      <c r="F76" s="156"/>
      <c r="G76" s="156"/>
      <c r="H76" s="156"/>
      <c r="I76" s="156"/>
      <c r="J76" s="156"/>
      <c r="K76" s="163"/>
    </row>
    <row r="77" spans="2:11" ht="12" customHeight="1">
      <c r="B77" s="177"/>
      <c r="C77" s="178"/>
      <c r="D77" s="156"/>
      <c r="E77" s="166"/>
      <c r="F77" s="156"/>
      <c r="G77" s="156"/>
      <c r="H77" s="156"/>
      <c r="I77" s="156"/>
      <c r="J77" s="156"/>
      <c r="K77" s="163"/>
    </row>
    <row r="78" spans="2:10" ht="12" customHeight="1">
      <c r="B78" s="177"/>
      <c r="C78" s="179"/>
      <c r="D78" s="179"/>
      <c r="E78" s="179"/>
      <c r="F78" s="179"/>
      <c r="G78" s="179"/>
      <c r="H78" s="179"/>
      <c r="I78" s="179"/>
      <c r="J78" s="179"/>
    </row>
    <row r="79" spans="2:8" ht="12" customHeight="1">
      <c r="B79" s="177"/>
      <c r="C79" s="133"/>
      <c r="D79" s="180"/>
      <c r="E79" s="180"/>
      <c r="F79" s="180"/>
      <c r="G79" s="180"/>
      <c r="H79" s="180"/>
    </row>
    <row r="80" spans="2:10" ht="12" customHeight="1">
      <c r="B80" s="177"/>
      <c r="C80" s="133"/>
      <c r="D80" s="133"/>
      <c r="E80" s="133"/>
      <c r="F80" s="133"/>
      <c r="G80" s="133"/>
      <c r="H80" s="133"/>
      <c r="I80" s="133"/>
      <c r="J80" s="133"/>
    </row>
    <row r="81" spans="2:10" ht="12" customHeight="1">
      <c r="B81" s="177"/>
      <c r="D81" s="133"/>
      <c r="E81" s="133"/>
      <c r="F81" s="133"/>
      <c r="G81" s="133"/>
      <c r="H81" s="133"/>
      <c r="I81" s="133"/>
      <c r="J81" s="133"/>
    </row>
    <row r="82" spans="2:10" ht="12" customHeight="1">
      <c r="B82" s="177"/>
      <c r="C82" s="133"/>
      <c r="D82" s="133"/>
      <c r="E82" s="133"/>
      <c r="F82" s="133"/>
      <c r="G82" s="133"/>
      <c r="H82" s="133"/>
      <c r="I82" s="133"/>
      <c r="J82" s="133"/>
    </row>
    <row r="83" spans="2:10" ht="12" customHeight="1">
      <c r="B83" s="177"/>
      <c r="C83" s="133"/>
      <c r="D83" s="133"/>
      <c r="E83" s="133"/>
      <c r="F83" s="133"/>
      <c r="G83" s="133"/>
      <c r="H83" s="133"/>
      <c r="I83" s="133"/>
      <c r="J83" s="133"/>
    </row>
    <row r="84" spans="2:10" ht="12" customHeight="1">
      <c r="B84" s="177"/>
      <c r="C84" s="133"/>
      <c r="D84" s="133"/>
      <c r="E84" s="133"/>
      <c r="F84" s="133"/>
      <c r="G84" s="133"/>
      <c r="H84" s="133"/>
      <c r="I84" s="133"/>
      <c r="J84" s="133"/>
    </row>
    <row r="85" spans="2:10" ht="12" customHeight="1">
      <c r="B85" s="177"/>
      <c r="C85" s="133"/>
      <c r="D85" s="133"/>
      <c r="E85" s="133"/>
      <c r="F85" s="133"/>
      <c r="G85" s="133"/>
      <c r="H85" s="133"/>
      <c r="I85" s="133"/>
      <c r="J85" s="133"/>
    </row>
    <row r="86" spans="2:10" ht="12" customHeight="1">
      <c r="B86" s="177"/>
      <c r="C86" s="133"/>
      <c r="D86" s="133"/>
      <c r="E86" s="133"/>
      <c r="F86" s="133"/>
      <c r="G86" s="133"/>
      <c r="H86" s="133"/>
      <c r="I86" s="133"/>
      <c r="J86" s="133"/>
    </row>
    <row r="87" spans="2:10" ht="12" customHeight="1">
      <c r="B87" s="177"/>
      <c r="C87" s="133"/>
      <c r="D87" s="133"/>
      <c r="E87" s="133"/>
      <c r="F87" s="133"/>
      <c r="G87" s="133"/>
      <c r="H87" s="133"/>
      <c r="I87" s="133"/>
      <c r="J87" s="133"/>
    </row>
    <row r="88" spans="2:10" ht="12" customHeight="1">
      <c r="B88" s="177"/>
      <c r="C88" s="133"/>
      <c r="D88" s="133"/>
      <c r="E88" s="133"/>
      <c r="F88" s="133"/>
      <c r="G88" s="133"/>
      <c r="H88" s="133"/>
      <c r="I88" s="133"/>
      <c r="J88" s="133"/>
    </row>
    <row r="89" spans="2:10" ht="12" customHeight="1">
      <c r="B89" s="177"/>
      <c r="C89" s="133"/>
      <c r="D89" s="133"/>
      <c r="E89" s="133"/>
      <c r="F89" s="133"/>
      <c r="G89" s="133"/>
      <c r="H89" s="133"/>
      <c r="I89" s="133"/>
      <c r="J89" s="133"/>
    </row>
    <row r="90" spans="2:10" ht="12" customHeight="1">
      <c r="B90" s="177"/>
      <c r="C90" s="133"/>
      <c r="D90" s="133"/>
      <c r="E90" s="133"/>
      <c r="F90" s="133"/>
      <c r="G90" s="133"/>
      <c r="H90" s="133"/>
      <c r="I90" s="133"/>
      <c r="J90" s="133"/>
    </row>
    <row r="91" spans="2:10" ht="12" customHeight="1">
      <c r="B91" s="177"/>
      <c r="C91" s="133"/>
      <c r="D91" s="133"/>
      <c r="E91" s="133"/>
      <c r="F91" s="133"/>
      <c r="G91" s="133"/>
      <c r="H91" s="133"/>
      <c r="I91" s="133"/>
      <c r="J91" s="133"/>
    </row>
    <row r="92" spans="2:10" ht="12" customHeight="1">
      <c r="B92" s="177"/>
      <c r="C92" s="133"/>
      <c r="D92" s="133"/>
      <c r="E92" s="133"/>
      <c r="F92" s="133"/>
      <c r="G92" s="133"/>
      <c r="H92" s="133"/>
      <c r="I92" s="133"/>
      <c r="J92" s="133"/>
    </row>
    <row r="93" spans="2:10" ht="12" customHeight="1">
      <c r="B93" s="177"/>
      <c r="C93" s="133"/>
      <c r="D93" s="133"/>
      <c r="E93" s="133"/>
      <c r="F93" s="133"/>
      <c r="G93" s="133"/>
      <c r="H93" s="133"/>
      <c r="I93" s="133"/>
      <c r="J93" s="133"/>
    </row>
    <row r="94" spans="2:10" ht="12" customHeight="1">
      <c r="B94" s="177"/>
      <c r="C94" s="133"/>
      <c r="D94" s="133"/>
      <c r="E94" s="133"/>
      <c r="F94" s="133"/>
      <c r="G94" s="133"/>
      <c r="H94" s="133"/>
      <c r="I94" s="133"/>
      <c r="J94" s="133"/>
    </row>
    <row r="95" spans="2:10" ht="12" customHeight="1">
      <c r="B95" s="177"/>
      <c r="C95" s="133"/>
      <c r="D95" s="133"/>
      <c r="E95" s="133"/>
      <c r="F95" s="133"/>
      <c r="G95" s="133"/>
      <c r="H95" s="133"/>
      <c r="I95" s="133"/>
      <c r="J95" s="133"/>
    </row>
    <row r="96" spans="2:10" ht="12" customHeight="1">
      <c r="B96" s="177"/>
      <c r="C96" s="133"/>
      <c r="D96" s="133"/>
      <c r="E96" s="133"/>
      <c r="F96" s="133"/>
      <c r="G96" s="133"/>
      <c r="H96" s="133"/>
      <c r="I96" s="133"/>
      <c r="J96" s="133"/>
    </row>
    <row r="97" spans="2:10" ht="12" customHeight="1">
      <c r="B97" s="177"/>
      <c r="C97" s="133"/>
      <c r="D97" s="133"/>
      <c r="E97" s="133"/>
      <c r="F97" s="133"/>
      <c r="G97" s="133"/>
      <c r="H97" s="133"/>
      <c r="I97" s="133"/>
      <c r="J97" s="133"/>
    </row>
    <row r="98" spans="2:10" ht="12" customHeight="1">
      <c r="B98" s="177"/>
      <c r="C98" s="133"/>
      <c r="D98" s="133"/>
      <c r="E98" s="133"/>
      <c r="F98" s="133"/>
      <c r="G98" s="133"/>
      <c r="H98" s="133"/>
      <c r="I98" s="133"/>
      <c r="J98" s="133"/>
    </row>
    <row r="99" spans="2:10" ht="12" customHeight="1">
      <c r="B99" s="177"/>
      <c r="C99" s="133"/>
      <c r="D99" s="133"/>
      <c r="E99" s="133"/>
      <c r="F99" s="133"/>
      <c r="G99" s="133"/>
      <c r="H99" s="133"/>
      <c r="I99" s="133"/>
      <c r="J99" s="133"/>
    </row>
    <row r="100" spans="2:10" ht="12" customHeight="1">
      <c r="B100" s="177"/>
      <c r="C100" s="133"/>
      <c r="D100" s="133"/>
      <c r="E100" s="133"/>
      <c r="F100" s="133"/>
      <c r="G100" s="133"/>
      <c r="H100" s="133"/>
      <c r="I100" s="133"/>
      <c r="J100" s="133"/>
    </row>
    <row r="101" spans="2:10" ht="12" customHeight="1">
      <c r="B101" s="177"/>
      <c r="C101" s="133"/>
      <c r="D101" s="133"/>
      <c r="E101" s="133"/>
      <c r="F101" s="133"/>
      <c r="G101" s="133"/>
      <c r="H101" s="133"/>
      <c r="I101" s="133"/>
      <c r="J101" s="133"/>
    </row>
    <row r="102" spans="2:10" ht="12" customHeight="1">
      <c r="B102" s="177"/>
      <c r="C102" s="133"/>
      <c r="D102" s="133"/>
      <c r="E102" s="133"/>
      <c r="F102" s="133"/>
      <c r="G102" s="133"/>
      <c r="H102" s="133"/>
      <c r="I102" s="133"/>
      <c r="J102" s="133"/>
    </row>
    <row r="103" spans="2:10" ht="12" customHeight="1">
      <c r="B103" s="177"/>
      <c r="C103" s="133"/>
      <c r="D103" s="133"/>
      <c r="E103" s="133"/>
      <c r="F103" s="133"/>
      <c r="G103" s="133"/>
      <c r="H103" s="133"/>
      <c r="I103" s="133"/>
      <c r="J103" s="133"/>
    </row>
    <row r="104" spans="2:10" ht="12" customHeight="1">
      <c r="B104" s="177"/>
      <c r="C104" s="133"/>
      <c r="D104" s="133"/>
      <c r="E104" s="133"/>
      <c r="F104" s="133"/>
      <c r="G104" s="133"/>
      <c r="H104" s="133"/>
      <c r="I104" s="133"/>
      <c r="J104" s="133"/>
    </row>
    <row r="105" spans="2:10" ht="12" customHeight="1">
      <c r="B105" s="177"/>
      <c r="C105" s="133"/>
      <c r="D105" s="133"/>
      <c r="E105" s="133"/>
      <c r="F105" s="133"/>
      <c r="G105" s="133"/>
      <c r="H105" s="133"/>
      <c r="I105" s="133"/>
      <c r="J105" s="133"/>
    </row>
    <row r="106" spans="2:10" ht="12" customHeight="1">
      <c r="B106" s="177"/>
      <c r="C106" s="133"/>
      <c r="D106" s="133"/>
      <c r="E106" s="133"/>
      <c r="F106" s="133"/>
      <c r="G106" s="133"/>
      <c r="H106" s="133"/>
      <c r="I106" s="133"/>
      <c r="J106" s="133"/>
    </row>
    <row r="107" spans="2:10" ht="12" customHeight="1">
      <c r="B107" s="177"/>
      <c r="C107" s="133"/>
      <c r="D107" s="133"/>
      <c r="E107" s="133"/>
      <c r="F107" s="133"/>
      <c r="G107" s="133"/>
      <c r="H107" s="133"/>
      <c r="I107" s="133"/>
      <c r="J107" s="133"/>
    </row>
    <row r="108" spans="2:10" ht="12" customHeight="1">
      <c r="B108" s="177"/>
      <c r="C108" s="133"/>
      <c r="D108" s="133"/>
      <c r="E108" s="133"/>
      <c r="F108" s="133"/>
      <c r="G108" s="133"/>
      <c r="H108" s="133"/>
      <c r="I108" s="133"/>
      <c r="J108" s="133"/>
    </row>
    <row r="109" spans="2:10" ht="12" customHeight="1">
      <c r="B109" s="177"/>
      <c r="C109" s="133"/>
      <c r="D109" s="133"/>
      <c r="E109" s="133"/>
      <c r="F109" s="133"/>
      <c r="G109" s="133"/>
      <c r="H109" s="133"/>
      <c r="I109" s="133"/>
      <c r="J109" s="133"/>
    </row>
    <row r="110" spans="2:10" ht="12" customHeight="1">
      <c r="B110" s="177"/>
      <c r="C110" s="133"/>
      <c r="D110" s="133"/>
      <c r="E110" s="133"/>
      <c r="F110" s="133"/>
      <c r="G110" s="133"/>
      <c r="H110" s="133"/>
      <c r="I110" s="133"/>
      <c r="J110" s="133"/>
    </row>
    <row r="111" spans="2:10" ht="12" customHeight="1">
      <c r="B111" s="177"/>
      <c r="C111" s="133"/>
      <c r="D111" s="133"/>
      <c r="E111" s="133"/>
      <c r="F111" s="133"/>
      <c r="G111" s="133"/>
      <c r="H111" s="133"/>
      <c r="I111" s="133"/>
      <c r="J111" s="133"/>
    </row>
    <row r="112" spans="2:10" ht="12" customHeight="1">
      <c r="B112" s="177"/>
      <c r="C112" s="133"/>
      <c r="D112" s="133"/>
      <c r="E112" s="133"/>
      <c r="F112" s="133"/>
      <c r="G112" s="133"/>
      <c r="H112" s="133"/>
      <c r="I112" s="133"/>
      <c r="J112" s="133"/>
    </row>
    <row r="113" spans="2:10" ht="12" customHeight="1">
      <c r="B113" s="177"/>
      <c r="C113" s="133"/>
      <c r="D113" s="133"/>
      <c r="E113" s="133"/>
      <c r="F113" s="133"/>
      <c r="G113" s="133"/>
      <c r="H113" s="133"/>
      <c r="I113" s="133"/>
      <c r="J113" s="133"/>
    </row>
    <row r="114" spans="2:10" ht="12" customHeight="1">
      <c r="B114" s="177"/>
      <c r="C114" s="133"/>
      <c r="D114" s="133"/>
      <c r="E114" s="133"/>
      <c r="F114" s="133"/>
      <c r="G114" s="133"/>
      <c r="H114" s="133"/>
      <c r="I114" s="133"/>
      <c r="J114" s="133"/>
    </row>
    <row r="115" spans="2:10" ht="12" customHeight="1">
      <c r="B115" s="177"/>
      <c r="C115" s="133"/>
      <c r="D115" s="133"/>
      <c r="E115" s="133"/>
      <c r="F115" s="133"/>
      <c r="G115" s="133"/>
      <c r="H115" s="133"/>
      <c r="I115" s="133"/>
      <c r="J115" s="133"/>
    </row>
    <row r="116" spans="2:10" ht="12" customHeight="1">
      <c r="B116" s="177"/>
      <c r="C116" s="133"/>
      <c r="D116" s="133"/>
      <c r="E116" s="133"/>
      <c r="F116" s="133"/>
      <c r="G116" s="133"/>
      <c r="H116" s="133"/>
      <c r="I116" s="133"/>
      <c r="J116" s="133"/>
    </row>
    <row r="117" spans="2:10" ht="12" customHeight="1">
      <c r="B117" s="177"/>
      <c r="C117" s="133"/>
      <c r="D117" s="133"/>
      <c r="E117" s="133"/>
      <c r="F117" s="133"/>
      <c r="G117" s="133"/>
      <c r="H117" s="133"/>
      <c r="I117" s="133"/>
      <c r="J117" s="133"/>
    </row>
    <row r="118" spans="2:10" ht="12" customHeight="1">
      <c r="B118" s="177"/>
      <c r="C118" s="133"/>
      <c r="D118" s="133"/>
      <c r="E118" s="133"/>
      <c r="F118" s="133"/>
      <c r="G118" s="133"/>
      <c r="H118" s="133"/>
      <c r="I118" s="133"/>
      <c r="J118" s="133"/>
    </row>
    <row r="119" spans="2:10" ht="12" customHeight="1">
      <c r="B119" s="177"/>
      <c r="C119" s="133"/>
      <c r="D119" s="133"/>
      <c r="E119" s="133"/>
      <c r="F119" s="133"/>
      <c r="G119" s="133"/>
      <c r="H119" s="133"/>
      <c r="I119" s="133"/>
      <c r="J119" s="133"/>
    </row>
    <row r="120" spans="2:10" ht="12" customHeight="1">
      <c r="B120" s="177"/>
      <c r="C120" s="133"/>
      <c r="D120" s="133"/>
      <c r="E120" s="133"/>
      <c r="F120" s="133"/>
      <c r="G120" s="133"/>
      <c r="H120" s="133"/>
      <c r="I120" s="133"/>
      <c r="J120" s="133"/>
    </row>
    <row r="121" spans="2:10" ht="12" customHeight="1">
      <c r="B121" s="181"/>
      <c r="C121" s="133"/>
      <c r="D121" s="133"/>
      <c r="E121" s="133"/>
      <c r="F121" s="133"/>
      <c r="G121" s="133"/>
      <c r="H121" s="133"/>
      <c r="I121" s="133"/>
      <c r="J121" s="133"/>
    </row>
    <row r="122" spans="2:10" ht="12" customHeight="1">
      <c r="B122" s="181"/>
      <c r="C122" s="133"/>
      <c r="D122" s="133"/>
      <c r="E122" s="133"/>
      <c r="F122" s="133"/>
      <c r="G122" s="133"/>
      <c r="H122" s="133"/>
      <c r="I122" s="133"/>
      <c r="J122" s="133"/>
    </row>
    <row r="123" spans="2:10" ht="12" customHeight="1">
      <c r="B123" s="181"/>
      <c r="C123" s="133"/>
      <c r="D123" s="133"/>
      <c r="E123" s="133"/>
      <c r="F123" s="133"/>
      <c r="G123" s="133"/>
      <c r="H123" s="133"/>
      <c r="I123" s="133"/>
      <c r="J123" s="133"/>
    </row>
    <row r="124" spans="2:10" ht="12" customHeight="1">
      <c r="B124" s="181"/>
      <c r="C124" s="133"/>
      <c r="D124" s="133"/>
      <c r="E124" s="133"/>
      <c r="F124" s="133"/>
      <c r="G124" s="133"/>
      <c r="H124" s="133"/>
      <c r="I124" s="133"/>
      <c r="J124" s="133"/>
    </row>
    <row r="125" spans="2:10" ht="12" customHeight="1">
      <c r="B125" s="181"/>
      <c r="C125" s="133"/>
      <c r="D125" s="133"/>
      <c r="E125" s="133"/>
      <c r="F125" s="133"/>
      <c r="G125" s="133"/>
      <c r="H125" s="133"/>
      <c r="I125" s="133"/>
      <c r="J125" s="133"/>
    </row>
    <row r="126" spans="2:10" ht="12" customHeight="1">
      <c r="B126" s="181"/>
      <c r="C126" s="133"/>
      <c r="D126" s="133"/>
      <c r="E126" s="133"/>
      <c r="F126" s="133"/>
      <c r="G126" s="133"/>
      <c r="H126" s="133"/>
      <c r="I126" s="133"/>
      <c r="J126" s="133"/>
    </row>
    <row r="127" spans="2:10" ht="12" customHeight="1">
      <c r="B127" s="181"/>
      <c r="C127" s="133"/>
      <c r="D127" s="133"/>
      <c r="E127" s="133"/>
      <c r="F127" s="133"/>
      <c r="G127" s="133"/>
      <c r="H127" s="133"/>
      <c r="I127" s="133"/>
      <c r="J127" s="133"/>
    </row>
    <row r="128" spans="2:10" ht="12" customHeight="1">
      <c r="B128" s="181"/>
      <c r="C128" s="133"/>
      <c r="D128" s="133"/>
      <c r="E128" s="133"/>
      <c r="F128" s="133"/>
      <c r="G128" s="133"/>
      <c r="H128" s="133"/>
      <c r="I128" s="133"/>
      <c r="J128" s="133"/>
    </row>
    <row r="129" spans="3:10" ht="12" customHeight="1">
      <c r="C129" s="133"/>
      <c r="D129" s="133"/>
      <c r="E129" s="133"/>
      <c r="F129" s="133"/>
      <c r="G129" s="133"/>
      <c r="H129" s="133"/>
      <c r="I129" s="133"/>
      <c r="J129" s="133"/>
    </row>
    <row r="130" spans="3:10" ht="12" customHeight="1">
      <c r="C130" s="133"/>
      <c r="D130" s="133"/>
      <c r="E130" s="133"/>
      <c r="F130" s="133"/>
      <c r="G130" s="133"/>
      <c r="H130" s="133"/>
      <c r="I130" s="133"/>
      <c r="J130" s="133"/>
    </row>
    <row r="131" spans="3:10" ht="12" customHeight="1">
      <c r="C131" s="133"/>
      <c r="D131" s="133"/>
      <c r="E131" s="133"/>
      <c r="F131" s="133"/>
      <c r="G131" s="133"/>
      <c r="H131" s="133"/>
      <c r="I131" s="133"/>
      <c r="J131" s="133"/>
    </row>
    <row r="132" spans="3:10" ht="12" customHeight="1">
      <c r="C132" s="133"/>
      <c r="D132" s="133"/>
      <c r="E132" s="133"/>
      <c r="F132" s="133"/>
      <c r="G132" s="133"/>
      <c r="H132" s="133"/>
      <c r="I132" s="133"/>
      <c r="J132" s="133"/>
    </row>
    <row r="133" spans="3:10" ht="12" customHeight="1">
      <c r="C133" s="133"/>
      <c r="D133" s="133"/>
      <c r="E133" s="133"/>
      <c r="F133" s="133"/>
      <c r="G133" s="133"/>
      <c r="H133" s="133"/>
      <c r="I133" s="133"/>
      <c r="J133" s="133"/>
    </row>
    <row r="134" spans="3:10" ht="12" customHeight="1">
      <c r="C134" s="133"/>
      <c r="D134" s="133"/>
      <c r="E134" s="133"/>
      <c r="F134" s="133"/>
      <c r="G134" s="133"/>
      <c r="H134" s="133"/>
      <c r="I134" s="133"/>
      <c r="J134" s="133"/>
    </row>
    <row r="135" spans="3:10" ht="12" customHeight="1">
      <c r="C135" s="133"/>
      <c r="D135" s="133"/>
      <c r="E135" s="133"/>
      <c r="F135" s="133"/>
      <c r="G135" s="133"/>
      <c r="H135" s="133"/>
      <c r="I135" s="133"/>
      <c r="J135" s="133"/>
    </row>
    <row r="136" spans="3:10" ht="12" customHeight="1">
      <c r="C136" s="133"/>
      <c r="D136" s="133"/>
      <c r="E136" s="133"/>
      <c r="F136" s="133"/>
      <c r="G136" s="133"/>
      <c r="H136" s="133"/>
      <c r="I136" s="133"/>
      <c r="J136" s="133"/>
    </row>
    <row r="137" spans="3:10" ht="12" customHeight="1">
      <c r="C137" s="133"/>
      <c r="D137" s="133"/>
      <c r="E137" s="133"/>
      <c r="F137" s="133"/>
      <c r="G137" s="133"/>
      <c r="H137" s="133"/>
      <c r="I137" s="133"/>
      <c r="J137" s="133"/>
    </row>
    <row r="138" spans="3:10" ht="12" customHeight="1">
      <c r="C138" s="133"/>
      <c r="D138" s="133"/>
      <c r="E138" s="133"/>
      <c r="F138" s="133"/>
      <c r="G138" s="133"/>
      <c r="H138" s="133"/>
      <c r="I138" s="133"/>
      <c r="J138" s="133"/>
    </row>
    <row r="139" spans="3:10" ht="12" customHeight="1">
      <c r="C139" s="133"/>
      <c r="D139" s="133"/>
      <c r="E139" s="133"/>
      <c r="F139" s="133"/>
      <c r="G139" s="133"/>
      <c r="H139" s="133"/>
      <c r="I139" s="133"/>
      <c r="J139" s="133"/>
    </row>
    <row r="140" spans="3:10" ht="12" customHeight="1">
      <c r="C140" s="133"/>
      <c r="D140" s="133"/>
      <c r="E140" s="133"/>
      <c r="F140" s="133"/>
      <c r="G140" s="133"/>
      <c r="H140" s="133"/>
      <c r="I140" s="133"/>
      <c r="J140" s="133"/>
    </row>
    <row r="141" spans="3:10" ht="12" customHeight="1">
      <c r="C141" s="133"/>
      <c r="D141" s="133"/>
      <c r="E141" s="133"/>
      <c r="F141" s="133"/>
      <c r="G141" s="133"/>
      <c r="H141" s="133"/>
      <c r="I141" s="133"/>
      <c r="J141" s="133"/>
    </row>
    <row r="142" spans="3:10" ht="12" customHeight="1">
      <c r="C142" s="133"/>
      <c r="D142" s="133"/>
      <c r="E142" s="133"/>
      <c r="F142" s="133"/>
      <c r="G142" s="133"/>
      <c r="H142" s="133"/>
      <c r="I142" s="133"/>
      <c r="J142" s="133"/>
    </row>
    <row r="143" spans="3:10" ht="12" customHeight="1">
      <c r="C143" s="133"/>
      <c r="D143" s="133"/>
      <c r="E143" s="133"/>
      <c r="F143" s="133"/>
      <c r="G143" s="133"/>
      <c r="H143" s="133"/>
      <c r="I143" s="133"/>
      <c r="J143" s="133"/>
    </row>
    <row r="144" spans="3:10" ht="12" customHeight="1">
      <c r="C144" s="133"/>
      <c r="D144" s="133"/>
      <c r="E144" s="133"/>
      <c r="F144" s="133"/>
      <c r="G144" s="133"/>
      <c r="H144" s="133"/>
      <c r="I144" s="133"/>
      <c r="J144" s="133"/>
    </row>
    <row r="145" spans="3:10" ht="12" customHeight="1">
      <c r="C145" s="133"/>
      <c r="D145" s="133"/>
      <c r="E145" s="133"/>
      <c r="F145" s="133"/>
      <c r="G145" s="133"/>
      <c r="H145" s="133"/>
      <c r="I145" s="133"/>
      <c r="J145" s="133"/>
    </row>
    <row r="146" spans="3:10" ht="12" customHeight="1">
      <c r="C146" s="133"/>
      <c r="D146" s="133"/>
      <c r="E146" s="133"/>
      <c r="F146" s="133"/>
      <c r="G146" s="133"/>
      <c r="H146" s="133"/>
      <c r="I146" s="133"/>
      <c r="J146" s="133"/>
    </row>
    <row r="147" spans="3:10" ht="12" customHeight="1">
      <c r="C147" s="133"/>
      <c r="D147" s="133"/>
      <c r="E147" s="133"/>
      <c r="F147" s="133"/>
      <c r="G147" s="133"/>
      <c r="H147" s="133"/>
      <c r="I147" s="133"/>
      <c r="J147" s="133"/>
    </row>
    <row r="148" spans="3:10" ht="12" customHeight="1">
      <c r="C148" s="133"/>
      <c r="D148" s="133"/>
      <c r="E148" s="133"/>
      <c r="F148" s="133"/>
      <c r="G148" s="133"/>
      <c r="H148" s="133"/>
      <c r="I148" s="133"/>
      <c r="J148" s="133"/>
    </row>
    <row r="149" spans="3:10" ht="12" customHeight="1">
      <c r="C149" s="133"/>
      <c r="D149" s="133"/>
      <c r="E149" s="133"/>
      <c r="F149" s="133"/>
      <c r="G149" s="133"/>
      <c r="H149" s="133"/>
      <c r="I149" s="133"/>
      <c r="J149" s="133"/>
    </row>
    <row r="150" spans="3:10" ht="12" customHeight="1">
      <c r="C150" s="133"/>
      <c r="D150" s="133"/>
      <c r="E150" s="133"/>
      <c r="F150" s="133"/>
      <c r="G150" s="133"/>
      <c r="H150" s="133"/>
      <c r="I150" s="133"/>
      <c r="J150" s="133"/>
    </row>
    <row r="151" spans="3:10" ht="12" customHeight="1">
      <c r="C151" s="133"/>
      <c r="D151" s="133"/>
      <c r="E151" s="133"/>
      <c r="F151" s="133"/>
      <c r="G151" s="133"/>
      <c r="H151" s="133"/>
      <c r="I151" s="133"/>
      <c r="J151" s="133"/>
    </row>
    <row r="152" spans="3:10" ht="12" customHeight="1">
      <c r="C152" s="133"/>
      <c r="D152" s="133"/>
      <c r="E152" s="133"/>
      <c r="F152" s="133"/>
      <c r="G152" s="133"/>
      <c r="H152" s="133"/>
      <c r="I152" s="133"/>
      <c r="J152" s="133"/>
    </row>
    <row r="153" spans="3:10" ht="12" customHeight="1">
      <c r="C153" s="133"/>
      <c r="D153" s="133"/>
      <c r="E153" s="133"/>
      <c r="F153" s="133"/>
      <c r="G153" s="133"/>
      <c r="H153" s="133"/>
      <c r="I153" s="133"/>
      <c r="J153" s="133"/>
    </row>
    <row r="154" spans="3:10" ht="12" customHeight="1">
      <c r="C154" s="133"/>
      <c r="D154" s="133"/>
      <c r="E154" s="133"/>
      <c r="F154" s="133"/>
      <c r="G154" s="133"/>
      <c r="H154" s="133"/>
      <c r="I154" s="133"/>
      <c r="J154" s="133"/>
    </row>
    <row r="155" spans="3:10" ht="12" customHeight="1">
      <c r="C155" s="133"/>
      <c r="D155" s="133"/>
      <c r="E155" s="133"/>
      <c r="F155" s="133"/>
      <c r="G155" s="133"/>
      <c r="H155" s="133"/>
      <c r="I155" s="133"/>
      <c r="J155" s="133"/>
    </row>
    <row r="156" spans="3:10" ht="12" customHeight="1">
      <c r="C156" s="133"/>
      <c r="D156" s="133"/>
      <c r="E156" s="133"/>
      <c r="F156" s="133"/>
      <c r="G156" s="133"/>
      <c r="H156" s="133"/>
      <c r="I156" s="133"/>
      <c r="J156" s="133"/>
    </row>
    <row r="157" spans="3:10" ht="12" customHeight="1">
      <c r="C157" s="133"/>
      <c r="D157" s="133"/>
      <c r="E157" s="133"/>
      <c r="F157" s="133"/>
      <c r="G157" s="133"/>
      <c r="H157" s="133"/>
      <c r="I157" s="133"/>
      <c r="J157" s="133"/>
    </row>
    <row r="158" spans="3:10" ht="12" customHeight="1">
      <c r="C158" s="133"/>
      <c r="D158" s="133"/>
      <c r="E158" s="133"/>
      <c r="F158" s="133"/>
      <c r="G158" s="133"/>
      <c r="H158" s="133"/>
      <c r="I158" s="133"/>
      <c r="J158" s="133"/>
    </row>
    <row r="159" spans="3:10" ht="12" customHeight="1">
      <c r="C159" s="133"/>
      <c r="D159" s="133"/>
      <c r="E159" s="133"/>
      <c r="F159" s="133"/>
      <c r="G159" s="133"/>
      <c r="H159" s="133"/>
      <c r="I159" s="133"/>
      <c r="J159" s="133"/>
    </row>
    <row r="160" spans="3:10" ht="12" customHeight="1">
      <c r="C160" s="133"/>
      <c r="D160" s="133"/>
      <c r="E160" s="133"/>
      <c r="F160" s="133"/>
      <c r="G160" s="133"/>
      <c r="H160" s="133"/>
      <c r="I160" s="133"/>
      <c r="J160" s="133"/>
    </row>
    <row r="161" spans="3:10" ht="12" customHeight="1">
      <c r="C161" s="133"/>
      <c r="D161" s="133"/>
      <c r="E161" s="133"/>
      <c r="F161" s="133"/>
      <c r="G161" s="133"/>
      <c r="H161" s="133"/>
      <c r="I161" s="133"/>
      <c r="J161" s="133"/>
    </row>
    <row r="162" spans="3:10" ht="12" customHeight="1">
      <c r="C162" s="133"/>
      <c r="D162" s="133"/>
      <c r="E162" s="133"/>
      <c r="F162" s="133"/>
      <c r="G162" s="133"/>
      <c r="H162" s="133"/>
      <c r="I162" s="133"/>
      <c r="J162" s="133"/>
    </row>
    <row r="163" spans="3:10" ht="12" customHeight="1">
      <c r="C163" s="133"/>
      <c r="D163" s="133"/>
      <c r="E163" s="133"/>
      <c r="F163" s="133"/>
      <c r="G163" s="133"/>
      <c r="H163" s="133"/>
      <c r="I163" s="133"/>
      <c r="J163" s="133"/>
    </row>
    <row r="164" spans="3:10" ht="12" customHeight="1">
      <c r="C164" s="133"/>
      <c r="D164" s="133"/>
      <c r="E164" s="133"/>
      <c r="F164" s="133"/>
      <c r="G164" s="133"/>
      <c r="H164" s="133"/>
      <c r="I164" s="133"/>
      <c r="J164" s="133"/>
    </row>
    <row r="165" spans="3:10" ht="12" customHeight="1">
      <c r="C165" s="133"/>
      <c r="D165" s="133"/>
      <c r="E165" s="133"/>
      <c r="F165" s="133"/>
      <c r="G165" s="133"/>
      <c r="H165" s="133"/>
      <c r="I165" s="133"/>
      <c r="J165" s="133"/>
    </row>
    <row r="166" spans="3:10" ht="12" customHeight="1">
      <c r="C166" s="133"/>
      <c r="D166" s="133"/>
      <c r="E166" s="133"/>
      <c r="F166" s="133"/>
      <c r="G166" s="133"/>
      <c r="H166" s="133"/>
      <c r="I166" s="133"/>
      <c r="J166" s="133"/>
    </row>
    <row r="167" spans="3:10" ht="12" customHeight="1">
      <c r="C167" s="133"/>
      <c r="D167" s="133"/>
      <c r="E167" s="133"/>
      <c r="F167" s="133"/>
      <c r="G167" s="133"/>
      <c r="H167" s="133"/>
      <c r="I167" s="133"/>
      <c r="J167" s="133"/>
    </row>
    <row r="168" spans="3:10" ht="12" customHeight="1">
      <c r="C168" s="133"/>
      <c r="D168" s="133"/>
      <c r="E168" s="133"/>
      <c r="F168" s="133"/>
      <c r="G168" s="133"/>
      <c r="H168" s="133"/>
      <c r="I168" s="133"/>
      <c r="J168" s="133"/>
    </row>
    <row r="169" spans="3:10" ht="12" customHeight="1">
      <c r="C169" s="133"/>
      <c r="D169" s="133"/>
      <c r="E169" s="133"/>
      <c r="F169" s="133"/>
      <c r="G169" s="133"/>
      <c r="H169" s="133"/>
      <c r="I169" s="133"/>
      <c r="J169" s="133"/>
    </row>
    <row r="170" spans="3:10" ht="12" customHeight="1">
      <c r="C170" s="133"/>
      <c r="D170" s="133"/>
      <c r="E170" s="133"/>
      <c r="F170" s="133"/>
      <c r="G170" s="133"/>
      <c r="H170" s="133"/>
      <c r="I170" s="133"/>
      <c r="J170" s="133"/>
    </row>
    <row r="171" spans="3:10" ht="12" customHeight="1">
      <c r="C171" s="133"/>
      <c r="D171" s="133"/>
      <c r="E171" s="133"/>
      <c r="F171" s="133"/>
      <c r="G171" s="133"/>
      <c r="H171" s="133"/>
      <c r="I171" s="133"/>
      <c r="J171" s="133"/>
    </row>
    <row r="172" spans="3:10" ht="12" customHeight="1">
      <c r="C172" s="133"/>
      <c r="D172" s="133"/>
      <c r="E172" s="133"/>
      <c r="F172" s="133"/>
      <c r="G172" s="133"/>
      <c r="H172" s="133"/>
      <c r="I172" s="133"/>
      <c r="J172" s="133"/>
    </row>
    <row r="173" spans="3:10" ht="12" customHeight="1">
      <c r="C173" s="133"/>
      <c r="D173" s="133"/>
      <c r="E173" s="133"/>
      <c r="F173" s="133"/>
      <c r="G173" s="133"/>
      <c r="H173" s="133"/>
      <c r="I173" s="133"/>
      <c r="J173" s="133"/>
    </row>
    <row r="174" spans="3:10" ht="12" customHeight="1">
      <c r="C174" s="133"/>
      <c r="D174" s="133"/>
      <c r="E174" s="133"/>
      <c r="F174" s="133"/>
      <c r="G174" s="133"/>
      <c r="H174" s="133"/>
      <c r="I174" s="133"/>
      <c r="J174" s="133"/>
    </row>
    <row r="175" spans="3:10" ht="12" customHeight="1">
      <c r="C175" s="133"/>
      <c r="D175" s="133"/>
      <c r="E175" s="133"/>
      <c r="F175" s="133"/>
      <c r="G175" s="133"/>
      <c r="H175" s="133"/>
      <c r="I175" s="133"/>
      <c r="J175" s="133"/>
    </row>
    <row r="176" spans="3:10" ht="12" customHeight="1">
      <c r="C176" s="133"/>
      <c r="D176" s="133"/>
      <c r="E176" s="133"/>
      <c r="F176" s="133"/>
      <c r="G176" s="133"/>
      <c r="H176" s="133"/>
      <c r="I176" s="133"/>
      <c r="J176" s="133"/>
    </row>
    <row r="177" spans="3:10" ht="12" customHeight="1">
      <c r="C177" s="133"/>
      <c r="D177" s="133"/>
      <c r="E177" s="133"/>
      <c r="F177" s="133"/>
      <c r="G177" s="133"/>
      <c r="H177" s="133"/>
      <c r="I177" s="133"/>
      <c r="J177" s="133"/>
    </row>
    <row r="178" spans="3:10" ht="12" customHeight="1">
      <c r="C178" s="133"/>
      <c r="D178" s="133"/>
      <c r="E178" s="133"/>
      <c r="F178" s="133"/>
      <c r="G178" s="133"/>
      <c r="H178" s="133"/>
      <c r="I178" s="133"/>
      <c r="J178" s="133"/>
    </row>
    <row r="179" spans="3:10" ht="12" customHeight="1">
      <c r="C179" s="133"/>
      <c r="D179" s="133"/>
      <c r="E179" s="133"/>
      <c r="F179" s="133"/>
      <c r="G179" s="133"/>
      <c r="H179" s="133"/>
      <c r="I179" s="133"/>
      <c r="J179" s="133"/>
    </row>
    <row r="180" spans="3:10" ht="12" customHeight="1">
      <c r="C180" s="133"/>
      <c r="D180" s="133"/>
      <c r="E180" s="133"/>
      <c r="F180" s="133"/>
      <c r="G180" s="133"/>
      <c r="H180" s="133"/>
      <c r="I180" s="133"/>
      <c r="J180" s="133"/>
    </row>
    <row r="181" spans="3:10" ht="12" customHeight="1">
      <c r="C181" s="133"/>
      <c r="D181" s="133"/>
      <c r="E181" s="133"/>
      <c r="F181" s="133"/>
      <c r="G181" s="133"/>
      <c r="H181" s="133"/>
      <c r="I181" s="133"/>
      <c r="J181" s="133"/>
    </row>
    <row r="182" spans="3:10" ht="12" customHeight="1">
      <c r="C182" s="133"/>
      <c r="D182" s="133"/>
      <c r="E182" s="133"/>
      <c r="F182" s="133"/>
      <c r="G182" s="133"/>
      <c r="H182" s="133"/>
      <c r="I182" s="133"/>
      <c r="J182" s="133"/>
    </row>
    <row r="183" spans="3:10" ht="12" customHeight="1">
      <c r="C183" s="133"/>
      <c r="D183" s="133"/>
      <c r="E183" s="133"/>
      <c r="F183" s="133"/>
      <c r="G183" s="133"/>
      <c r="H183" s="133"/>
      <c r="I183" s="133"/>
      <c r="J183" s="133"/>
    </row>
    <row r="184" spans="3:10" ht="12" customHeight="1">
      <c r="C184" s="133"/>
      <c r="D184" s="133"/>
      <c r="E184" s="133"/>
      <c r="F184" s="133"/>
      <c r="G184" s="133"/>
      <c r="H184" s="133"/>
      <c r="I184" s="133"/>
      <c r="J184" s="133"/>
    </row>
    <row r="185" spans="3:10" ht="12" customHeight="1">
      <c r="C185" s="133"/>
      <c r="D185" s="133"/>
      <c r="E185" s="133"/>
      <c r="F185" s="133"/>
      <c r="G185" s="133"/>
      <c r="H185" s="133"/>
      <c r="I185" s="133"/>
      <c r="J185" s="133"/>
    </row>
    <row r="186" spans="3:10" ht="12" customHeight="1">
      <c r="C186" s="133"/>
      <c r="D186" s="133"/>
      <c r="E186" s="133"/>
      <c r="F186" s="133"/>
      <c r="G186" s="133"/>
      <c r="H186" s="133"/>
      <c r="I186" s="133"/>
      <c r="J186" s="133"/>
    </row>
    <row r="187" spans="3:10" ht="12" customHeight="1">
      <c r="C187" s="133"/>
      <c r="D187" s="133"/>
      <c r="E187" s="133"/>
      <c r="F187" s="133"/>
      <c r="G187" s="133"/>
      <c r="H187" s="133"/>
      <c r="I187" s="133"/>
      <c r="J187" s="133"/>
    </row>
    <row r="188" spans="3:10" ht="12" customHeight="1">
      <c r="C188" s="133"/>
      <c r="D188" s="133"/>
      <c r="E188" s="133"/>
      <c r="F188" s="133"/>
      <c r="G188" s="133"/>
      <c r="H188" s="133"/>
      <c r="I188" s="133"/>
      <c r="J188" s="133"/>
    </row>
    <row r="189" spans="3:10" ht="12" customHeight="1">
      <c r="C189" s="133"/>
      <c r="D189" s="133"/>
      <c r="E189" s="133"/>
      <c r="F189" s="133"/>
      <c r="G189" s="133"/>
      <c r="H189" s="133"/>
      <c r="I189" s="133"/>
      <c r="J189" s="133"/>
    </row>
    <row r="190" spans="3:10" ht="12" customHeight="1">
      <c r="C190" s="133"/>
      <c r="D190" s="133"/>
      <c r="E190" s="133"/>
      <c r="F190" s="133"/>
      <c r="G190" s="133"/>
      <c r="H190" s="133"/>
      <c r="I190" s="133"/>
      <c r="J190" s="133"/>
    </row>
    <row r="191" spans="3:10" ht="12" customHeight="1">
      <c r="C191" s="133"/>
      <c r="D191" s="133"/>
      <c r="E191" s="133"/>
      <c r="F191" s="133"/>
      <c r="G191" s="133"/>
      <c r="H191" s="133"/>
      <c r="I191" s="133"/>
      <c r="J191" s="133"/>
    </row>
    <row r="192" spans="3:10" ht="12" customHeight="1">
      <c r="C192" s="133"/>
      <c r="D192" s="133"/>
      <c r="E192" s="133"/>
      <c r="F192" s="133"/>
      <c r="G192" s="133"/>
      <c r="H192" s="133"/>
      <c r="I192" s="133"/>
      <c r="J192" s="133"/>
    </row>
    <row r="193" spans="3:10" ht="12" customHeight="1">
      <c r="C193" s="133"/>
      <c r="D193" s="133"/>
      <c r="E193" s="133"/>
      <c r="F193" s="133"/>
      <c r="G193" s="133"/>
      <c r="H193" s="133"/>
      <c r="I193" s="133"/>
      <c r="J193" s="133"/>
    </row>
    <row r="194" spans="3:10" ht="12" customHeight="1">
      <c r="C194" s="133"/>
      <c r="D194" s="133"/>
      <c r="E194" s="133"/>
      <c r="F194" s="133"/>
      <c r="G194" s="133"/>
      <c r="H194" s="133"/>
      <c r="I194" s="133"/>
      <c r="J194" s="133"/>
    </row>
    <row r="195" spans="3:10" ht="12" customHeight="1">
      <c r="C195" s="133"/>
      <c r="D195" s="133"/>
      <c r="E195" s="133"/>
      <c r="F195" s="133"/>
      <c r="G195" s="133"/>
      <c r="H195" s="133"/>
      <c r="I195" s="133"/>
      <c r="J195" s="133"/>
    </row>
    <row r="196" spans="3:10" ht="12" customHeight="1">
      <c r="C196" s="133"/>
      <c r="D196" s="133"/>
      <c r="E196" s="133"/>
      <c r="F196" s="133"/>
      <c r="G196" s="133"/>
      <c r="H196" s="133"/>
      <c r="I196" s="133"/>
      <c r="J196" s="133"/>
    </row>
    <row r="197" spans="3:10" ht="12" customHeight="1">
      <c r="C197" s="133"/>
      <c r="D197" s="133"/>
      <c r="E197" s="133"/>
      <c r="F197" s="133"/>
      <c r="G197" s="133"/>
      <c r="H197" s="133"/>
      <c r="I197" s="133"/>
      <c r="J197" s="133"/>
    </row>
    <row r="198" spans="3:10" ht="12" customHeight="1">
      <c r="C198" s="133"/>
      <c r="D198" s="133"/>
      <c r="E198" s="133"/>
      <c r="F198" s="133"/>
      <c r="G198" s="133"/>
      <c r="H198" s="133"/>
      <c r="I198" s="133"/>
      <c r="J198" s="133"/>
    </row>
    <row r="199" spans="3:10" ht="12" customHeight="1">
      <c r="C199" s="133"/>
      <c r="D199" s="133"/>
      <c r="E199" s="133"/>
      <c r="F199" s="133"/>
      <c r="G199" s="133"/>
      <c r="H199" s="133"/>
      <c r="I199" s="133"/>
      <c r="J199" s="133"/>
    </row>
    <row r="200" spans="3:10" ht="12" customHeight="1">
      <c r="C200" s="133"/>
      <c r="D200" s="133"/>
      <c r="E200" s="133"/>
      <c r="F200" s="133"/>
      <c r="G200" s="133"/>
      <c r="H200" s="133"/>
      <c r="I200" s="133"/>
      <c r="J200" s="133"/>
    </row>
    <row r="201" spans="3:10" ht="12" customHeight="1">
      <c r="C201" s="133"/>
      <c r="D201" s="133"/>
      <c r="E201" s="133"/>
      <c r="F201" s="133"/>
      <c r="G201" s="133"/>
      <c r="H201" s="133"/>
      <c r="I201" s="133"/>
      <c r="J201" s="133"/>
    </row>
    <row r="202" spans="3:10" ht="12" customHeight="1">
      <c r="C202" s="133"/>
      <c r="D202" s="133"/>
      <c r="E202" s="133"/>
      <c r="F202" s="133"/>
      <c r="G202" s="133"/>
      <c r="H202" s="133"/>
      <c r="I202" s="133"/>
      <c r="J202" s="133"/>
    </row>
    <row r="203" spans="3:10" ht="12" customHeight="1">
      <c r="C203" s="133"/>
      <c r="D203" s="133"/>
      <c r="E203" s="133"/>
      <c r="F203" s="133"/>
      <c r="G203" s="133"/>
      <c r="H203" s="133"/>
      <c r="I203" s="133"/>
      <c r="J203" s="133"/>
    </row>
    <row r="204" spans="3:10" ht="12" customHeight="1">
      <c r="C204" s="133"/>
      <c r="D204" s="133"/>
      <c r="E204" s="133"/>
      <c r="F204" s="133"/>
      <c r="G204" s="133"/>
      <c r="H204" s="133"/>
      <c r="I204" s="133"/>
      <c r="J204" s="133"/>
    </row>
    <row r="205" spans="3:10" ht="12" customHeight="1">
      <c r="C205" s="133"/>
      <c r="D205" s="133"/>
      <c r="E205" s="133"/>
      <c r="F205" s="133"/>
      <c r="G205" s="133"/>
      <c r="H205" s="133"/>
      <c r="I205" s="133"/>
      <c r="J205" s="133"/>
    </row>
    <row r="206" spans="3:10" ht="12" customHeight="1">
      <c r="C206" s="133"/>
      <c r="D206" s="133"/>
      <c r="E206" s="133"/>
      <c r="F206" s="133"/>
      <c r="G206" s="133"/>
      <c r="H206" s="133"/>
      <c r="I206" s="133"/>
      <c r="J206" s="133"/>
    </row>
    <row r="207" spans="3:10" ht="12" customHeight="1">
      <c r="C207" s="133"/>
      <c r="D207" s="133"/>
      <c r="E207" s="133"/>
      <c r="F207" s="133"/>
      <c r="G207" s="133"/>
      <c r="H207" s="133"/>
      <c r="I207" s="133"/>
      <c r="J207" s="133"/>
    </row>
    <row r="208" spans="3:10" ht="12" customHeight="1">
      <c r="C208" s="133"/>
      <c r="D208" s="133"/>
      <c r="E208" s="133"/>
      <c r="F208" s="133"/>
      <c r="G208" s="133"/>
      <c r="H208" s="133"/>
      <c r="I208" s="133"/>
      <c r="J208" s="133"/>
    </row>
    <row r="209" spans="3:10" ht="12" customHeight="1">
      <c r="C209" s="133"/>
      <c r="D209" s="133"/>
      <c r="E209" s="133"/>
      <c r="F209" s="133"/>
      <c r="G209" s="133"/>
      <c r="H209" s="133"/>
      <c r="I209" s="133"/>
      <c r="J209" s="133"/>
    </row>
    <row r="210" spans="3:10" ht="12" customHeight="1">
      <c r="C210" s="133"/>
      <c r="D210" s="133"/>
      <c r="E210" s="133"/>
      <c r="F210" s="133"/>
      <c r="G210" s="133"/>
      <c r="H210" s="133"/>
      <c r="I210" s="133"/>
      <c r="J210" s="133"/>
    </row>
    <row r="211" spans="3:10" ht="12" customHeight="1">
      <c r="C211" s="133"/>
      <c r="D211" s="133"/>
      <c r="E211" s="133"/>
      <c r="F211" s="133"/>
      <c r="G211" s="133"/>
      <c r="H211" s="133"/>
      <c r="I211" s="133"/>
      <c r="J211" s="133"/>
    </row>
    <row r="212" spans="3:10" ht="12" customHeight="1">
      <c r="C212" s="133"/>
      <c r="D212" s="133"/>
      <c r="E212" s="133"/>
      <c r="F212" s="133"/>
      <c r="G212" s="133"/>
      <c r="H212" s="133"/>
      <c r="I212" s="133"/>
      <c r="J212" s="133"/>
    </row>
    <row r="213" spans="3:10" ht="12" customHeight="1">
      <c r="C213" s="133"/>
      <c r="D213" s="133"/>
      <c r="E213" s="133"/>
      <c r="F213" s="133"/>
      <c r="G213" s="133"/>
      <c r="H213" s="133"/>
      <c r="I213" s="133"/>
      <c r="J213" s="133"/>
    </row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</sheetData>
  <mergeCells count="4">
    <mergeCell ref="H4:J4"/>
    <mergeCell ref="F4:G4"/>
    <mergeCell ref="C4:E4"/>
    <mergeCell ref="B4:B5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19"/>
  <sheetViews>
    <sheetView workbookViewId="0" topLeftCell="A1">
      <selection activeCell="A1" sqref="A1"/>
    </sheetView>
  </sheetViews>
  <sheetFormatPr defaultColWidth="9.00390625" defaultRowHeight="13.5"/>
  <cols>
    <col min="1" max="1" width="2.625" style="183" customWidth="1"/>
    <col min="2" max="2" width="12.625" style="183" customWidth="1"/>
    <col min="3" max="14" width="10.625" style="183" customWidth="1"/>
    <col min="15" max="16384" width="9.00390625" style="183" customWidth="1"/>
  </cols>
  <sheetData>
    <row r="2" ht="14.25">
      <c r="B2" s="184" t="s">
        <v>1351</v>
      </c>
    </row>
    <row r="3" ht="12">
      <c r="N3" s="185" t="s">
        <v>1335</v>
      </c>
    </row>
    <row r="4" spans="2:14" ht="18" customHeight="1">
      <c r="B4" s="839" t="s">
        <v>1336</v>
      </c>
      <c r="C4" s="836" t="s">
        <v>718</v>
      </c>
      <c r="D4" s="837"/>
      <c r="E4" s="837"/>
      <c r="F4" s="838"/>
      <c r="G4" s="836" t="s">
        <v>1337</v>
      </c>
      <c r="H4" s="837"/>
      <c r="I4" s="837"/>
      <c r="J4" s="838"/>
      <c r="K4" s="836" t="s">
        <v>1338</v>
      </c>
      <c r="L4" s="837"/>
      <c r="M4" s="837"/>
      <c r="N4" s="838"/>
    </row>
    <row r="5" spans="2:14" ht="24" customHeight="1">
      <c r="B5" s="840"/>
      <c r="C5" s="186" t="s">
        <v>1339</v>
      </c>
      <c r="D5" s="186" t="s">
        <v>1340</v>
      </c>
      <c r="E5" s="186" t="s">
        <v>1341</v>
      </c>
      <c r="F5" s="187" t="s">
        <v>986</v>
      </c>
      <c r="G5" s="186" t="s">
        <v>1339</v>
      </c>
      <c r="H5" s="186" t="s">
        <v>1340</v>
      </c>
      <c r="I5" s="186" t="s">
        <v>1341</v>
      </c>
      <c r="J5" s="187" t="s">
        <v>986</v>
      </c>
      <c r="K5" s="186" t="s">
        <v>1339</v>
      </c>
      <c r="L5" s="186" t="s">
        <v>1340</v>
      </c>
      <c r="M5" s="186" t="s">
        <v>1341</v>
      </c>
      <c r="N5" s="187" t="s">
        <v>986</v>
      </c>
    </row>
    <row r="6" spans="2:14" ht="15" customHeight="1">
      <c r="B6" s="188"/>
      <c r="C6" s="189" t="s">
        <v>1342</v>
      </c>
      <c r="D6" s="190" t="s">
        <v>1342</v>
      </c>
      <c r="E6" s="190" t="s">
        <v>1342</v>
      </c>
      <c r="F6" s="190" t="s">
        <v>1342</v>
      </c>
      <c r="G6" s="190" t="s">
        <v>1342</v>
      </c>
      <c r="H6" s="190" t="s">
        <v>1342</v>
      </c>
      <c r="I6" s="190" t="s">
        <v>1342</v>
      </c>
      <c r="J6" s="190" t="s">
        <v>1342</v>
      </c>
      <c r="K6" s="190" t="s">
        <v>1342</v>
      </c>
      <c r="L6" s="190" t="s">
        <v>1342</v>
      </c>
      <c r="M6" s="190" t="s">
        <v>1342</v>
      </c>
      <c r="N6" s="191" t="s">
        <v>1342</v>
      </c>
    </row>
    <row r="7" spans="2:14" s="192" customFormat="1" ht="15" customHeight="1">
      <c r="B7" s="193" t="s">
        <v>718</v>
      </c>
      <c r="C7" s="194">
        <f aca="true" t="shared" si="0" ref="C7:K7">SUM(C9:C16)</f>
        <v>100238</v>
      </c>
      <c r="D7" s="194">
        <f t="shared" si="0"/>
        <v>512294</v>
      </c>
      <c r="E7" s="194">
        <f t="shared" si="0"/>
        <v>45072</v>
      </c>
      <c r="F7" s="194">
        <f t="shared" si="0"/>
        <v>657604</v>
      </c>
      <c r="G7" s="194">
        <f t="shared" si="0"/>
        <v>32806</v>
      </c>
      <c r="H7" s="194">
        <f t="shared" si="0"/>
        <v>293997</v>
      </c>
      <c r="I7" s="194">
        <f t="shared" si="0"/>
        <v>18395</v>
      </c>
      <c r="J7" s="194">
        <f t="shared" si="0"/>
        <v>345198</v>
      </c>
      <c r="K7" s="194">
        <f t="shared" si="0"/>
        <v>67432</v>
      </c>
      <c r="L7" s="194">
        <v>218267</v>
      </c>
      <c r="M7" s="194">
        <f>SUM(M9:M16)</f>
        <v>26677</v>
      </c>
      <c r="N7" s="195">
        <f>SUM(N9:N16)</f>
        <v>312406</v>
      </c>
    </row>
    <row r="8" spans="2:14" s="196" customFormat="1" ht="15" customHeight="1">
      <c r="B8" s="197"/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00"/>
    </row>
    <row r="9" spans="2:14" s="196" customFormat="1" ht="15" customHeight="1">
      <c r="B9" s="197" t="s">
        <v>1343</v>
      </c>
      <c r="C9" s="198">
        <f aca="true" t="shared" si="1" ref="C9:E16">SUM(G9,K9)</f>
        <v>9636</v>
      </c>
      <c r="D9" s="199">
        <f t="shared" si="1"/>
        <v>35117</v>
      </c>
      <c r="E9" s="199">
        <f t="shared" si="1"/>
        <v>1486</v>
      </c>
      <c r="F9" s="199">
        <f aca="true" t="shared" si="2" ref="F9:F16">SUM(C9:E9)</f>
        <v>46239</v>
      </c>
      <c r="G9" s="199">
        <v>2676</v>
      </c>
      <c r="H9" s="199">
        <v>11187</v>
      </c>
      <c r="I9" s="199">
        <v>628</v>
      </c>
      <c r="J9" s="199">
        <f aca="true" t="shared" si="3" ref="J9:J16">SUM(G9:I9)</f>
        <v>14491</v>
      </c>
      <c r="K9" s="199">
        <v>6960</v>
      </c>
      <c r="L9" s="199">
        <v>23930</v>
      </c>
      <c r="M9" s="199">
        <v>858</v>
      </c>
      <c r="N9" s="200">
        <f aca="true" t="shared" si="4" ref="N9:N16">SUM(K9:M9)</f>
        <v>31748</v>
      </c>
    </row>
    <row r="10" spans="2:14" s="196" customFormat="1" ht="15" customHeight="1">
      <c r="B10" s="197" t="s">
        <v>1344</v>
      </c>
      <c r="C10" s="198">
        <f t="shared" si="1"/>
        <v>9372</v>
      </c>
      <c r="D10" s="199">
        <f t="shared" si="1"/>
        <v>62636</v>
      </c>
      <c r="E10" s="199">
        <f t="shared" si="1"/>
        <v>4139</v>
      </c>
      <c r="F10" s="199">
        <f t="shared" si="2"/>
        <v>76147</v>
      </c>
      <c r="G10" s="199">
        <v>3116</v>
      </c>
      <c r="H10" s="199">
        <v>39714</v>
      </c>
      <c r="I10" s="199">
        <v>1252</v>
      </c>
      <c r="J10" s="199">
        <f t="shared" si="3"/>
        <v>44082</v>
      </c>
      <c r="K10" s="199">
        <v>6256</v>
      </c>
      <c r="L10" s="199">
        <v>22922</v>
      </c>
      <c r="M10" s="199">
        <v>2887</v>
      </c>
      <c r="N10" s="200">
        <f t="shared" si="4"/>
        <v>32065</v>
      </c>
    </row>
    <row r="11" spans="2:14" s="196" customFormat="1" ht="15" customHeight="1">
      <c r="B11" s="197" t="s">
        <v>1345</v>
      </c>
      <c r="C11" s="198">
        <f t="shared" si="1"/>
        <v>7169</v>
      </c>
      <c r="D11" s="199">
        <f t="shared" si="1"/>
        <v>43608</v>
      </c>
      <c r="E11" s="199">
        <f t="shared" si="1"/>
        <v>3071</v>
      </c>
      <c r="F11" s="199">
        <f t="shared" si="2"/>
        <v>53848</v>
      </c>
      <c r="G11" s="199">
        <v>2519</v>
      </c>
      <c r="H11" s="199">
        <v>23161</v>
      </c>
      <c r="I11" s="199">
        <v>1695</v>
      </c>
      <c r="J11" s="199">
        <f t="shared" si="3"/>
        <v>27375</v>
      </c>
      <c r="K11" s="199">
        <v>4650</v>
      </c>
      <c r="L11" s="199">
        <v>20447</v>
      </c>
      <c r="M11" s="199">
        <v>1376</v>
      </c>
      <c r="N11" s="200">
        <f t="shared" si="4"/>
        <v>26473</v>
      </c>
    </row>
    <row r="12" spans="2:14" s="196" customFormat="1" ht="15" customHeight="1">
      <c r="B12" s="197" t="s">
        <v>1346</v>
      </c>
      <c r="C12" s="198">
        <f t="shared" si="1"/>
        <v>25242</v>
      </c>
      <c r="D12" s="199">
        <f t="shared" si="1"/>
        <v>95966</v>
      </c>
      <c r="E12" s="199">
        <f t="shared" si="1"/>
        <v>12068</v>
      </c>
      <c r="F12" s="199">
        <f t="shared" si="2"/>
        <v>133276</v>
      </c>
      <c r="G12" s="199">
        <v>16113</v>
      </c>
      <c r="H12" s="199">
        <v>83867</v>
      </c>
      <c r="I12" s="199">
        <v>7540</v>
      </c>
      <c r="J12" s="199">
        <f t="shared" si="3"/>
        <v>107520</v>
      </c>
      <c r="K12" s="199">
        <v>9129</v>
      </c>
      <c r="L12" s="199">
        <v>12099</v>
      </c>
      <c r="M12" s="199">
        <v>4528</v>
      </c>
      <c r="N12" s="200">
        <f t="shared" si="4"/>
        <v>25756</v>
      </c>
    </row>
    <row r="13" spans="2:14" s="196" customFormat="1" ht="15" customHeight="1">
      <c r="B13" s="197" t="s">
        <v>1347</v>
      </c>
      <c r="C13" s="198">
        <f t="shared" si="1"/>
        <v>14055</v>
      </c>
      <c r="D13" s="199">
        <f t="shared" si="1"/>
        <v>71837</v>
      </c>
      <c r="E13" s="199">
        <f t="shared" si="1"/>
        <v>3838</v>
      </c>
      <c r="F13" s="199">
        <f t="shared" si="2"/>
        <v>89730</v>
      </c>
      <c r="G13" s="199">
        <v>262</v>
      </c>
      <c r="H13" s="199">
        <v>6579</v>
      </c>
      <c r="I13" s="199">
        <v>81</v>
      </c>
      <c r="J13" s="199">
        <f t="shared" si="3"/>
        <v>6922</v>
      </c>
      <c r="K13" s="199">
        <v>13793</v>
      </c>
      <c r="L13" s="199">
        <v>65258</v>
      </c>
      <c r="M13" s="199">
        <v>3757</v>
      </c>
      <c r="N13" s="200">
        <f t="shared" si="4"/>
        <v>82808</v>
      </c>
    </row>
    <row r="14" spans="2:14" s="196" customFormat="1" ht="15" customHeight="1">
      <c r="B14" s="197" t="s">
        <v>1348</v>
      </c>
      <c r="C14" s="198">
        <f t="shared" si="1"/>
        <v>7845</v>
      </c>
      <c r="D14" s="199">
        <f t="shared" si="1"/>
        <v>89890</v>
      </c>
      <c r="E14" s="199">
        <f t="shared" si="1"/>
        <v>4941</v>
      </c>
      <c r="F14" s="199">
        <f t="shared" si="2"/>
        <v>102676</v>
      </c>
      <c r="G14" s="199">
        <v>1556</v>
      </c>
      <c r="H14" s="199">
        <v>47199</v>
      </c>
      <c r="I14" s="199">
        <v>895</v>
      </c>
      <c r="J14" s="199">
        <f t="shared" si="3"/>
        <v>49650</v>
      </c>
      <c r="K14" s="199">
        <v>6289</v>
      </c>
      <c r="L14" s="199">
        <v>42691</v>
      </c>
      <c r="M14" s="199">
        <v>4046</v>
      </c>
      <c r="N14" s="200">
        <f t="shared" si="4"/>
        <v>53026</v>
      </c>
    </row>
    <row r="15" spans="2:14" s="196" customFormat="1" ht="15" customHeight="1">
      <c r="B15" s="197" t="s">
        <v>1334</v>
      </c>
      <c r="C15" s="198">
        <f t="shared" si="1"/>
        <v>16492</v>
      </c>
      <c r="D15" s="199">
        <f t="shared" si="1"/>
        <v>84128</v>
      </c>
      <c r="E15" s="199">
        <f t="shared" si="1"/>
        <v>8774</v>
      </c>
      <c r="F15" s="199">
        <f t="shared" si="2"/>
        <v>109394</v>
      </c>
      <c r="G15" s="199">
        <v>3932</v>
      </c>
      <c r="H15" s="199">
        <v>58016</v>
      </c>
      <c r="I15" s="199">
        <v>2042</v>
      </c>
      <c r="J15" s="199">
        <f t="shared" si="3"/>
        <v>63990</v>
      </c>
      <c r="K15" s="199">
        <v>12560</v>
      </c>
      <c r="L15" s="199">
        <v>26112</v>
      </c>
      <c r="M15" s="199">
        <v>6732</v>
      </c>
      <c r="N15" s="200">
        <f t="shared" si="4"/>
        <v>45404</v>
      </c>
    </row>
    <row r="16" spans="2:14" s="196" customFormat="1" ht="15" customHeight="1">
      <c r="B16" s="197" t="s">
        <v>1349</v>
      </c>
      <c r="C16" s="198">
        <f t="shared" si="1"/>
        <v>10427</v>
      </c>
      <c r="D16" s="199">
        <f t="shared" si="1"/>
        <v>29112</v>
      </c>
      <c r="E16" s="199">
        <f t="shared" si="1"/>
        <v>6755</v>
      </c>
      <c r="F16" s="199">
        <f t="shared" si="2"/>
        <v>46294</v>
      </c>
      <c r="G16" s="199">
        <v>2632</v>
      </c>
      <c r="H16" s="199">
        <v>24274</v>
      </c>
      <c r="I16" s="199">
        <v>4262</v>
      </c>
      <c r="J16" s="199">
        <f t="shared" si="3"/>
        <v>31168</v>
      </c>
      <c r="K16" s="199">
        <v>7795</v>
      </c>
      <c r="L16" s="199">
        <v>4838</v>
      </c>
      <c r="M16" s="199">
        <v>2493</v>
      </c>
      <c r="N16" s="200">
        <f t="shared" si="4"/>
        <v>15126</v>
      </c>
    </row>
    <row r="17" spans="2:14" s="196" customFormat="1" ht="12">
      <c r="B17" s="201"/>
      <c r="C17" s="202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4"/>
    </row>
    <row r="18" ht="12">
      <c r="B18" s="205" t="s">
        <v>1350</v>
      </c>
    </row>
    <row r="19" ht="12">
      <c r="B19" s="206"/>
    </row>
  </sheetData>
  <mergeCells count="4">
    <mergeCell ref="C4:F4"/>
    <mergeCell ref="G4:J4"/>
    <mergeCell ref="K4:N4"/>
    <mergeCell ref="B4:B5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20"/>
  <sheetViews>
    <sheetView workbookViewId="0" topLeftCell="A1">
      <selection activeCell="A1" sqref="A1"/>
    </sheetView>
  </sheetViews>
  <sheetFormatPr defaultColWidth="9.00390625" defaultRowHeight="13.5"/>
  <cols>
    <col min="1" max="1" width="2.875" style="207" customWidth="1"/>
    <col min="2" max="2" width="4.75390625" style="207" customWidth="1"/>
    <col min="3" max="3" width="2.625" style="207" customWidth="1"/>
    <col min="4" max="4" width="5.125" style="207" customWidth="1"/>
    <col min="5" max="5" width="3.00390625" style="207" customWidth="1"/>
    <col min="6" max="6" width="9.125" style="207" customWidth="1"/>
    <col min="7" max="11" width="9.00390625" style="207" customWidth="1"/>
    <col min="12" max="12" width="7.125" style="207" customWidth="1"/>
    <col min="13" max="14" width="10.75390625" style="207" bestFit="1" customWidth="1"/>
    <col min="15" max="16384" width="9.00390625" style="207" customWidth="1"/>
  </cols>
  <sheetData>
    <row r="1" ht="14.25">
      <c r="B1" s="208" t="s">
        <v>1379</v>
      </c>
    </row>
    <row r="3" ht="12.75" thickBot="1">
      <c r="B3" s="207" t="s">
        <v>1352</v>
      </c>
    </row>
    <row r="4" spans="2:17" ht="15" customHeight="1">
      <c r="B4" s="887" t="s">
        <v>1353</v>
      </c>
      <c r="C4" s="888"/>
      <c r="D4" s="888"/>
      <c r="E4" s="888"/>
      <c r="F4" s="889"/>
      <c r="G4" s="841" t="s">
        <v>718</v>
      </c>
      <c r="H4" s="841" t="s">
        <v>1354</v>
      </c>
      <c r="I4" s="879" t="s">
        <v>1355</v>
      </c>
      <c r="J4" s="880"/>
      <c r="K4" s="880"/>
      <c r="L4" s="881"/>
      <c r="M4" s="748" t="s">
        <v>1356</v>
      </c>
      <c r="N4" s="748" t="s">
        <v>1357</v>
      </c>
      <c r="O4" s="748" t="s">
        <v>1358</v>
      </c>
      <c r="P4" s="841" t="s">
        <v>1359</v>
      </c>
      <c r="Q4" s="841" t="s">
        <v>1360</v>
      </c>
    </row>
    <row r="5" spans="2:17" ht="12">
      <c r="B5" s="890"/>
      <c r="C5" s="891"/>
      <c r="D5" s="891"/>
      <c r="E5" s="891"/>
      <c r="F5" s="892"/>
      <c r="G5" s="829"/>
      <c r="H5" s="829"/>
      <c r="I5" s="829" t="s">
        <v>718</v>
      </c>
      <c r="J5" s="829" t="s">
        <v>1361</v>
      </c>
      <c r="K5" s="829" t="s">
        <v>1362</v>
      </c>
      <c r="L5" s="829" t="s">
        <v>1363</v>
      </c>
      <c r="M5" s="629"/>
      <c r="N5" s="629"/>
      <c r="O5" s="629"/>
      <c r="P5" s="829"/>
      <c r="Q5" s="829"/>
    </row>
    <row r="6" spans="2:17" ht="12">
      <c r="B6" s="893"/>
      <c r="C6" s="894"/>
      <c r="D6" s="894"/>
      <c r="E6" s="894"/>
      <c r="F6" s="895"/>
      <c r="G6" s="829"/>
      <c r="H6" s="829"/>
      <c r="I6" s="829"/>
      <c r="J6" s="829"/>
      <c r="K6" s="829"/>
      <c r="L6" s="829"/>
      <c r="M6" s="629"/>
      <c r="N6" s="629"/>
      <c r="O6" s="629"/>
      <c r="P6" s="829"/>
      <c r="Q6" s="829"/>
    </row>
    <row r="7" spans="2:17" ht="12">
      <c r="B7" s="209"/>
      <c r="C7" s="210"/>
      <c r="D7" s="210"/>
      <c r="E7" s="210"/>
      <c r="F7" s="211"/>
      <c r="G7" s="212" t="s">
        <v>1364</v>
      </c>
      <c r="H7" s="212" t="s">
        <v>1364</v>
      </c>
      <c r="I7" s="212" t="s">
        <v>1364</v>
      </c>
      <c r="J7" s="212" t="s">
        <v>1364</v>
      </c>
      <c r="K7" s="212" t="s">
        <v>1364</v>
      </c>
      <c r="L7" s="213" t="s">
        <v>1364</v>
      </c>
      <c r="M7" s="214" t="s">
        <v>1365</v>
      </c>
      <c r="N7" s="215" t="s">
        <v>1365</v>
      </c>
      <c r="O7" s="215" t="s">
        <v>1365</v>
      </c>
      <c r="P7" s="215" t="s">
        <v>1365</v>
      </c>
      <c r="Q7" s="213" t="s">
        <v>1365</v>
      </c>
    </row>
    <row r="8" spans="2:17" s="216" customFormat="1" ht="18" customHeight="1">
      <c r="B8" s="896" t="s">
        <v>718</v>
      </c>
      <c r="C8" s="897"/>
      <c r="D8" s="897"/>
      <c r="E8" s="897"/>
      <c r="F8" s="898"/>
      <c r="G8" s="217">
        <f aca="true" t="shared" si="0" ref="G8:G18">SUM(H8:I8)</f>
        <v>4982</v>
      </c>
      <c r="H8" s="217">
        <f aca="true" t="shared" si="1" ref="H8:Q8">SUM(H9,H10,H16:H18)</f>
        <v>3305</v>
      </c>
      <c r="I8" s="217">
        <f t="shared" si="1"/>
        <v>1677</v>
      </c>
      <c r="J8" s="217">
        <f t="shared" si="1"/>
        <v>1345</v>
      </c>
      <c r="K8" s="217">
        <f t="shared" si="1"/>
        <v>110</v>
      </c>
      <c r="L8" s="218">
        <f t="shared" si="1"/>
        <v>222</v>
      </c>
      <c r="M8" s="217">
        <f t="shared" si="1"/>
        <v>2830947</v>
      </c>
      <c r="N8" s="217">
        <f t="shared" si="1"/>
        <v>2415485</v>
      </c>
      <c r="O8" s="217">
        <f t="shared" si="1"/>
        <v>33266</v>
      </c>
      <c r="P8" s="217">
        <f t="shared" si="1"/>
        <v>315615</v>
      </c>
      <c r="Q8" s="218">
        <f t="shared" si="1"/>
        <v>66581</v>
      </c>
    </row>
    <row r="9" spans="2:17" ht="18" customHeight="1">
      <c r="B9" s="899" t="s">
        <v>1366</v>
      </c>
      <c r="C9" s="219"/>
      <c r="D9" s="882" t="s">
        <v>1367</v>
      </c>
      <c r="E9" s="883"/>
      <c r="F9" s="884"/>
      <c r="G9" s="220">
        <f t="shared" si="0"/>
        <v>1082</v>
      </c>
      <c r="H9" s="220">
        <v>959</v>
      </c>
      <c r="I9" s="220">
        <v>123</v>
      </c>
      <c r="J9" s="220">
        <v>123</v>
      </c>
      <c r="K9" s="220">
        <v>0</v>
      </c>
      <c r="L9" s="221">
        <v>0</v>
      </c>
      <c r="M9" s="220">
        <v>164960</v>
      </c>
      <c r="N9" s="220">
        <v>61271</v>
      </c>
      <c r="O9" s="220">
        <v>25426</v>
      </c>
      <c r="P9" s="220">
        <v>21042</v>
      </c>
      <c r="Q9" s="221">
        <v>57221</v>
      </c>
    </row>
    <row r="10" spans="2:17" ht="18" customHeight="1">
      <c r="B10" s="899"/>
      <c r="C10" s="219"/>
      <c r="D10" s="882" t="s">
        <v>718</v>
      </c>
      <c r="E10" s="883"/>
      <c r="F10" s="884"/>
      <c r="G10" s="220">
        <f t="shared" si="0"/>
        <v>2091</v>
      </c>
      <c r="H10" s="220">
        <f aca="true" t="shared" si="2" ref="H10:Q10">SUM(H11:H15)</f>
        <v>859</v>
      </c>
      <c r="I10" s="220">
        <f t="shared" si="2"/>
        <v>1232</v>
      </c>
      <c r="J10" s="220">
        <f t="shared" si="2"/>
        <v>1044</v>
      </c>
      <c r="K10" s="220">
        <f t="shared" si="2"/>
        <v>54</v>
      </c>
      <c r="L10" s="221">
        <f t="shared" si="2"/>
        <v>134</v>
      </c>
      <c r="M10" s="220">
        <f t="shared" si="2"/>
        <v>1873275</v>
      </c>
      <c r="N10" s="220">
        <f t="shared" si="2"/>
        <v>1565922</v>
      </c>
      <c r="O10" s="220">
        <f t="shared" si="2"/>
        <v>7840</v>
      </c>
      <c r="P10" s="220">
        <f t="shared" si="2"/>
        <v>290153</v>
      </c>
      <c r="Q10" s="221">
        <f t="shared" si="2"/>
        <v>9360</v>
      </c>
    </row>
    <row r="11" spans="2:17" ht="18" customHeight="1">
      <c r="B11" s="899"/>
      <c r="C11" s="219"/>
      <c r="D11" s="900" t="s">
        <v>1368</v>
      </c>
      <c r="E11" s="219"/>
      <c r="F11" s="134" t="s">
        <v>1369</v>
      </c>
      <c r="G11" s="220">
        <f t="shared" si="0"/>
        <v>809</v>
      </c>
      <c r="H11" s="220">
        <v>560</v>
      </c>
      <c r="I11" s="220">
        <v>249</v>
      </c>
      <c r="J11" s="220">
        <v>248</v>
      </c>
      <c r="K11" s="220">
        <v>1</v>
      </c>
      <c r="L11" s="221">
        <v>0</v>
      </c>
      <c r="M11" s="220">
        <v>377403</v>
      </c>
      <c r="N11" s="220">
        <v>354541</v>
      </c>
      <c r="O11" s="220">
        <v>4077</v>
      </c>
      <c r="P11" s="220">
        <v>13604</v>
      </c>
      <c r="Q11" s="221">
        <v>5181</v>
      </c>
    </row>
    <row r="12" spans="2:17" ht="18" customHeight="1">
      <c r="B12" s="899"/>
      <c r="C12" s="219"/>
      <c r="D12" s="900"/>
      <c r="E12" s="219"/>
      <c r="F12" s="134" t="s">
        <v>1370</v>
      </c>
      <c r="G12" s="220">
        <f t="shared" si="0"/>
        <v>1094</v>
      </c>
      <c r="H12" s="220">
        <v>261</v>
      </c>
      <c r="I12" s="220">
        <v>833</v>
      </c>
      <c r="J12" s="220">
        <v>679</v>
      </c>
      <c r="K12" s="220">
        <v>39</v>
      </c>
      <c r="L12" s="221">
        <v>115</v>
      </c>
      <c r="M12" s="220">
        <v>1416954</v>
      </c>
      <c r="N12" s="220">
        <v>1173638</v>
      </c>
      <c r="O12" s="220">
        <v>3588</v>
      </c>
      <c r="P12" s="220">
        <v>236469</v>
      </c>
      <c r="Q12" s="221">
        <v>3259</v>
      </c>
    </row>
    <row r="13" spans="2:17" ht="18" customHeight="1">
      <c r="B13" s="899"/>
      <c r="C13" s="219"/>
      <c r="D13" s="900" t="s">
        <v>1371</v>
      </c>
      <c r="E13" s="219"/>
      <c r="F13" s="134" t="s">
        <v>1372</v>
      </c>
      <c r="G13" s="220">
        <f t="shared" si="0"/>
        <v>7</v>
      </c>
      <c r="H13" s="220">
        <v>1</v>
      </c>
      <c r="I13" s="220">
        <v>6</v>
      </c>
      <c r="J13" s="220">
        <v>6</v>
      </c>
      <c r="K13" s="220">
        <v>0</v>
      </c>
      <c r="L13" s="221">
        <v>0</v>
      </c>
      <c r="M13" s="220">
        <v>2149</v>
      </c>
      <c r="N13" s="220">
        <v>2149</v>
      </c>
      <c r="O13" s="220">
        <v>0</v>
      </c>
      <c r="P13" s="220">
        <v>0</v>
      </c>
      <c r="Q13" s="221">
        <v>0</v>
      </c>
    </row>
    <row r="14" spans="2:17" ht="18" customHeight="1">
      <c r="B14" s="899"/>
      <c r="C14" s="219"/>
      <c r="D14" s="900"/>
      <c r="E14" s="219"/>
      <c r="F14" s="134" t="s">
        <v>1373</v>
      </c>
      <c r="G14" s="220">
        <f t="shared" si="0"/>
        <v>92</v>
      </c>
      <c r="H14" s="220">
        <v>21</v>
      </c>
      <c r="I14" s="220">
        <v>71</v>
      </c>
      <c r="J14" s="220">
        <v>55</v>
      </c>
      <c r="K14" s="220">
        <v>2</v>
      </c>
      <c r="L14" s="221">
        <v>14</v>
      </c>
      <c r="M14" s="220">
        <v>67245</v>
      </c>
      <c r="N14" s="220">
        <v>26150</v>
      </c>
      <c r="O14" s="220">
        <v>175</v>
      </c>
      <c r="P14" s="220">
        <v>40000</v>
      </c>
      <c r="Q14" s="221">
        <v>920</v>
      </c>
    </row>
    <row r="15" spans="2:17" ht="18" customHeight="1">
      <c r="B15" s="899"/>
      <c r="C15" s="219"/>
      <c r="D15" s="882" t="s">
        <v>1374</v>
      </c>
      <c r="E15" s="883"/>
      <c r="F15" s="884"/>
      <c r="G15" s="220">
        <f t="shared" si="0"/>
        <v>89</v>
      </c>
      <c r="H15" s="220">
        <v>16</v>
      </c>
      <c r="I15" s="220">
        <v>73</v>
      </c>
      <c r="J15" s="220">
        <v>56</v>
      </c>
      <c r="K15" s="220">
        <v>12</v>
      </c>
      <c r="L15" s="221">
        <v>5</v>
      </c>
      <c r="M15" s="220">
        <v>9524</v>
      </c>
      <c r="N15" s="220">
        <v>9444</v>
      </c>
      <c r="O15" s="220">
        <v>0</v>
      </c>
      <c r="P15" s="220">
        <v>80</v>
      </c>
      <c r="Q15" s="221">
        <v>0</v>
      </c>
    </row>
    <row r="16" spans="2:17" ht="18" customHeight="1">
      <c r="B16" s="885" t="s">
        <v>1375</v>
      </c>
      <c r="C16" s="882"/>
      <c r="D16" s="882"/>
      <c r="E16" s="882"/>
      <c r="F16" s="886"/>
      <c r="G16" s="220">
        <f t="shared" si="0"/>
        <v>1610</v>
      </c>
      <c r="H16" s="220">
        <v>1487</v>
      </c>
      <c r="I16" s="220">
        <v>123</v>
      </c>
      <c r="J16" s="220">
        <v>75</v>
      </c>
      <c r="K16" s="220">
        <v>23</v>
      </c>
      <c r="L16" s="221">
        <v>25</v>
      </c>
      <c r="M16" s="220">
        <v>292233</v>
      </c>
      <c r="N16" s="220">
        <v>287813</v>
      </c>
      <c r="O16" s="220">
        <v>0</v>
      </c>
      <c r="P16" s="220">
        <v>4420</v>
      </c>
      <c r="Q16" s="221">
        <v>0</v>
      </c>
    </row>
    <row r="17" spans="2:17" ht="18" customHeight="1">
      <c r="B17" s="885" t="s">
        <v>1376</v>
      </c>
      <c r="C17" s="882"/>
      <c r="D17" s="882"/>
      <c r="E17" s="882"/>
      <c r="F17" s="886"/>
      <c r="G17" s="220">
        <f t="shared" si="0"/>
        <v>133</v>
      </c>
      <c r="H17" s="220">
        <v>0</v>
      </c>
      <c r="I17" s="220">
        <v>133</v>
      </c>
      <c r="J17" s="220">
        <v>85</v>
      </c>
      <c r="K17" s="220">
        <v>16</v>
      </c>
      <c r="L17" s="221">
        <v>32</v>
      </c>
      <c r="M17" s="220">
        <v>411259</v>
      </c>
      <c r="N17" s="220">
        <v>411259</v>
      </c>
      <c r="O17" s="220">
        <v>0</v>
      </c>
      <c r="P17" s="220">
        <v>0</v>
      </c>
      <c r="Q17" s="221">
        <v>0</v>
      </c>
    </row>
    <row r="18" spans="2:17" ht="18" customHeight="1">
      <c r="B18" s="885" t="s">
        <v>1377</v>
      </c>
      <c r="C18" s="882"/>
      <c r="D18" s="882"/>
      <c r="E18" s="882"/>
      <c r="F18" s="886"/>
      <c r="G18" s="220">
        <f t="shared" si="0"/>
        <v>66</v>
      </c>
      <c r="H18" s="220">
        <v>0</v>
      </c>
      <c r="I18" s="220">
        <v>66</v>
      </c>
      <c r="J18" s="220">
        <v>18</v>
      </c>
      <c r="K18" s="220">
        <v>17</v>
      </c>
      <c r="L18" s="221">
        <v>31</v>
      </c>
      <c r="M18" s="220">
        <v>89220</v>
      </c>
      <c r="N18" s="220">
        <v>89220</v>
      </c>
      <c r="O18" s="220">
        <v>0</v>
      </c>
      <c r="P18" s="220">
        <v>0</v>
      </c>
      <c r="Q18" s="221">
        <v>0</v>
      </c>
    </row>
    <row r="19" spans="2:17" ht="12.75" thickBot="1">
      <c r="B19" s="222"/>
      <c r="C19" s="223"/>
      <c r="D19" s="223"/>
      <c r="E19" s="223"/>
      <c r="F19" s="224"/>
      <c r="G19" s="222"/>
      <c r="H19" s="223"/>
      <c r="I19" s="223"/>
      <c r="J19" s="223"/>
      <c r="K19" s="223"/>
      <c r="L19" s="224"/>
      <c r="M19" s="222"/>
      <c r="N19" s="223"/>
      <c r="O19" s="223"/>
      <c r="P19" s="223"/>
      <c r="Q19" s="224"/>
    </row>
    <row r="20" ht="12">
      <c r="B20" s="225" t="s">
        <v>1378</v>
      </c>
    </row>
  </sheetData>
  <mergeCells count="23">
    <mergeCell ref="B16:F16"/>
    <mergeCell ref="B17:F17"/>
    <mergeCell ref="B18:F18"/>
    <mergeCell ref="B4:F6"/>
    <mergeCell ref="B8:F8"/>
    <mergeCell ref="B9:B15"/>
    <mergeCell ref="D9:F9"/>
    <mergeCell ref="D10:F10"/>
    <mergeCell ref="D11:D12"/>
    <mergeCell ref="D13:D14"/>
    <mergeCell ref="D15:F15"/>
    <mergeCell ref="G4:G6"/>
    <mergeCell ref="H4:H6"/>
    <mergeCell ref="I5:I6"/>
    <mergeCell ref="J5:J6"/>
    <mergeCell ref="K5:K6"/>
    <mergeCell ref="L5:L6"/>
    <mergeCell ref="I4:L4"/>
    <mergeCell ref="P4:P6"/>
    <mergeCell ref="Q4:Q6"/>
    <mergeCell ref="M4:M6"/>
    <mergeCell ref="N4:N6"/>
    <mergeCell ref="O4:O6"/>
  </mergeCells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54"/>
  <sheetViews>
    <sheetView workbookViewId="0" topLeftCell="A1">
      <selection activeCell="A1" sqref="A1"/>
    </sheetView>
  </sheetViews>
  <sheetFormatPr defaultColWidth="9.00390625" defaultRowHeight="13.5"/>
  <cols>
    <col min="1" max="2" width="2.625" style="226" customWidth="1"/>
    <col min="3" max="3" width="4.625" style="226" customWidth="1"/>
    <col min="4" max="4" width="18.50390625" style="226" customWidth="1"/>
    <col min="5" max="6" width="10.875" style="226" customWidth="1"/>
    <col min="7" max="7" width="10.25390625" style="226" customWidth="1"/>
    <col min="8" max="8" width="10.125" style="226" customWidth="1"/>
    <col min="9" max="9" width="9.375" style="226" customWidth="1"/>
    <col min="10" max="10" width="9.50390625" style="226" customWidth="1"/>
    <col min="11" max="12" width="10.75390625" style="226" customWidth="1"/>
    <col min="13" max="18" width="9.25390625" style="226" customWidth="1"/>
    <col min="19" max="16384" width="9.00390625" style="226" customWidth="1"/>
  </cols>
  <sheetData>
    <row r="2" ht="14.25">
      <c r="B2" s="227" t="s">
        <v>1428</v>
      </c>
    </row>
    <row r="3" spans="4:18" ht="12.75" thickBot="1">
      <c r="D3" s="228"/>
      <c r="E3" s="228"/>
      <c r="F3" s="228"/>
      <c r="G3" s="228"/>
      <c r="H3" s="228"/>
      <c r="I3" s="228"/>
      <c r="J3" s="229"/>
      <c r="R3" s="230" t="s">
        <v>1381</v>
      </c>
    </row>
    <row r="4" spans="2:18" ht="27" customHeight="1">
      <c r="B4" s="902" t="s">
        <v>1382</v>
      </c>
      <c r="C4" s="903"/>
      <c r="D4" s="904"/>
      <c r="E4" s="231" t="s">
        <v>1383</v>
      </c>
      <c r="F4" s="231" t="s">
        <v>1384</v>
      </c>
      <c r="G4" s="231" t="s">
        <v>1380</v>
      </c>
      <c r="H4" s="231" t="s">
        <v>1385</v>
      </c>
      <c r="I4" s="231" t="s">
        <v>1386</v>
      </c>
      <c r="J4" s="232" t="s">
        <v>1387</v>
      </c>
      <c r="K4" s="232" t="s">
        <v>1388</v>
      </c>
      <c r="L4" s="231" t="s">
        <v>1389</v>
      </c>
      <c r="M4" s="231" t="s">
        <v>1390</v>
      </c>
      <c r="N4" s="231" t="s">
        <v>1391</v>
      </c>
      <c r="O4" s="231" t="s">
        <v>1392</v>
      </c>
      <c r="P4" s="231" t="s">
        <v>1393</v>
      </c>
      <c r="Q4" s="231" t="s">
        <v>1394</v>
      </c>
      <c r="R4" s="231" t="s">
        <v>1395</v>
      </c>
    </row>
    <row r="5" spans="2:18" ht="12" customHeight="1">
      <c r="B5" s="233"/>
      <c r="C5" s="228"/>
      <c r="D5" s="234"/>
      <c r="E5" s="235"/>
      <c r="F5" s="235"/>
      <c r="G5" s="235"/>
      <c r="H5" s="235"/>
      <c r="I5" s="235"/>
      <c r="J5" s="236"/>
      <c r="K5" s="236"/>
      <c r="L5" s="236"/>
      <c r="M5" s="236"/>
      <c r="N5" s="236"/>
      <c r="O5" s="236"/>
      <c r="P5" s="236"/>
      <c r="Q5" s="236"/>
      <c r="R5" s="237"/>
    </row>
    <row r="6" spans="2:18" s="238" customFormat="1" ht="15" customHeight="1">
      <c r="B6" s="905" t="s">
        <v>718</v>
      </c>
      <c r="C6" s="906"/>
      <c r="D6" s="907"/>
      <c r="E6" s="239">
        <f aca="true" t="shared" si="0" ref="E6:R6">SUM(E27,E32,E40,E47)</f>
        <v>2372654</v>
      </c>
      <c r="F6" s="240">
        <f t="shared" si="0"/>
        <v>1676282</v>
      </c>
      <c r="G6" s="240">
        <f t="shared" si="0"/>
        <v>120954</v>
      </c>
      <c r="H6" s="240">
        <f t="shared" si="0"/>
        <v>130061</v>
      </c>
      <c r="I6" s="240">
        <f t="shared" si="0"/>
        <v>183719</v>
      </c>
      <c r="J6" s="240">
        <f t="shared" si="0"/>
        <v>136480</v>
      </c>
      <c r="K6" s="240">
        <f t="shared" si="0"/>
        <v>423127</v>
      </c>
      <c r="L6" s="240">
        <f t="shared" si="0"/>
        <v>123609</v>
      </c>
      <c r="M6" s="240">
        <f t="shared" si="0"/>
        <v>68071</v>
      </c>
      <c r="N6" s="240">
        <f t="shared" si="0"/>
        <v>84145</v>
      </c>
      <c r="O6" s="240">
        <f t="shared" si="0"/>
        <v>113173</v>
      </c>
      <c r="P6" s="240">
        <f t="shared" si="0"/>
        <v>105144</v>
      </c>
      <c r="Q6" s="240">
        <f t="shared" si="0"/>
        <v>131947</v>
      </c>
      <c r="R6" s="241">
        <f t="shared" si="0"/>
        <v>55852</v>
      </c>
    </row>
    <row r="7" spans="2:18" s="242" customFormat="1" ht="15" customHeight="1">
      <c r="B7" s="243"/>
      <c r="C7" s="244"/>
      <c r="D7" s="245"/>
      <c r="E7" s="246"/>
      <c r="F7" s="246"/>
      <c r="G7" s="247"/>
      <c r="H7" s="247"/>
      <c r="I7" s="247"/>
      <c r="J7" s="247"/>
      <c r="K7" s="248"/>
      <c r="L7" s="248"/>
      <c r="M7" s="248"/>
      <c r="N7" s="248"/>
      <c r="O7" s="248"/>
      <c r="P7" s="248"/>
      <c r="Q7" s="248"/>
      <c r="R7" s="249"/>
    </row>
    <row r="8" spans="2:18" s="242" customFormat="1" ht="15" customHeight="1">
      <c r="B8" s="243"/>
      <c r="C8" s="244"/>
      <c r="D8" s="250" t="s">
        <v>1396</v>
      </c>
      <c r="E8" s="251">
        <v>1282983</v>
      </c>
      <c r="F8" s="251">
        <f aca="true" t="shared" si="1" ref="F8:F26">SUM(G8:R8)</f>
        <v>274185</v>
      </c>
      <c r="G8" s="248">
        <v>0</v>
      </c>
      <c r="H8" s="248">
        <v>0</v>
      </c>
      <c r="I8" s="248">
        <v>0</v>
      </c>
      <c r="J8" s="248">
        <v>417</v>
      </c>
      <c r="K8" s="248">
        <v>247537</v>
      </c>
      <c r="L8" s="248">
        <v>6737</v>
      </c>
      <c r="M8" s="248">
        <v>17902</v>
      </c>
      <c r="N8" s="248">
        <v>0</v>
      </c>
      <c r="O8" s="248">
        <v>0</v>
      </c>
      <c r="P8" s="248">
        <v>0</v>
      </c>
      <c r="Q8" s="248">
        <v>1592</v>
      </c>
      <c r="R8" s="249">
        <v>0</v>
      </c>
    </row>
    <row r="9" spans="2:18" s="242" customFormat="1" ht="15" customHeight="1">
      <c r="B9" s="243"/>
      <c r="C9" s="244"/>
      <c r="D9" s="250" t="s">
        <v>1397</v>
      </c>
      <c r="E9" s="251">
        <v>2627</v>
      </c>
      <c r="F9" s="251">
        <f t="shared" si="1"/>
        <v>1599</v>
      </c>
      <c r="G9" s="248">
        <v>0</v>
      </c>
      <c r="H9" s="248">
        <v>0</v>
      </c>
      <c r="I9" s="248">
        <v>0</v>
      </c>
      <c r="J9" s="248">
        <v>0</v>
      </c>
      <c r="K9" s="248">
        <v>23</v>
      </c>
      <c r="L9" s="248">
        <v>466</v>
      </c>
      <c r="M9" s="248">
        <v>12</v>
      </c>
      <c r="N9" s="248">
        <v>53</v>
      </c>
      <c r="O9" s="248">
        <v>0</v>
      </c>
      <c r="P9" s="248">
        <v>387</v>
      </c>
      <c r="Q9" s="248">
        <v>651</v>
      </c>
      <c r="R9" s="249">
        <v>7</v>
      </c>
    </row>
    <row r="10" spans="2:18" s="242" customFormat="1" ht="15" customHeight="1">
      <c r="B10" s="243"/>
      <c r="C10" s="244"/>
      <c r="D10" s="250" t="s">
        <v>1398</v>
      </c>
      <c r="E10" s="251">
        <v>4316</v>
      </c>
      <c r="F10" s="251">
        <f t="shared" si="1"/>
        <v>709</v>
      </c>
      <c r="G10" s="248">
        <v>0</v>
      </c>
      <c r="H10" s="248">
        <v>0</v>
      </c>
      <c r="I10" s="248">
        <v>0</v>
      </c>
      <c r="J10" s="248">
        <v>0</v>
      </c>
      <c r="K10" s="248">
        <v>0</v>
      </c>
      <c r="L10" s="248">
        <v>0</v>
      </c>
      <c r="M10" s="248">
        <v>95</v>
      </c>
      <c r="N10" s="248">
        <v>16</v>
      </c>
      <c r="O10" s="248">
        <v>147</v>
      </c>
      <c r="P10" s="248">
        <v>439</v>
      </c>
      <c r="Q10" s="248">
        <v>12</v>
      </c>
      <c r="R10" s="249">
        <v>0</v>
      </c>
    </row>
    <row r="11" spans="2:18" s="242" customFormat="1" ht="15" customHeight="1">
      <c r="B11" s="243"/>
      <c r="C11" s="244"/>
      <c r="D11" s="250" t="s">
        <v>1399</v>
      </c>
      <c r="E11" s="251">
        <v>662</v>
      </c>
      <c r="F11" s="251">
        <f t="shared" si="1"/>
        <v>9470</v>
      </c>
      <c r="G11" s="248">
        <v>0</v>
      </c>
      <c r="H11" s="248">
        <v>0</v>
      </c>
      <c r="I11" s="248">
        <v>0</v>
      </c>
      <c r="J11" s="248">
        <v>0</v>
      </c>
      <c r="K11" s="248">
        <v>19</v>
      </c>
      <c r="L11" s="248">
        <v>48</v>
      </c>
      <c r="M11" s="248">
        <v>9256</v>
      </c>
      <c r="N11" s="248">
        <v>0</v>
      </c>
      <c r="O11" s="248">
        <v>113</v>
      </c>
      <c r="P11" s="248">
        <v>32</v>
      </c>
      <c r="Q11" s="248">
        <v>2</v>
      </c>
      <c r="R11" s="249">
        <v>0</v>
      </c>
    </row>
    <row r="12" spans="2:18" s="242" customFormat="1" ht="15" customHeight="1">
      <c r="B12" s="243"/>
      <c r="C12" s="244"/>
      <c r="D12" s="250" t="s">
        <v>1400</v>
      </c>
      <c r="E12" s="251">
        <v>5027</v>
      </c>
      <c r="F12" s="251">
        <f t="shared" si="1"/>
        <v>7425</v>
      </c>
      <c r="G12" s="248">
        <v>0</v>
      </c>
      <c r="H12" s="248">
        <v>0</v>
      </c>
      <c r="I12" s="248">
        <v>0</v>
      </c>
      <c r="J12" s="248">
        <v>0</v>
      </c>
      <c r="K12" s="248">
        <v>8</v>
      </c>
      <c r="L12" s="248">
        <v>351</v>
      </c>
      <c r="M12" s="248">
        <v>4213</v>
      </c>
      <c r="N12" s="248">
        <v>282</v>
      </c>
      <c r="O12" s="248">
        <v>171</v>
      </c>
      <c r="P12" s="248">
        <v>2143</v>
      </c>
      <c r="Q12" s="248">
        <v>257</v>
      </c>
      <c r="R12" s="249">
        <v>0</v>
      </c>
    </row>
    <row r="13" spans="2:18" s="242" customFormat="1" ht="15" customHeight="1">
      <c r="B13" s="243"/>
      <c r="C13" s="244"/>
      <c r="D13" s="250" t="s">
        <v>1401</v>
      </c>
      <c r="E13" s="251">
        <v>7316</v>
      </c>
      <c r="F13" s="251">
        <f t="shared" si="1"/>
        <v>10731</v>
      </c>
      <c r="G13" s="248">
        <v>0</v>
      </c>
      <c r="H13" s="248">
        <v>0</v>
      </c>
      <c r="I13" s="248">
        <v>0</v>
      </c>
      <c r="J13" s="248">
        <v>0</v>
      </c>
      <c r="K13" s="248">
        <v>39</v>
      </c>
      <c r="L13" s="248">
        <v>543</v>
      </c>
      <c r="M13" s="248">
        <v>165</v>
      </c>
      <c r="N13" s="248">
        <v>860</v>
      </c>
      <c r="O13" s="248">
        <v>345</v>
      </c>
      <c r="P13" s="248">
        <v>3368</v>
      </c>
      <c r="Q13" s="248">
        <v>5407</v>
      </c>
      <c r="R13" s="249">
        <v>4</v>
      </c>
    </row>
    <row r="14" spans="2:18" s="242" customFormat="1" ht="15" customHeight="1">
      <c r="B14" s="243"/>
      <c r="C14" s="244"/>
      <c r="D14" s="250" t="s">
        <v>1402</v>
      </c>
      <c r="E14" s="251">
        <v>57305</v>
      </c>
      <c r="F14" s="251">
        <f t="shared" si="1"/>
        <v>66473</v>
      </c>
      <c r="G14" s="248">
        <v>35584</v>
      </c>
      <c r="H14" s="248">
        <v>20794</v>
      </c>
      <c r="I14" s="248">
        <v>6217</v>
      </c>
      <c r="J14" s="248">
        <v>1007</v>
      </c>
      <c r="K14" s="248">
        <v>128</v>
      </c>
      <c r="L14" s="248">
        <v>310</v>
      </c>
      <c r="M14" s="248">
        <v>503</v>
      </c>
      <c r="N14" s="248">
        <v>226</v>
      </c>
      <c r="O14" s="248">
        <v>20</v>
      </c>
      <c r="P14" s="248">
        <v>156</v>
      </c>
      <c r="Q14" s="248">
        <v>137</v>
      </c>
      <c r="R14" s="249">
        <v>1391</v>
      </c>
    </row>
    <row r="15" spans="2:18" s="242" customFormat="1" ht="15" customHeight="1">
      <c r="B15" s="233" t="s">
        <v>1403</v>
      </c>
      <c r="C15" s="244"/>
      <c r="D15" s="250" t="s">
        <v>1404</v>
      </c>
      <c r="E15" s="251">
        <v>43872</v>
      </c>
      <c r="F15" s="251">
        <f t="shared" si="1"/>
        <v>43477</v>
      </c>
      <c r="G15" s="248">
        <v>4674</v>
      </c>
      <c r="H15" s="248">
        <v>6139</v>
      </c>
      <c r="I15" s="248">
        <v>8697</v>
      </c>
      <c r="J15" s="248">
        <v>6879</v>
      </c>
      <c r="K15" s="248">
        <v>507</v>
      </c>
      <c r="L15" s="248">
        <v>833</v>
      </c>
      <c r="M15" s="248">
        <v>319</v>
      </c>
      <c r="N15" s="248">
        <v>1004</v>
      </c>
      <c r="O15" s="248">
        <v>1517</v>
      </c>
      <c r="P15" s="248">
        <v>2097</v>
      </c>
      <c r="Q15" s="248">
        <v>5799</v>
      </c>
      <c r="R15" s="249">
        <v>5012</v>
      </c>
    </row>
    <row r="16" spans="2:18" s="242" customFormat="1" ht="15" customHeight="1">
      <c r="B16" s="233"/>
      <c r="C16" s="244"/>
      <c r="D16" s="250" t="s">
        <v>1405</v>
      </c>
      <c r="E16" s="251">
        <v>216344</v>
      </c>
      <c r="F16" s="251">
        <f t="shared" si="1"/>
        <v>262138</v>
      </c>
      <c r="G16" s="248">
        <v>51218</v>
      </c>
      <c r="H16" s="248">
        <v>39038</v>
      </c>
      <c r="I16" s="248">
        <v>96392</v>
      </c>
      <c r="J16" s="248">
        <v>73656</v>
      </c>
      <c r="K16" s="248">
        <v>192</v>
      </c>
      <c r="L16" s="248">
        <v>257</v>
      </c>
      <c r="M16" s="248">
        <v>0</v>
      </c>
      <c r="N16" s="248">
        <v>29</v>
      </c>
      <c r="O16" s="248">
        <v>200</v>
      </c>
      <c r="P16" s="248">
        <v>269</v>
      </c>
      <c r="Q16" s="248">
        <v>176</v>
      </c>
      <c r="R16" s="249">
        <v>711</v>
      </c>
    </row>
    <row r="17" spans="2:18" s="242" customFormat="1" ht="15" customHeight="1">
      <c r="B17" s="233"/>
      <c r="C17" s="244"/>
      <c r="D17" s="250" t="s">
        <v>1406</v>
      </c>
      <c r="E17" s="251">
        <v>80994</v>
      </c>
      <c r="F17" s="251">
        <f t="shared" si="1"/>
        <v>75310</v>
      </c>
      <c r="G17" s="248">
        <v>1945</v>
      </c>
      <c r="H17" s="248">
        <v>840</v>
      </c>
      <c r="I17" s="248">
        <v>2019</v>
      </c>
      <c r="J17" s="248">
        <v>745</v>
      </c>
      <c r="K17" s="248">
        <v>1376</v>
      </c>
      <c r="L17" s="248">
        <v>7713</v>
      </c>
      <c r="M17" s="248">
        <v>8536</v>
      </c>
      <c r="N17" s="248">
        <v>8829</v>
      </c>
      <c r="O17" s="248">
        <v>14256</v>
      </c>
      <c r="P17" s="248">
        <v>14378</v>
      </c>
      <c r="Q17" s="248">
        <v>10856</v>
      </c>
      <c r="R17" s="249">
        <v>3817</v>
      </c>
    </row>
    <row r="18" spans="2:18" s="242" customFormat="1" ht="15" customHeight="1">
      <c r="B18" s="233"/>
      <c r="C18" s="244"/>
      <c r="D18" s="250" t="s">
        <v>1407</v>
      </c>
      <c r="E18" s="251">
        <v>101910</v>
      </c>
      <c r="F18" s="251">
        <f t="shared" si="1"/>
        <v>86962</v>
      </c>
      <c r="G18" s="248">
        <v>2895</v>
      </c>
      <c r="H18" s="248">
        <v>6289</v>
      </c>
      <c r="I18" s="248">
        <v>10770</v>
      </c>
      <c r="J18" s="248">
        <v>10704</v>
      </c>
      <c r="K18" s="248">
        <v>8050</v>
      </c>
      <c r="L18" s="248">
        <v>6586</v>
      </c>
      <c r="M18" s="248">
        <v>978</v>
      </c>
      <c r="N18" s="248">
        <v>16140</v>
      </c>
      <c r="O18" s="248">
        <v>9675</v>
      </c>
      <c r="P18" s="248">
        <v>6699</v>
      </c>
      <c r="Q18" s="248">
        <v>5163</v>
      </c>
      <c r="R18" s="249">
        <v>3013</v>
      </c>
    </row>
    <row r="19" spans="2:18" s="242" customFormat="1" ht="15" customHeight="1">
      <c r="B19" s="233"/>
      <c r="C19" s="244"/>
      <c r="D19" s="250" t="s">
        <v>1408</v>
      </c>
      <c r="E19" s="251">
        <v>32582</v>
      </c>
      <c r="F19" s="251">
        <f t="shared" si="1"/>
        <v>26782</v>
      </c>
      <c r="G19" s="248">
        <v>1942</v>
      </c>
      <c r="H19" s="248">
        <v>971</v>
      </c>
      <c r="I19" s="248">
        <v>1792</v>
      </c>
      <c r="J19" s="248">
        <v>1395</v>
      </c>
      <c r="K19" s="248">
        <v>69</v>
      </c>
      <c r="L19" s="248">
        <v>1513</v>
      </c>
      <c r="M19" s="248">
        <v>178</v>
      </c>
      <c r="N19" s="248">
        <v>198</v>
      </c>
      <c r="O19" s="248">
        <v>111</v>
      </c>
      <c r="P19" s="248">
        <v>422</v>
      </c>
      <c r="Q19" s="248">
        <v>2098</v>
      </c>
      <c r="R19" s="249">
        <v>16093</v>
      </c>
    </row>
    <row r="20" spans="2:18" s="242" customFormat="1" ht="15" customHeight="1">
      <c r="B20" s="233"/>
      <c r="C20" s="244"/>
      <c r="D20" s="250" t="s">
        <v>1409</v>
      </c>
      <c r="E20" s="251">
        <v>9709</v>
      </c>
      <c r="F20" s="251">
        <f t="shared" si="1"/>
        <v>22475</v>
      </c>
      <c r="G20" s="248">
        <v>4</v>
      </c>
      <c r="H20" s="248">
        <v>0</v>
      </c>
      <c r="I20" s="248">
        <v>0</v>
      </c>
      <c r="J20" s="248">
        <v>0</v>
      </c>
      <c r="K20" s="248">
        <v>154</v>
      </c>
      <c r="L20" s="248">
        <v>160</v>
      </c>
      <c r="M20" s="248">
        <v>921</v>
      </c>
      <c r="N20" s="248">
        <v>246</v>
      </c>
      <c r="O20" s="248">
        <v>14597</v>
      </c>
      <c r="P20" s="248">
        <v>3845</v>
      </c>
      <c r="Q20" s="248">
        <v>2238</v>
      </c>
      <c r="R20" s="249">
        <v>310</v>
      </c>
    </row>
    <row r="21" spans="2:18" s="242" customFormat="1" ht="15" customHeight="1">
      <c r="B21" s="233" t="s">
        <v>1410</v>
      </c>
      <c r="C21" s="244"/>
      <c r="D21" s="250" t="s">
        <v>1411</v>
      </c>
      <c r="E21" s="251">
        <v>69326</v>
      </c>
      <c r="F21" s="251">
        <f t="shared" si="1"/>
        <v>164588</v>
      </c>
      <c r="G21" s="248">
        <v>2184</v>
      </c>
      <c r="H21" s="248">
        <v>3740</v>
      </c>
      <c r="I21" s="248">
        <v>3950</v>
      </c>
      <c r="J21" s="248">
        <v>4971</v>
      </c>
      <c r="K21" s="248">
        <v>511</v>
      </c>
      <c r="L21" s="248">
        <v>467</v>
      </c>
      <c r="M21" s="248">
        <v>25</v>
      </c>
      <c r="N21" s="248">
        <v>11652</v>
      </c>
      <c r="O21" s="248">
        <v>18763</v>
      </c>
      <c r="P21" s="248">
        <v>48257</v>
      </c>
      <c r="Q21" s="248">
        <v>63124</v>
      </c>
      <c r="R21" s="249">
        <v>6944</v>
      </c>
    </row>
    <row r="22" spans="2:18" ht="15" customHeight="1">
      <c r="B22" s="233"/>
      <c r="C22" s="228"/>
      <c r="D22" s="252" t="s">
        <v>1412</v>
      </c>
      <c r="E22" s="251">
        <v>18526</v>
      </c>
      <c r="F22" s="251">
        <f t="shared" si="1"/>
        <v>4508</v>
      </c>
      <c r="G22" s="253">
        <v>0</v>
      </c>
      <c r="H22" s="253">
        <v>0</v>
      </c>
      <c r="I22" s="248">
        <v>0</v>
      </c>
      <c r="J22" s="248">
        <v>0</v>
      </c>
      <c r="K22" s="248">
        <v>0</v>
      </c>
      <c r="L22" s="248">
        <v>0</v>
      </c>
      <c r="M22" s="248">
        <v>0</v>
      </c>
      <c r="N22" s="248">
        <v>0</v>
      </c>
      <c r="O22" s="248">
        <v>29</v>
      </c>
      <c r="P22" s="248">
        <v>1095</v>
      </c>
      <c r="Q22" s="248">
        <v>2530</v>
      </c>
      <c r="R22" s="249">
        <v>854</v>
      </c>
    </row>
    <row r="23" spans="2:18" ht="15" customHeight="1">
      <c r="B23" s="233"/>
      <c r="C23" s="228"/>
      <c r="D23" s="252" t="s">
        <v>1413</v>
      </c>
      <c r="E23" s="254">
        <v>9003</v>
      </c>
      <c r="F23" s="251">
        <f t="shared" si="1"/>
        <v>10863</v>
      </c>
      <c r="G23" s="248">
        <v>0</v>
      </c>
      <c r="H23" s="248">
        <v>53</v>
      </c>
      <c r="I23" s="248">
        <v>1035</v>
      </c>
      <c r="J23" s="248">
        <v>5163</v>
      </c>
      <c r="K23" s="248">
        <v>3551</v>
      </c>
      <c r="L23" s="248">
        <v>909</v>
      </c>
      <c r="M23" s="248">
        <v>0</v>
      </c>
      <c r="N23" s="248">
        <v>152</v>
      </c>
      <c r="O23" s="248">
        <v>0</v>
      </c>
      <c r="P23" s="248">
        <v>0</v>
      </c>
      <c r="Q23" s="248">
        <v>0</v>
      </c>
      <c r="R23" s="249">
        <v>0</v>
      </c>
    </row>
    <row r="24" spans="2:18" ht="15" customHeight="1">
      <c r="B24" s="233"/>
      <c r="C24" s="228"/>
      <c r="D24" s="252" t="s">
        <v>1414</v>
      </c>
      <c r="E24" s="254">
        <v>12753</v>
      </c>
      <c r="F24" s="251">
        <f t="shared" si="1"/>
        <v>12203</v>
      </c>
      <c r="G24" s="248">
        <v>454</v>
      </c>
      <c r="H24" s="248">
        <v>651</v>
      </c>
      <c r="I24" s="248">
        <v>784</v>
      </c>
      <c r="J24" s="248">
        <v>893</v>
      </c>
      <c r="K24" s="248">
        <v>1568</v>
      </c>
      <c r="L24" s="248">
        <v>2759</v>
      </c>
      <c r="M24" s="248">
        <v>121</v>
      </c>
      <c r="N24" s="248">
        <v>1035</v>
      </c>
      <c r="O24" s="248">
        <v>1953</v>
      </c>
      <c r="P24" s="248">
        <v>1164</v>
      </c>
      <c r="Q24" s="248">
        <v>448</v>
      </c>
      <c r="R24" s="249">
        <v>373</v>
      </c>
    </row>
    <row r="25" spans="2:18" ht="15" customHeight="1">
      <c r="B25" s="233"/>
      <c r="C25" s="228"/>
      <c r="D25" s="252" t="s">
        <v>1415</v>
      </c>
      <c r="E25" s="254">
        <v>29191</v>
      </c>
      <c r="F25" s="251">
        <f t="shared" si="1"/>
        <v>18779</v>
      </c>
      <c r="G25" s="248">
        <v>0</v>
      </c>
      <c r="H25" s="248">
        <v>0</v>
      </c>
      <c r="I25" s="248">
        <v>0</v>
      </c>
      <c r="J25" s="248">
        <v>0</v>
      </c>
      <c r="K25" s="248">
        <v>0</v>
      </c>
      <c r="L25" s="248">
        <v>6633</v>
      </c>
      <c r="M25" s="248">
        <v>12133</v>
      </c>
      <c r="N25" s="248">
        <v>13</v>
      </c>
      <c r="O25" s="248">
        <v>0</v>
      </c>
      <c r="P25" s="248">
        <v>0</v>
      </c>
      <c r="Q25" s="248">
        <v>0</v>
      </c>
      <c r="R25" s="249">
        <v>0</v>
      </c>
    </row>
    <row r="26" spans="2:18" ht="15" customHeight="1">
      <c r="B26" s="233"/>
      <c r="C26" s="228"/>
      <c r="D26" s="252" t="s">
        <v>1341</v>
      </c>
      <c r="E26" s="254">
        <v>151106</v>
      </c>
      <c r="F26" s="251">
        <f t="shared" si="1"/>
        <v>166182</v>
      </c>
      <c r="G26" s="248">
        <v>5161</v>
      </c>
      <c r="H26" s="248">
        <v>7722</v>
      </c>
      <c r="I26" s="248">
        <v>20608</v>
      </c>
      <c r="J26" s="248">
        <v>21168</v>
      </c>
      <c r="K26" s="248">
        <v>6247</v>
      </c>
      <c r="L26" s="248">
        <v>12778</v>
      </c>
      <c r="M26" s="248">
        <v>6811</v>
      </c>
      <c r="N26" s="248">
        <v>14838</v>
      </c>
      <c r="O26" s="248">
        <v>24411</v>
      </c>
      <c r="P26" s="248">
        <v>11969</v>
      </c>
      <c r="Q26" s="248">
        <v>25836</v>
      </c>
      <c r="R26" s="249">
        <v>8633</v>
      </c>
    </row>
    <row r="27" spans="2:18" s="238" customFormat="1" ht="15" customHeight="1">
      <c r="B27" s="255"/>
      <c r="C27" s="256"/>
      <c r="D27" s="257" t="s">
        <v>986</v>
      </c>
      <c r="E27" s="239">
        <f aca="true" t="shared" si="2" ref="E27:R27">SUM(E8:E26)</f>
        <v>2135552</v>
      </c>
      <c r="F27" s="240">
        <f t="shared" si="2"/>
        <v>1264859</v>
      </c>
      <c r="G27" s="240">
        <f t="shared" si="2"/>
        <v>106061</v>
      </c>
      <c r="H27" s="240">
        <f t="shared" si="2"/>
        <v>86237</v>
      </c>
      <c r="I27" s="240">
        <f t="shared" si="2"/>
        <v>152264</v>
      </c>
      <c r="J27" s="240">
        <f t="shared" si="2"/>
        <v>126998</v>
      </c>
      <c r="K27" s="240">
        <f t="shared" si="2"/>
        <v>269979</v>
      </c>
      <c r="L27" s="240">
        <f t="shared" si="2"/>
        <v>49063</v>
      </c>
      <c r="M27" s="240">
        <f t="shared" si="2"/>
        <v>62168</v>
      </c>
      <c r="N27" s="240">
        <f t="shared" si="2"/>
        <v>55573</v>
      </c>
      <c r="O27" s="240">
        <f t="shared" si="2"/>
        <v>86308</v>
      </c>
      <c r="P27" s="240">
        <f t="shared" si="2"/>
        <v>96720</v>
      </c>
      <c r="Q27" s="240">
        <f t="shared" si="2"/>
        <v>126326</v>
      </c>
      <c r="R27" s="241">
        <f t="shared" si="2"/>
        <v>47162</v>
      </c>
    </row>
    <row r="28" spans="2:18" ht="15" customHeight="1">
      <c r="B28" s="233"/>
      <c r="C28" s="228"/>
      <c r="D28" s="252"/>
      <c r="E28" s="254"/>
      <c r="F28" s="25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9"/>
    </row>
    <row r="29" spans="2:18" ht="15" customHeight="1">
      <c r="B29" s="901" t="s">
        <v>1358</v>
      </c>
      <c r="C29" s="228"/>
      <c r="D29" s="252" t="s">
        <v>1416</v>
      </c>
      <c r="E29" s="254">
        <v>9682</v>
      </c>
      <c r="F29" s="251">
        <f>SUM(G29:R29)</f>
        <v>20209</v>
      </c>
      <c r="G29" s="248">
        <v>480</v>
      </c>
      <c r="H29" s="248">
        <v>223</v>
      </c>
      <c r="I29" s="248">
        <v>297</v>
      </c>
      <c r="J29" s="248">
        <v>98</v>
      </c>
      <c r="K29" s="248">
        <v>15</v>
      </c>
      <c r="L29" s="248">
        <v>208</v>
      </c>
      <c r="M29" s="248">
        <v>482</v>
      </c>
      <c r="N29" s="248">
        <v>358</v>
      </c>
      <c r="O29" s="248">
        <v>17550</v>
      </c>
      <c r="P29" s="248">
        <v>15</v>
      </c>
      <c r="Q29" s="248">
        <v>0</v>
      </c>
      <c r="R29" s="249">
        <v>483</v>
      </c>
    </row>
    <row r="30" spans="2:18" ht="15" customHeight="1">
      <c r="B30" s="901"/>
      <c r="C30" s="228"/>
      <c r="D30" s="252" t="s">
        <v>1417</v>
      </c>
      <c r="E30" s="254">
        <v>31504</v>
      </c>
      <c r="F30" s="251">
        <f>SUM(G30:R30)</f>
        <v>6497</v>
      </c>
      <c r="G30" s="248">
        <v>35</v>
      </c>
      <c r="H30" s="248">
        <v>59</v>
      </c>
      <c r="I30" s="248">
        <v>94</v>
      </c>
      <c r="J30" s="248">
        <v>160</v>
      </c>
      <c r="K30" s="248">
        <v>30</v>
      </c>
      <c r="L30" s="248">
        <v>226</v>
      </c>
      <c r="M30" s="248">
        <v>1429</v>
      </c>
      <c r="N30" s="248">
        <v>2215</v>
      </c>
      <c r="O30" s="248">
        <v>1273</v>
      </c>
      <c r="P30" s="248">
        <v>625</v>
      </c>
      <c r="Q30" s="248">
        <v>281</v>
      </c>
      <c r="R30" s="249">
        <v>70</v>
      </c>
    </row>
    <row r="31" spans="2:18" ht="15" customHeight="1">
      <c r="B31" s="901"/>
      <c r="C31" s="228"/>
      <c r="D31" s="252" t="s">
        <v>1341</v>
      </c>
      <c r="E31" s="254">
        <v>6061</v>
      </c>
      <c r="F31" s="251">
        <f>SUM(G31:R31)</f>
        <v>2369</v>
      </c>
      <c r="G31" s="248">
        <v>0</v>
      </c>
      <c r="H31" s="248">
        <v>0</v>
      </c>
      <c r="I31" s="248">
        <v>0</v>
      </c>
      <c r="J31" s="248">
        <v>3</v>
      </c>
      <c r="K31" s="248">
        <v>97</v>
      </c>
      <c r="L31" s="248">
        <v>758</v>
      </c>
      <c r="M31" s="248">
        <v>679</v>
      </c>
      <c r="N31" s="248">
        <v>770</v>
      </c>
      <c r="O31" s="248">
        <v>62</v>
      </c>
      <c r="P31" s="248">
        <v>0</v>
      </c>
      <c r="Q31" s="248">
        <v>0</v>
      </c>
      <c r="R31" s="249">
        <v>0</v>
      </c>
    </row>
    <row r="32" spans="2:18" s="238" customFormat="1" ht="15" customHeight="1">
      <c r="B32" s="901"/>
      <c r="C32" s="256"/>
      <c r="D32" s="257" t="s">
        <v>986</v>
      </c>
      <c r="E32" s="239">
        <f aca="true" t="shared" si="3" ref="E32:R32">SUM(E29:E31)</f>
        <v>47247</v>
      </c>
      <c r="F32" s="240">
        <f t="shared" si="3"/>
        <v>29075</v>
      </c>
      <c r="G32" s="240">
        <f t="shared" si="3"/>
        <v>515</v>
      </c>
      <c r="H32" s="240">
        <f t="shared" si="3"/>
        <v>282</v>
      </c>
      <c r="I32" s="240">
        <f t="shared" si="3"/>
        <v>391</v>
      </c>
      <c r="J32" s="240">
        <f t="shared" si="3"/>
        <v>261</v>
      </c>
      <c r="K32" s="240">
        <f t="shared" si="3"/>
        <v>142</v>
      </c>
      <c r="L32" s="240">
        <f t="shared" si="3"/>
        <v>1192</v>
      </c>
      <c r="M32" s="240">
        <f t="shared" si="3"/>
        <v>2590</v>
      </c>
      <c r="N32" s="240">
        <f t="shared" si="3"/>
        <v>3343</v>
      </c>
      <c r="O32" s="240">
        <f t="shared" si="3"/>
        <v>18885</v>
      </c>
      <c r="P32" s="240">
        <f t="shared" si="3"/>
        <v>640</v>
      </c>
      <c r="Q32" s="240">
        <f t="shared" si="3"/>
        <v>281</v>
      </c>
      <c r="R32" s="241">
        <f t="shared" si="3"/>
        <v>553</v>
      </c>
    </row>
    <row r="33" spans="2:18" ht="15" customHeight="1">
      <c r="B33" s="233"/>
      <c r="C33" s="228"/>
      <c r="D33" s="252"/>
      <c r="E33" s="254"/>
      <c r="F33" s="25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9"/>
    </row>
    <row r="34" spans="2:18" ht="15" customHeight="1">
      <c r="B34" s="901" t="s">
        <v>1359</v>
      </c>
      <c r="C34" s="228"/>
      <c r="D34" s="252" t="s">
        <v>1418</v>
      </c>
      <c r="E34" s="254">
        <v>6962</v>
      </c>
      <c r="F34" s="251">
        <f aca="true" t="shared" si="4" ref="F34:F39">SUM(G34:R34)</f>
        <v>1533</v>
      </c>
      <c r="G34" s="248">
        <v>0</v>
      </c>
      <c r="H34" s="248">
        <v>0</v>
      </c>
      <c r="I34" s="248">
        <v>5</v>
      </c>
      <c r="J34" s="248">
        <v>0</v>
      </c>
      <c r="K34" s="248">
        <v>0</v>
      </c>
      <c r="L34" s="248">
        <v>842</v>
      </c>
      <c r="M34" s="248">
        <v>686</v>
      </c>
      <c r="N34" s="248">
        <v>0</v>
      </c>
      <c r="O34" s="248">
        <v>0</v>
      </c>
      <c r="P34" s="248">
        <v>0</v>
      </c>
      <c r="Q34" s="248">
        <v>0</v>
      </c>
      <c r="R34" s="249">
        <v>0</v>
      </c>
    </row>
    <row r="35" spans="2:18" ht="15" customHeight="1">
      <c r="B35" s="901"/>
      <c r="C35" s="228"/>
      <c r="D35" s="252" t="s">
        <v>1419</v>
      </c>
      <c r="E35" s="254">
        <v>42084</v>
      </c>
      <c r="F35" s="251">
        <f t="shared" si="4"/>
        <v>46741</v>
      </c>
      <c r="G35" s="248">
        <v>3558</v>
      </c>
      <c r="H35" s="248">
        <v>12198</v>
      </c>
      <c r="I35" s="248">
        <v>18387</v>
      </c>
      <c r="J35" s="248">
        <v>3986</v>
      </c>
      <c r="K35" s="248">
        <v>255</v>
      </c>
      <c r="L35" s="248">
        <v>680</v>
      </c>
      <c r="M35" s="248">
        <v>128</v>
      </c>
      <c r="N35" s="248">
        <v>1302</v>
      </c>
      <c r="O35" s="248">
        <v>3102</v>
      </c>
      <c r="P35" s="248">
        <v>1528</v>
      </c>
      <c r="Q35" s="248">
        <v>859</v>
      </c>
      <c r="R35" s="249">
        <v>758</v>
      </c>
    </row>
    <row r="36" spans="2:18" ht="15" customHeight="1">
      <c r="B36" s="901"/>
      <c r="C36" s="228"/>
      <c r="D36" s="252" t="s">
        <v>1420</v>
      </c>
      <c r="E36" s="254">
        <v>18281</v>
      </c>
      <c r="F36" s="251">
        <f t="shared" si="4"/>
        <v>20210</v>
      </c>
      <c r="G36" s="248">
        <v>1495</v>
      </c>
      <c r="H36" s="248">
        <v>2111</v>
      </c>
      <c r="I36" s="248">
        <v>4239</v>
      </c>
      <c r="J36" s="248">
        <v>1383</v>
      </c>
      <c r="K36" s="248">
        <v>744</v>
      </c>
      <c r="L36" s="248">
        <v>142</v>
      </c>
      <c r="M36" s="248">
        <v>163</v>
      </c>
      <c r="N36" s="248">
        <v>3078</v>
      </c>
      <c r="O36" s="248">
        <v>2482</v>
      </c>
      <c r="P36" s="248">
        <v>2387</v>
      </c>
      <c r="Q36" s="248">
        <v>1275</v>
      </c>
      <c r="R36" s="249">
        <v>711</v>
      </c>
    </row>
    <row r="37" spans="2:18" ht="15" customHeight="1">
      <c r="B37" s="901"/>
      <c r="C37" s="228"/>
      <c r="D37" s="252" t="s">
        <v>1421</v>
      </c>
      <c r="E37" s="254">
        <v>23936</v>
      </c>
      <c r="F37" s="251">
        <f t="shared" si="4"/>
        <v>18587</v>
      </c>
      <c r="G37" s="248">
        <v>4631</v>
      </c>
      <c r="H37" s="248">
        <v>4655</v>
      </c>
      <c r="I37" s="248">
        <v>2946</v>
      </c>
      <c r="J37" s="248">
        <v>1231</v>
      </c>
      <c r="K37" s="248">
        <v>2</v>
      </c>
      <c r="L37" s="248">
        <v>112</v>
      </c>
      <c r="M37" s="248">
        <v>146</v>
      </c>
      <c r="N37" s="248">
        <v>78</v>
      </c>
      <c r="O37" s="248">
        <v>879</v>
      </c>
      <c r="P37" s="248">
        <v>1291</v>
      </c>
      <c r="Q37" s="248">
        <v>807</v>
      </c>
      <c r="R37" s="249">
        <v>1809</v>
      </c>
    </row>
    <row r="38" spans="2:18" ht="15" customHeight="1">
      <c r="B38" s="901"/>
      <c r="C38" s="228"/>
      <c r="D38" s="252" t="s">
        <v>1422</v>
      </c>
      <c r="E38" s="254">
        <v>23705</v>
      </c>
      <c r="F38" s="251">
        <f t="shared" si="4"/>
        <v>24853</v>
      </c>
      <c r="G38" s="248">
        <v>3044</v>
      </c>
      <c r="H38" s="248">
        <v>4122</v>
      </c>
      <c r="I38" s="248">
        <v>4036</v>
      </c>
      <c r="J38" s="248">
        <v>2015</v>
      </c>
      <c r="K38" s="248">
        <v>212</v>
      </c>
      <c r="L38" s="248">
        <v>15</v>
      </c>
      <c r="M38" s="248">
        <v>30</v>
      </c>
      <c r="N38" s="248">
        <v>591</v>
      </c>
      <c r="O38" s="248">
        <v>1455</v>
      </c>
      <c r="P38" s="248">
        <v>2578</v>
      </c>
      <c r="Q38" s="248">
        <v>2399</v>
      </c>
      <c r="R38" s="249">
        <v>4356</v>
      </c>
    </row>
    <row r="39" spans="2:18" ht="15" customHeight="1">
      <c r="B39" s="901"/>
      <c r="C39" s="228"/>
      <c r="D39" s="252" t="s">
        <v>1341</v>
      </c>
      <c r="E39" s="254">
        <v>1963</v>
      </c>
      <c r="F39" s="251">
        <f t="shared" si="4"/>
        <v>2114</v>
      </c>
      <c r="G39" s="248">
        <v>0</v>
      </c>
      <c r="H39" s="248">
        <v>742</v>
      </c>
      <c r="I39" s="248">
        <v>728</v>
      </c>
      <c r="J39" s="248">
        <v>596</v>
      </c>
      <c r="K39" s="248">
        <v>0</v>
      </c>
      <c r="L39" s="248">
        <v>7</v>
      </c>
      <c r="M39" s="248">
        <v>41</v>
      </c>
      <c r="N39" s="248">
        <v>0</v>
      </c>
      <c r="O39" s="248">
        <v>0</v>
      </c>
      <c r="P39" s="248">
        <v>0</v>
      </c>
      <c r="Q39" s="248">
        <v>0</v>
      </c>
      <c r="R39" s="249">
        <v>0</v>
      </c>
    </row>
    <row r="40" spans="2:18" s="238" customFormat="1" ht="15" customHeight="1">
      <c r="B40" s="901"/>
      <c r="C40" s="256"/>
      <c r="D40" s="257" t="s">
        <v>986</v>
      </c>
      <c r="E40" s="239">
        <f aca="true" t="shared" si="5" ref="E40:R40">SUM(E34:E39)</f>
        <v>116931</v>
      </c>
      <c r="F40" s="240">
        <f t="shared" si="5"/>
        <v>114038</v>
      </c>
      <c r="G40" s="240">
        <f t="shared" si="5"/>
        <v>12728</v>
      </c>
      <c r="H40" s="240">
        <f t="shared" si="5"/>
        <v>23828</v>
      </c>
      <c r="I40" s="240">
        <f t="shared" si="5"/>
        <v>30341</v>
      </c>
      <c r="J40" s="240">
        <f t="shared" si="5"/>
        <v>9211</v>
      </c>
      <c r="K40" s="240">
        <f t="shared" si="5"/>
        <v>1213</v>
      </c>
      <c r="L40" s="240">
        <f t="shared" si="5"/>
        <v>1798</v>
      </c>
      <c r="M40" s="240">
        <f t="shared" si="5"/>
        <v>1194</v>
      </c>
      <c r="N40" s="240">
        <f t="shared" si="5"/>
        <v>5049</v>
      </c>
      <c r="O40" s="240">
        <f t="shared" si="5"/>
        <v>7918</v>
      </c>
      <c r="P40" s="240">
        <f t="shared" si="5"/>
        <v>7784</v>
      </c>
      <c r="Q40" s="240">
        <f t="shared" si="5"/>
        <v>5340</v>
      </c>
      <c r="R40" s="241">
        <f t="shared" si="5"/>
        <v>7634</v>
      </c>
    </row>
    <row r="41" spans="2:18" ht="15" customHeight="1">
      <c r="B41" s="233"/>
      <c r="C41" s="228"/>
      <c r="D41" s="252"/>
      <c r="E41" s="254"/>
      <c r="F41" s="25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9"/>
    </row>
    <row r="42" spans="2:18" ht="15" customHeight="1">
      <c r="B42" s="901" t="s">
        <v>1360</v>
      </c>
      <c r="C42" s="228"/>
      <c r="D42" s="252" t="s">
        <v>1423</v>
      </c>
      <c r="E42" s="254">
        <v>17964</v>
      </c>
      <c r="F42" s="251">
        <f>SUM(G42:R42)</f>
        <v>157829</v>
      </c>
      <c r="G42" s="248">
        <v>0</v>
      </c>
      <c r="H42" s="248">
        <v>0</v>
      </c>
      <c r="I42" s="248">
        <v>0</v>
      </c>
      <c r="J42" s="248">
        <v>0</v>
      </c>
      <c r="K42" s="248">
        <v>116693</v>
      </c>
      <c r="L42" s="248">
        <v>41136</v>
      </c>
      <c r="M42" s="248">
        <v>0</v>
      </c>
      <c r="N42" s="248">
        <v>0</v>
      </c>
      <c r="O42" s="248">
        <v>0</v>
      </c>
      <c r="P42" s="248">
        <v>0</v>
      </c>
      <c r="Q42" s="248">
        <v>0</v>
      </c>
      <c r="R42" s="249">
        <v>0</v>
      </c>
    </row>
    <row r="43" spans="2:18" ht="15" customHeight="1">
      <c r="B43" s="901"/>
      <c r="C43" s="228"/>
      <c r="D43" s="252" t="s">
        <v>1424</v>
      </c>
      <c r="E43" s="254">
        <v>5265</v>
      </c>
      <c r="F43" s="251">
        <f>SUM(G43:R43)</f>
        <v>65520</v>
      </c>
      <c r="G43" s="248">
        <v>0</v>
      </c>
      <c r="H43" s="248">
        <v>0</v>
      </c>
      <c r="I43" s="248">
        <v>0</v>
      </c>
      <c r="J43" s="248">
        <v>0</v>
      </c>
      <c r="K43" s="248">
        <v>35100</v>
      </c>
      <c r="L43" s="248">
        <v>30420</v>
      </c>
      <c r="M43" s="248">
        <v>0</v>
      </c>
      <c r="N43" s="248">
        <v>0</v>
      </c>
      <c r="O43" s="248">
        <v>0</v>
      </c>
      <c r="P43" s="248">
        <v>0</v>
      </c>
      <c r="Q43" s="248">
        <v>0</v>
      </c>
      <c r="R43" s="249">
        <v>0</v>
      </c>
    </row>
    <row r="44" spans="2:18" ht="15" customHeight="1">
      <c r="B44" s="901"/>
      <c r="C44" s="228"/>
      <c r="D44" s="252" t="s">
        <v>1425</v>
      </c>
      <c r="E44" s="254">
        <v>502</v>
      </c>
      <c r="F44" s="251">
        <f>SUM(G44:R44)</f>
        <v>5029</v>
      </c>
      <c r="G44" s="248">
        <v>1650</v>
      </c>
      <c r="H44" s="248">
        <v>2162</v>
      </c>
      <c r="I44" s="248">
        <v>714</v>
      </c>
      <c r="J44" s="248">
        <v>0</v>
      </c>
      <c r="K44" s="248">
        <v>0</v>
      </c>
      <c r="L44" s="248">
        <v>0</v>
      </c>
      <c r="M44" s="248">
        <v>0</v>
      </c>
      <c r="N44" s="248">
        <v>0</v>
      </c>
      <c r="O44" s="248">
        <v>0</v>
      </c>
      <c r="P44" s="248">
        <v>0</v>
      </c>
      <c r="Q44" s="248">
        <v>0</v>
      </c>
      <c r="R44" s="249">
        <v>503</v>
      </c>
    </row>
    <row r="45" spans="2:18" ht="15" customHeight="1">
      <c r="B45" s="901"/>
      <c r="C45" s="228"/>
      <c r="D45" s="252" t="s">
        <v>1426</v>
      </c>
      <c r="E45" s="254">
        <v>10095</v>
      </c>
      <c r="F45" s="251">
        <f>SUM(G45:R45)</f>
        <v>11488</v>
      </c>
      <c r="G45" s="248">
        <v>0</v>
      </c>
      <c r="H45" s="248">
        <v>0</v>
      </c>
      <c r="I45" s="248">
        <v>0</v>
      </c>
      <c r="J45" s="248">
        <v>0</v>
      </c>
      <c r="K45" s="248">
        <v>0</v>
      </c>
      <c r="L45" s="248">
        <v>0</v>
      </c>
      <c r="M45" s="248">
        <v>949</v>
      </c>
      <c r="N45" s="248">
        <v>10539</v>
      </c>
      <c r="O45" s="248">
        <v>0</v>
      </c>
      <c r="P45" s="248">
        <v>0</v>
      </c>
      <c r="Q45" s="248">
        <v>0</v>
      </c>
      <c r="R45" s="249">
        <v>0</v>
      </c>
    </row>
    <row r="46" spans="2:18" ht="15" customHeight="1">
      <c r="B46" s="901"/>
      <c r="C46" s="228"/>
      <c r="D46" s="252" t="s">
        <v>1341</v>
      </c>
      <c r="E46" s="254">
        <v>39098</v>
      </c>
      <c r="F46" s="251">
        <f>SUM(G46:R46)</f>
        <v>28444</v>
      </c>
      <c r="G46" s="248">
        <v>0</v>
      </c>
      <c r="H46" s="248">
        <v>17552</v>
      </c>
      <c r="I46" s="248">
        <v>9</v>
      </c>
      <c r="J46" s="248">
        <v>10</v>
      </c>
      <c r="K46" s="248">
        <v>0</v>
      </c>
      <c r="L46" s="248">
        <v>0</v>
      </c>
      <c r="M46" s="248">
        <v>1170</v>
      </c>
      <c r="N46" s="248">
        <v>9641</v>
      </c>
      <c r="O46" s="248">
        <v>62</v>
      </c>
      <c r="P46" s="248">
        <v>0</v>
      </c>
      <c r="Q46" s="248">
        <v>0</v>
      </c>
      <c r="R46" s="249">
        <v>0</v>
      </c>
    </row>
    <row r="47" spans="2:18" s="238" customFormat="1" ht="15" customHeight="1">
      <c r="B47" s="901"/>
      <c r="C47" s="256"/>
      <c r="D47" s="257" t="s">
        <v>986</v>
      </c>
      <c r="E47" s="239">
        <f aca="true" t="shared" si="6" ref="E47:R47">SUM(E42:E46)</f>
        <v>72924</v>
      </c>
      <c r="F47" s="240">
        <f t="shared" si="6"/>
        <v>268310</v>
      </c>
      <c r="G47" s="240">
        <f t="shared" si="6"/>
        <v>1650</v>
      </c>
      <c r="H47" s="240">
        <f t="shared" si="6"/>
        <v>19714</v>
      </c>
      <c r="I47" s="240">
        <f t="shared" si="6"/>
        <v>723</v>
      </c>
      <c r="J47" s="240">
        <f t="shared" si="6"/>
        <v>10</v>
      </c>
      <c r="K47" s="240">
        <f t="shared" si="6"/>
        <v>151793</v>
      </c>
      <c r="L47" s="240">
        <f t="shared" si="6"/>
        <v>71556</v>
      </c>
      <c r="M47" s="240">
        <f t="shared" si="6"/>
        <v>2119</v>
      </c>
      <c r="N47" s="240">
        <f t="shared" si="6"/>
        <v>20180</v>
      </c>
      <c r="O47" s="240">
        <f t="shared" si="6"/>
        <v>62</v>
      </c>
      <c r="P47" s="240">
        <f t="shared" si="6"/>
        <v>0</v>
      </c>
      <c r="Q47" s="240">
        <f t="shared" si="6"/>
        <v>0</v>
      </c>
      <c r="R47" s="241">
        <f t="shared" si="6"/>
        <v>503</v>
      </c>
    </row>
    <row r="48" spans="2:18" ht="15" customHeight="1" thickBot="1">
      <c r="B48" s="259"/>
      <c r="C48" s="260"/>
      <c r="D48" s="261"/>
      <c r="E48" s="262"/>
      <c r="F48" s="263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5"/>
    </row>
    <row r="49" spans="4:11" ht="15" customHeight="1">
      <c r="D49" s="228" t="s">
        <v>1427</v>
      </c>
      <c r="E49" s="266"/>
      <c r="F49" s="266"/>
      <c r="G49" s="266"/>
      <c r="H49" s="258"/>
      <c r="I49" s="258"/>
      <c r="J49" s="258"/>
      <c r="K49" s="229"/>
    </row>
    <row r="50" spans="5:11" ht="15" customHeight="1">
      <c r="E50" s="267"/>
      <c r="F50" s="267"/>
      <c r="G50" s="258"/>
      <c r="H50" s="258"/>
      <c r="I50" s="258"/>
      <c r="J50" s="258"/>
      <c r="K50" s="229"/>
    </row>
    <row r="51" spans="4:11" ht="6" customHeight="1">
      <c r="D51" s="268"/>
      <c r="E51" s="267"/>
      <c r="F51" s="267"/>
      <c r="G51" s="258"/>
      <c r="H51" s="258"/>
      <c r="I51" s="258"/>
      <c r="J51" s="258"/>
      <c r="K51" s="228"/>
    </row>
    <row r="52" spans="4:11" ht="15" customHeight="1">
      <c r="D52" s="268"/>
      <c r="E52" s="269"/>
      <c r="F52" s="269"/>
      <c r="G52" s="270"/>
      <c r="H52" s="270"/>
      <c r="I52" s="270"/>
      <c r="J52" s="270"/>
      <c r="K52" s="228"/>
    </row>
    <row r="53" spans="4:11" ht="15" customHeight="1">
      <c r="D53" s="268"/>
      <c r="E53" s="271"/>
      <c r="F53" s="271"/>
      <c r="G53" s="258"/>
      <c r="H53" s="258"/>
      <c r="I53" s="258"/>
      <c r="J53" s="258"/>
      <c r="K53" s="228"/>
    </row>
    <row r="54" spans="4:11" ht="15" customHeight="1">
      <c r="D54" s="268"/>
      <c r="E54" s="271"/>
      <c r="F54" s="271"/>
      <c r="G54" s="258"/>
      <c r="H54" s="258"/>
      <c r="I54" s="258"/>
      <c r="J54" s="258"/>
      <c r="K54" s="228"/>
    </row>
  </sheetData>
  <mergeCells count="5">
    <mergeCell ref="B42:B47"/>
    <mergeCell ref="B4:D4"/>
    <mergeCell ref="B6:D6"/>
    <mergeCell ref="B29:B32"/>
    <mergeCell ref="B34:B40"/>
  </mergeCells>
  <printOptions/>
  <pageMargins left="0.32" right="0.32" top="1.21" bottom="0.76" header="0.512" footer="0.512"/>
  <pageSetup horizontalDpi="400" verticalDpi="400" orientation="portrait" paperSize="9" r:id="rId2"/>
  <headerFooter alignWithMargins="0">
    <oddFooter>&amp;C&amp;F&amp;A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昭和31年　山形県統計年鑑</dc:title>
  <dc:subject/>
  <dc:creator>山形県</dc:creator>
  <cp:keywords/>
  <dc:description/>
  <cp:lastModifiedBy>工藤　裕子</cp:lastModifiedBy>
  <cp:lastPrinted>2005-05-24T06:19:40Z</cp:lastPrinted>
  <dcterms:created xsi:type="dcterms:W3CDTF">2005-04-02T01:55:19Z</dcterms:created>
  <dcterms:modified xsi:type="dcterms:W3CDTF">2008-10-29T05:09:23Z</dcterms:modified>
  <cp:category/>
  <cp:version/>
  <cp:contentType/>
  <cp:contentStatus/>
</cp:coreProperties>
</file>