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2" l="1"/>
  <c r="AU88" i="12" l="1"/>
  <c r="AP63" i="12" l="1"/>
  <c r="AK28" i="12" l="1"/>
  <c r="AA7" i="12" l="1"/>
  <c r="AA28"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<sst xmlns="http://schemas.openxmlformats.org/spreadsheetml/2006/main" count="1141" uniqueCount="604">
  <si>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</si>
  <si>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</si>
  <si>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</si>
  <si>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</si>
  <si>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</si>
  <si>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</si>
  <si>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</si>
  <si>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</si>
  <si>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</si>
  <si>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</si>
  <si>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</si>
  <si>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</si>
  <si>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</si>
  <si>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</si>
  <si>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</si>
  <si>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</si>
  <si>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</si>
  <si>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</si>
  <si>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</si>
  <si>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</si>
  <si>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</si>
  <si>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</si>
  <si>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</si>
  <si>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</si>
  <si>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</si>
  <si>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</si>
  <si>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</si>
  <si>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</si>
  <si>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</si>
  <si>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</si>
  <si>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</si>
  <si>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</si>
  <si>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</si>
  <si>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</si>
  <si>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</si>
  <si>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</si>
  <si>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</si>
  <si>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</si>
  <si>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</si>
  <si>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</si>
  <si>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</si>
  <si>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</si>
  <si>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</si>
  <si>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</si>
  <si>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</si>
  <si>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</si>
  <si>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</si>
  <si>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</si>
  <si>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</si>
  <si>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</si>
  <si>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</si>
  <si>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</si>
  <si>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</si>
  <si>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</si>
  <si>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</si>
  <si>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</si>
  <si>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</si>
  <si>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</si>
  <si>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</si>
  <si>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</si>
  <si>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</si>
  <si>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</si>
  <si>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</si>
  <si>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</si>
  <si>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</si>
  <si>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</si>
  <si>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</si>
  <si>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</si>
  <si>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</si>
  <si>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</si>
  <si>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</si>
  <si>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</si>
  <si>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</si>
  <si>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</si>
  <si>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</si>
  <si>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</si>
  <si>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</si>
  <si>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</si>
  <si>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</si>
  <si>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</si>
  <si>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</si>
  <si>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</si>
  <si>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</si>
  <si>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</si>
  <si>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</si>
  <si>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</si>
  <si>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</si>
  <si>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</si>
  <si>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</si>
  <si>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</si>
  <si>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</si>
  <si>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</si>
  <si>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</si>
  <si>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</si>
  <si>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</si>
  <si>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</si>
  <si>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</si>
  <si>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</si>
  <si>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尾花沢市</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</si>
  <si>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</si>
  <si>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</si>
  <si>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</si>
  <si>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</si>
  <si>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</si>
  <si>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</si>
  <si>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</si>
  <si>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</si>
  <si>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</si>
  <si>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</si>
  <si>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</si>
  <si>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</si>
  <si>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</si>
  <si>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</si>
  <si>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</si>
  <si>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</si>
  <si>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</si>
  <si>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</si>
  <si>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</si>
  <si>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</si>
  <si>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</si>
  <si>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</si>
  <si>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</si>
  <si>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</si>
  <si>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</si>
  <si>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</si>
  <si>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</si>
  <si>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</si>
  <si>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</si>
  <si>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</si>
  <si>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</si>
  <si>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</si>
  <si>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</si>
  <si>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</si>
  <si>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</si>
  <si>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</si>
  <si>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</si>
  <si>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</si>
  <si>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</si>
  <si>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</si>
  <si>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</si>
  <si>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</si>
  <si>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</si>
  <si>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</si>
  <si>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</si>
  <si>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</si>
  <si>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</si>
  <si>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</si>
  <si>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</si>
  <si>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</si>
  <si>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</si>
  <si>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</si>
  <si>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</si>
  <si>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</si>
  <si>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</si>
  <si>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</si>
  <si>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</si>
  <si>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</si>
  <si>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</si>
  <si>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</si>
  <si>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</si>
  <si>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</si>
  <si>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</si>
  <si>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</si>
  <si>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</si>
  <si>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</si>
  <si>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</si>
  <si>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</si>
  <si>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</si>
  <si>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</si>
  <si>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</si>
  <si>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</si>
  <si>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</si>
  <si>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</si>
  <si>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</si>
  <si>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</si>
  <si>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</si>
  <si>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</si>
  <si>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</si>
  <si>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</si>
  <si>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</si>
  <si>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</si>
  <si>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</si>
  <si>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</si>
  <si>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</si>
  <si>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</si>
  <si>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</si>
  <si>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</si>
  <si>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</si>
  <si>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</si>
  <si>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</si>
  <si>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</si>
  <si>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</si>
  <si>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</si>
  <si>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</si>
  <si>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</si>
  <si>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</si>
  <si>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</si>
  <si>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</si>
  <si>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</si>
  <si>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</si>
  <si>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</si>
  <si>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</si>
  <si>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</si>
  <si>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</si>
  <si>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</si>
  <si>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</si>
  <si>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</si>
  <si>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</si>
  <si>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</si>
  <si>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</si>
  <si>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</si>
  <si>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</si>
  <si>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</si>
  <si>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</si>
  <si>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</si>
  <si>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</si>
  <si>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</si>
  <si>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山形県尾花沢市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</si>
  <si>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</si>
  <si>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</si>
  <si>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</si>
  <si>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</si>
  <si>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</si>
  <si>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</si>
  <si>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</si>
  <si>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</si>
  <si>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</si>
  <si>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</si>
  <si>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</si>
  <si>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</si>
  <si>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</si>
  <si>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</si>
  <si>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</si>
  <si>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</si>
  <si>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</si>
  <si>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</si>
  <si>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</si>
  <si>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</si>
  <si>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</si>
  <si>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</si>
  <si>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</si>
  <si>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</si>
  <si>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</si>
  <si>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</si>
  <si>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</si>
  <si>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</si>
  <si>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</si>
  <si>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</si>
  <si>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</si>
  <si>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</si>
  <si>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</si>
  <si>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</si>
  <si>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</si>
  <si>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</si>
  <si>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</si>
  <si>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</si>
  <si>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</si>
  <si>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</si>
  <si>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</si>
  <si>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</si>
  <si>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</si>
  <si>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</si>
  <si>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</si>
  <si>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</si>
  <si>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</si>
  <si>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</si>
  <si>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</si>
  <si>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</si>
  <si>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</si>
  <si>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</si>
  <si>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</si>
  <si>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</si>
  <si>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</si>
  <si>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</si>
  <si>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</si>
  <si>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</si>
  <si>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</si>
  <si>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</si>
  <si>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</si>
  <si>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</si>
  <si>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</si>
  <si>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</si>
  <si>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</si>
  <si>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</si>
  <si>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</si>
  <si>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</si>
  <si>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</si>
  <si>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</si>
  <si>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</si>
  <si>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</si>
  <si>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</si>
  <si>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</si>
  <si>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</si>
  <si>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</si>
  <si>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</si>
  <si>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</si>
  <si>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</si>
  <si>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</si>
  <si>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</si>
  <si>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</si>
  <si>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</si>
  <si>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</si>
  <si>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</si>
  <si>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</si>
  <si>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</si>
  <si>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</si>
  <si>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</si>
  <si>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</si>
  <si>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</si>
  <si>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</si>
  <si>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</si>
  <si>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</si>
  <si>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</si>
  <si>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</si>
  <si>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</si>
  <si>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</si>
  <si>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</si>
  <si>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</si>
  <si>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</si>
  <si>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</si>
  <si>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</si>
  <si>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</si>
  <si>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</si>
  <si>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</si>
  <si>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</si>
  <si>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</si>
  <si>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</si>
  <si>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</si>
  <si>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</si>
  <si>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</si>
  <si>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</si>
  <si>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</si>
  <si>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</si>
  <si>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</si>
  <si>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</si>
  <si>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</si>
  <si>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</si>
  <si>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</si>
  <si>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</si>
  <si>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</si>
  <si>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</si>
  <si>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</si>
  <si>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</si>
  <si>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</si>
  <si>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</si>
  <si>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</si>
  <si>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</si>
  <si>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</si>
  <si>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</si>
  <si>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</si>
  <si>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</si>
  <si>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</si>
  <si>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</si>
  <si>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</si>
  <si>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</si>
  <si>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</si>
  <si>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</si>
  <si>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</si>
  <si>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</si>
  <si>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</si>
  <si>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</si>
  <si>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</si>
  <si>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</si>
  <si>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</si>
  <si>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</si>
  <si>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</si>
  <si>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</si>
  <si>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山形県尾花沢市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</si>
  <si>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</si>
  <si>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</si>
  <si>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</si>
  <si>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</si>
  <si>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</si>
  <si>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</si>
  <si>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</si>
  <si>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</si>
  <si>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</si>
  <si>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</si>
  <si>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</si>
  <si>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</si>
  <si>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</si>
  <si>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</si>
  <si>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</si>
  <si>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</si>
  <si>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</si>
  <si>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</si>
  <si>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</si>
  <si>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</si>
  <si>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国営村山北部土地改良事業特別会計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</si>
  <si>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</si>
  <si>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</si>
  <si>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</si>
  <si>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</si>
  <si>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</si>
  <si>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</si>
  <si>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</si>
  <si>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</si>
  <si>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</si>
  <si>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</si>
  <si>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</si>
  <si>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</si>
  <si>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</si>
  <si>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</si>
  <si>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</si>
  <si>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</si>
  <si>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</si>
  <si>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</si>
  <si>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</si>
  <si>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</si>
  <si>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</si>
  <si>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</si>
  <si>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</si>
  <si>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</si>
  <si>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</si>
  <si>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</si>
  <si>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</si>
  <si>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</si>
  <si>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</si>
  <si>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</si>
  <si>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</si>
  <si>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</si>
  <si>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</si>
  <si>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</si>
  <si>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</si>
  <si>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</si>
  <si>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</si>
  <si>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</si>
  <si>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</si>
  <si>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</si>
  <si>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</si>
  <si>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</si>
  <si>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</si>
  <si>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</si>
  <si>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</si>
  <si>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</si>
  <si>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</si>
  <si>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</si>
  <si>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</si>
  <si>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</si>
  <si>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</si>
  <si>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</si>
  <si>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</si>
  <si>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</si>
  <si>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</si>
  <si>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</si>
  <si>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</si>
  <si>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</si>
  <si>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</si>
  <si>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</si>
  <si>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</si>
  <si>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</si>
  <si>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</si>
  <si>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</si>
  <si>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</si>
  <si>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</si>
  <si>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</si>
  <si>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</si>
  <si>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</si>
  <si>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</si>
  <si>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</si>
  <si>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</si>
  <si>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</si>
  <si>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</si>
  <si>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</si>
  <si>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</si>
  <si>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</si>
  <si>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</si>
  <si>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</si>
  <si>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</si>
  <si>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</si>
  <si>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</si>
  <si>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</si>
  <si>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</si>
  <si>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</si>
  <si>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</si>
  <si>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</si>
  <si>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</si>
  <si>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</si>
  <si>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</si>
  <si>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</si>
  <si>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</si>
  <si>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</si>
  <si>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</si>
  <si>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</si>
  <si>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</si>
  <si>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</si>
  <si>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</si>
  <si>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</si>
  <si>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</si>
  <si>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</si>
  <si>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</si>
  <si>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</si>
  <si>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</si>
  <si>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</si>
  <si>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</si>
  <si>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</si>
  <si>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</si>
  <si>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</si>
  <si>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</si>
  <si>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</si>
  <si>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</si>
  <si>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</si>
  <si>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</si>
  <si>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</si>
  <si>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</si>
  <si>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</si>
  <si>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</si>
  <si>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</si>
  <si>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</si>
  <si>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</si>
  <si>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</si>
  <si>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</si>
  <si>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</si>
  <si>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</si>
  <si>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</si>
  <si>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</si>
  <si>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</si>
  <si>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</si>
  <si>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</si>
  <si>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</si>
  <si>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</si>
  <si>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</si>
  <si>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</si>
  <si>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</si>
  <si>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</si>
  <si>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</si>
  <si>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</si>
  <si>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</si>
  <si>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</si>
  <si>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</si>
  <si>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</si>
  <si>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</si>
  <si>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</si>
  <si>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</si>
  <si>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</si>
  <si>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</si>
  <si>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</si>
  <si>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</si>
  <si>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</si>
  <si>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</si>
  <si>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</si>
  <si>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</si>
  <si>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</si>
  <si>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</si>
  <si>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</si>
  <si>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</si>
  <si>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</si>
  <si>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</si>
  <si>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</si>
  <si>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0.84</t>
  </si>
  <si>
    <t>▲ 1.88</t>
  </si>
  <si>
    <t>一般会計</t>
  </si>
  <si>
    <t>国民健康保険特別会計</t>
  </si>
  <si>
    <t>介護保険特別会計</t>
  </si>
  <si>
    <t>簡易水道特別会計</t>
  </si>
  <si>
    <t>後期高齢者医療保険特別会計</t>
  </si>
  <si>
    <t>農業集落排水事業特別会計</t>
  </si>
  <si>
    <t>国営村山北部土地改良事業特別会計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</si>
  <si>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</si>
  <si>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</si>
  <si>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</si>
  <si>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</si>
  <si>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</si>
  <si>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</si>
  <si>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</si>
  <si>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</si>
  <si>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尾花沢市大石田町環境衛生事業組合（普通会計分）</t>
    <rPh sb="0" eb="3">
      <t>オバナザワ</t>
    </rPh>
    <rPh sb="3" eb="4">
      <t>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22"/>
  </si>
  <si>
    <t>尾花沢市大石田町環境衛生事業組合（水道事業会計）</t>
    <rPh sb="0" eb="3">
      <t>オバナザワ</t>
    </rPh>
    <rPh sb="3" eb="4">
      <t>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phoneticPr fontId="22"/>
  </si>
  <si>
    <t>尾花沢市大石田町環境衛生事業組合（公共下水道事業特別会計）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phoneticPr fontId="22"/>
  </si>
  <si>
    <t>尾花沢農産加工</t>
    <rPh sb="0" eb="3">
      <t>オバナザワ</t>
    </rPh>
    <rPh sb="3" eb="5">
      <t>ノウサン</t>
    </rPh>
    <rPh sb="5" eb="7">
      <t>カコウ</t>
    </rPh>
    <phoneticPr fontId="22"/>
  </si>
  <si>
    <t>尾花沢市ふるさと振興公社</t>
    <rPh sb="0" eb="4">
      <t>オバナザワシ</t>
    </rPh>
    <rPh sb="8" eb="10">
      <t>シンコウ</t>
    </rPh>
    <rPh sb="10" eb="12">
      <t>コウシャ</t>
    </rPh>
    <phoneticPr fontId="22"/>
  </si>
  <si>
    <t>尾花沢市土地開発公社</t>
    <rPh sb="0" eb="4">
      <t>オバナザワシ</t>
    </rPh>
    <rPh sb="4" eb="6">
      <t>トチ</t>
    </rPh>
    <rPh sb="6" eb="8">
      <t>カイハツ</t>
    </rPh>
    <rPh sb="8" eb="10">
      <t>コウシャ</t>
    </rPh>
    <phoneticPr fontId="22"/>
  </si>
  <si>
    <t>-</t>
    <phoneticPr fontId="2"/>
  </si>
  <si>
    <t>-</t>
    <phoneticPr fontId="2"/>
  </si>
  <si>
    <t>法適用事業</t>
    <phoneticPr fontId="2"/>
  </si>
  <si>
    <t>-</t>
    <phoneticPr fontId="2"/>
  </si>
  <si>
    <t>北村山広域行政事務組合</t>
  </si>
  <si>
    <t>山形県市町村職員退職手当組合</t>
  </si>
  <si>
    <t>山形県消防補償等組合</t>
  </si>
  <si>
    <t>山形県自治会館管理組合</t>
  </si>
  <si>
    <t>山形県後期高齢者医療広域連合（普通会計分）</t>
  </si>
  <si>
    <t>山形県後期高齢者医療広域連合（事業会計分）</t>
  </si>
  <si>
    <t>北村山公立病院組合</t>
  </si>
  <si>
    <t>法非適用事業</t>
    <rPh sb="0" eb="1">
      <t>ホウ</t>
    </rPh>
    <rPh sb="1" eb="2">
      <t>ヒ</t>
    </rPh>
    <rPh sb="2" eb="4">
      <t>テキヨウ</t>
    </rPh>
    <rPh sb="4" eb="6">
      <t>ジギョウ</t>
    </rPh>
    <phoneticPr fontId="2"/>
  </si>
  <si>
    <t>-</t>
    <phoneticPr fontId="2"/>
  </si>
  <si>
    <t>法適用事業</t>
  </si>
  <si>
    <t>尾花沢市大石田町環境衛生事業組合（特定環境保全公共下水道事業特別会計）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トクテイ</t>
    </rPh>
    <rPh sb="19" eb="21">
      <t>カンキョウ</t>
    </rPh>
    <rPh sb="21" eb="23">
      <t>ホゼン</t>
    </rPh>
    <rPh sb="23" eb="25">
      <t>コウキョウ</t>
    </rPh>
    <rPh sb="25" eb="28">
      <t>ゲスイドウ</t>
    </rPh>
    <rPh sb="28" eb="30">
      <t>ジギョウ</t>
    </rPh>
    <rPh sb="30" eb="32">
      <t>トクベツ</t>
    </rPh>
    <rPh sb="32" eb="34">
      <t>カイケイ</t>
    </rPh>
    <phoneticPr fontId="22"/>
  </si>
  <si>
    <t>-</t>
    <phoneticPr fontId="2"/>
  </si>
  <si>
    <t>スポ－ツ振興基金</t>
  </si>
  <si>
    <t>庁舎建設基金</t>
    <phoneticPr fontId="2"/>
  </si>
  <si>
    <t>「雪とスイカと花笠のまち」ふるさと尾花沢応援基金</t>
    <phoneticPr fontId="2"/>
  </si>
  <si>
    <t>公共施設整備等基金</t>
    <phoneticPr fontId="2"/>
  </si>
  <si>
    <t>地域福祉基金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</si>
  <si>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</si>
  <si>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</si>
  <si>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</si>
  <si>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</si>
  <si>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</si>
  <si>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</si>
  <si>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</si>
  <si>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</si>
  <si>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</si>
  <si>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新鶴子ダムの償還が平成27年度まで続き実質公債費比率を大きく押し上げる要因となっていたが、償還終了後は影響が無くなるH30年度まで下がり続け、新庁舎建設事業の償還が開始される令和2年度から上昇する見込みである。また、将来負担比率は新鶴子ダムの償還終了間近であったためH26で類似団体とほぼ同等となっていたが、平成27年度に防災行政無線や高機能消防指令センターの整備、平成29・30年度に新庁舎建設事業が行われた影響により平成29年度決算で類似団体より45.4ポイント、平成30年度決算では64.8ポイント高い数値となっている。令和2年度から新庁舎建設事業の償還が開始され指標は下降する見込みである。</t>
    <rPh sb="235" eb="237">
      <t>ヘイセイ</t>
    </rPh>
    <rPh sb="239" eb="241">
      <t>ネンド</t>
    </rPh>
    <rPh sb="241" eb="243">
      <t>ケッサン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</si>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</sst>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7C94-4A8D-A898-00F870C612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47034</c:v>
                </c:pt>
                <c:pt idx="1">
                  <c:v>104218</c:v>
                </c:pt>
                <c:pt idx="2">
                  <c:v>65513</c:v>
                </c:pt>
                <c:pt idx="3">
                  <c:v>161634</c:v>
                </c:pt>
                <c:pt idx="4">
                  <c:v>161484</c:v>
                </c:pt>
              </c:numCache>
            </c:numRef>
          </c:val>
          <c:smooth val="0"/>
          <c:extLst xmlns:c16r2="http://schemas.microsoft.com/office/drawing/2015/06/chart">
            <c:ext xmlns:c16="http://schemas.microsoft.com/office/drawing/2014/chart" uri="{C3380CC4-5D6E-409C-BE32-E72D297353CC}">
              <c16:uniqueId val="{00000001-7C94-4A8D-A898-00F870C612BC}"/>
            </c:ext>
          </c:extLst>
        </c:ser>
        <c:dLbls>
          <c:showLegendKey val="0"/>
          <c:showVal val="0"/>
          <c:showCatName val="0"/>
          <c:showSerName val="0"/>
          <c:showPercent val="0"/>
          <c:showBubbleSize val="0"/>
        </c:dLbls>
        <c:marker val="1"/>
        <c:smooth val="0"/>
        <c:axId val="186295808"/>
        <c:axId val="186297728"/>
      </c:lineChart>
      <c:catAx>
        <c:axId val="18629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297728"/>
        <c:crosses val="autoZero"/>
        <c:auto val="1"/>
        <c:lblAlgn val="ctr"/>
        <c:lblOffset val="100"/>
        <c:tickLblSkip val="1"/>
        <c:tickMarkSkip val="1"/>
        <c:noMultiLvlLbl val="0"/>
      </c:catAx>
      <c:valAx>
        <c:axId val="1862977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29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10.78</c:v>
                </c:pt>
                <c:pt idx="1">
                  <c:v>10.61</c:v>
                </c:pt>
                <c:pt idx="2">
                  <c:v>11.2</c:v>
                </c:pt>
                <c:pt idx="3">
                  <c:v>10.67</c:v>
                </c:pt>
                <c:pt idx="4">
                  <c:v>11.99</c:v>
                </c:pt>
              </c:numCache>
            </c:numRef>
          </c:val>
          <c:extLst xmlns:c16r2="http://schemas.microsoft.com/office/drawing/2015/06/chart">
            <c:ext xmlns:c16="http://schemas.microsoft.com/office/drawing/2014/chart" uri="{C3380CC4-5D6E-409C-BE32-E72D297353CC}">
              <c16:uniqueId val="{00000000-C1DE-4405-A922-BD4A9DD14E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10.07</c:v>
                </c:pt>
                <c:pt idx="1">
                  <c:v>12.81</c:v>
                </c:pt>
                <c:pt idx="2">
                  <c:v>15.22</c:v>
                </c:pt>
                <c:pt idx="3">
                  <c:v>15.58</c:v>
                </c:pt>
                <c:pt idx="4">
                  <c:v>12.96</c:v>
                </c:pt>
              </c:numCache>
            </c:numRef>
          </c:val>
          <c:extLst xmlns:c16r2="http://schemas.microsoft.com/office/drawing/2015/06/chart">
            <c:ext xmlns:c16="http://schemas.microsoft.com/office/drawing/2014/chart" uri="{C3380CC4-5D6E-409C-BE32-E72D297353CC}">
              <c16:uniqueId val="{00000001-C1DE-4405-A922-BD4A9DD14E3F}"/>
            </c:ext>
          </c:extLst>
        </c:ser>
        <c:dLbls>
          <c:showLegendKey val="0"/>
          <c:showVal val="0"/>
          <c:showCatName val="0"/>
          <c:showSerName val="0"/>
          <c:showPercent val="0"/>
          <c:showBubbleSize val="0"/>
        </c:dLbls>
        <c:gapWidth val="250"/>
        <c:overlap val="100"/>
        <c:axId val="226575488"/>
        <c:axId val="22657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4.72</c:v>
                </c:pt>
                <c:pt idx="1">
                  <c:v>2.7</c:v>
                </c:pt>
                <c:pt idx="2">
                  <c:v>2.48</c:v>
                </c:pt>
                <c:pt idx="3">
                  <c:v>-0.84</c:v>
                </c:pt>
                <c:pt idx="4">
                  <c:v>-1.88</c:v>
                </c:pt>
              </c:numCache>
            </c:numRef>
          </c:val>
          <c:smooth val="0"/>
          <c:extLst xmlns:c16r2="http://schemas.microsoft.com/office/drawing/2015/06/chart">
            <c:ext xmlns:c16="http://schemas.microsoft.com/office/drawing/2014/chart" uri="{C3380CC4-5D6E-409C-BE32-E72D297353CC}">
              <c16:uniqueId val="{00000002-C1DE-4405-A922-BD4A9DD14E3F}"/>
            </c:ext>
          </c:extLst>
        </c:ser>
        <c:dLbls>
          <c:showLegendKey val="0"/>
          <c:showVal val="0"/>
          <c:showCatName val="0"/>
          <c:showSerName val="0"/>
          <c:showPercent val="0"/>
          <c:showBubbleSize val="0"/>
        </c:dLbls>
        <c:marker val="1"/>
        <c:smooth val="0"/>
        <c:axId val="226575488"/>
        <c:axId val="226577408"/>
      </c:lineChart>
      <c:catAx>
        <c:axId val="2265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577408"/>
        <c:crosses val="autoZero"/>
        <c:auto val="1"/>
        <c:lblAlgn val="ctr"/>
        <c:lblOffset val="100"/>
        <c:tickLblSkip val="1"/>
        <c:tickMarkSkip val="1"/>
        <c:noMultiLvlLbl val="0"/>
      </c:catAx>
      <c:valAx>
        <c:axId val="22657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57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B8E-47D4-B9DD-184C190331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B8E-47D4-B9DD-184C190331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B8E-47D4-B9DD-184C19033121}"/>
            </c:ext>
          </c:extLst>
        </c:ser>
        <c:ser>
          <c:idx val="3"/>
          <c:order val="3"/>
          <c:tx>
            <c:strRef>
              <c:f>データシート!$A$30</c:f>
              <c:strCache>
                <c:ptCount val="1"/>
                <c:pt idx="0">
                  <c:v>国営村山北部土地改良事業特別会計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B8E-47D4-B9DD-184C1903312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c:v>
                </c:pt>
                <c:pt idx="4">
                  <c:v>#N/A</c:v>
                </c:pt>
                <c:pt idx="5">
                  <c:v>0.01</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3B8E-47D4-B9DD-184C19033121}"/>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7.0000000000000007E-2</c:v>
                </c:pt>
                <c:pt idx="4">
                  <c:v>#N/A</c:v>
                </c:pt>
                <c:pt idx="5">
                  <c:v>0.08</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5-3B8E-47D4-B9DD-184C1903312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0.15</c:v>
                </c:pt>
                <c:pt idx="4">
                  <c:v>#N/A</c:v>
                </c:pt>
                <c:pt idx="5">
                  <c:v>0.21</c:v>
                </c:pt>
                <c:pt idx="6">
                  <c:v>#N/A</c:v>
                </c:pt>
                <c:pt idx="7">
                  <c:v>0.24</c:v>
                </c:pt>
                <c:pt idx="8">
                  <c:v>#N/A</c:v>
                </c:pt>
                <c:pt idx="9">
                  <c:v>0.18</c:v>
                </c:pt>
              </c:numCache>
            </c:numRef>
          </c:val>
          <c:extLst xmlns:c16r2="http://schemas.microsoft.com/office/drawing/2015/06/chart">
            <c:ext xmlns:c16="http://schemas.microsoft.com/office/drawing/2014/chart" uri="{C3380CC4-5D6E-409C-BE32-E72D297353CC}">
              <c16:uniqueId val="{00000006-3B8E-47D4-B9DD-184C1903312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0.41</c:v>
                </c:pt>
                <c:pt idx="2">
                  <c:v>#N/A</c:v>
                </c:pt>
                <c:pt idx="3">
                  <c:v>0.27</c:v>
                </c:pt>
                <c:pt idx="4">
                  <c:v>#N/A</c:v>
                </c:pt>
                <c:pt idx="5">
                  <c:v>0.39</c:v>
                </c:pt>
                <c:pt idx="6">
                  <c:v>#N/A</c:v>
                </c:pt>
                <c:pt idx="7">
                  <c:v>0.61</c:v>
                </c:pt>
                <c:pt idx="8">
                  <c:v>#N/A</c:v>
                </c:pt>
                <c:pt idx="9">
                  <c:v>0.72</c:v>
                </c:pt>
              </c:numCache>
            </c:numRef>
          </c:val>
          <c:extLst xmlns:c16r2="http://schemas.microsoft.com/office/drawing/2015/06/chart">
            <c:ext xmlns:c16="http://schemas.microsoft.com/office/drawing/2014/chart" uri="{C3380CC4-5D6E-409C-BE32-E72D297353CC}">
              <c16:uniqueId val="{00000007-3B8E-47D4-B9DD-184C1903312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2.19</c:v>
                </c:pt>
                <c:pt idx="2">
                  <c:v>#N/A</c:v>
                </c:pt>
                <c:pt idx="3">
                  <c:v>1.83</c:v>
                </c:pt>
                <c:pt idx="4">
                  <c:v>#N/A</c:v>
                </c:pt>
                <c:pt idx="5">
                  <c:v>2.86</c:v>
                </c:pt>
                <c:pt idx="6">
                  <c:v>#N/A</c:v>
                </c:pt>
                <c:pt idx="7">
                  <c:v>3.37</c:v>
                </c:pt>
                <c:pt idx="8">
                  <c:v>#N/A</c:v>
                </c:pt>
                <c:pt idx="9">
                  <c:v>3.62</c:v>
                </c:pt>
              </c:numCache>
            </c:numRef>
          </c:val>
          <c:extLst xmlns:c16r2="http://schemas.microsoft.com/office/drawing/2015/06/chart">
            <c:ext xmlns:c16="http://schemas.microsoft.com/office/drawing/2014/chart" uri="{C3380CC4-5D6E-409C-BE32-E72D297353CC}">
              <c16:uniqueId val="{00000008-3B8E-47D4-B9DD-184C190331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10.75</c:v>
                </c:pt>
                <c:pt idx="2">
                  <c:v>#N/A</c:v>
                </c:pt>
                <c:pt idx="3">
                  <c:v>10.59</c:v>
                </c:pt>
                <c:pt idx="4">
                  <c:v>#N/A</c:v>
                </c:pt>
                <c:pt idx="5">
                  <c:v>11.2</c:v>
                </c:pt>
                <c:pt idx="6">
                  <c:v>#N/A</c:v>
                </c:pt>
                <c:pt idx="7">
                  <c:v>10.66</c:v>
                </c:pt>
                <c:pt idx="8">
                  <c:v>#N/A</c:v>
                </c:pt>
                <c:pt idx="9">
                  <c:v>11.98</c:v>
                </c:pt>
              </c:numCache>
            </c:numRef>
          </c:val>
          <c:extLst xmlns:c16r2="http://schemas.microsoft.com/office/drawing/2015/06/chart">
            <c:ext xmlns:c16="http://schemas.microsoft.com/office/drawing/2014/chart" uri="{C3380CC4-5D6E-409C-BE32-E72D297353CC}">
              <c16:uniqueId val="{00000009-3B8E-47D4-B9DD-184C19033121}"/>
            </c:ext>
          </c:extLst>
        </c:ser>
        <c:dLbls>
          <c:showLegendKey val="0"/>
          <c:showVal val="0"/>
          <c:showCatName val="0"/>
          <c:showSerName val="0"/>
          <c:showPercent val="0"/>
          <c:showBubbleSize val="0"/>
        </c:dLbls>
        <c:gapWidth val="150"/>
        <c:overlap val="100"/>
        <c:axId val="216992768"/>
        <c:axId val="217010944"/>
      </c:barChart>
      <c:catAx>
        <c:axId val="2169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010944"/>
        <c:crosses val="autoZero"/>
        <c:auto val="1"/>
        <c:lblAlgn val="ctr"/>
        <c:lblOffset val="100"/>
        <c:tickLblSkip val="1"/>
        <c:tickMarkSkip val="1"/>
        <c:noMultiLvlLbl val="0"/>
      </c:catAx>
      <c:valAx>
        <c:axId val="21701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992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1461</c:v>
                </c:pt>
                <c:pt idx="5">
                  <c:v>1350</c:v>
                </c:pt>
                <c:pt idx="8">
                  <c:v>1312</c:v>
                </c:pt>
                <c:pt idx="11">
                  <c:v>1194</c:v>
                </c:pt>
                <c:pt idx="14">
                  <c:v>1123</c:v>
                </c:pt>
              </c:numCache>
            </c:numRef>
          </c:val>
          <c:extLst xmlns:c16r2="http://schemas.microsoft.com/office/drawing/2015/06/chart">
            <c:ext xmlns:c16="http://schemas.microsoft.com/office/drawing/2014/chart" uri="{C3380CC4-5D6E-409C-BE32-E72D297353CC}">
              <c16:uniqueId val="{00000000-6276-4B54-B29C-6E2EB7023A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276-4B54-B29C-6E2EB7023A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304</c:v>
                </c:pt>
                <c:pt idx="3">
                  <c:v>254</c:v>
                </c:pt>
                <c:pt idx="6">
                  <c:v>1</c:v>
                </c:pt>
                <c:pt idx="9">
                  <c:v>1</c:v>
                </c:pt>
                <c:pt idx="12">
                  <c:v>0</c:v>
                </c:pt>
              </c:numCache>
            </c:numRef>
          </c:val>
          <c:extLst xmlns:c16r2="http://schemas.microsoft.com/office/drawing/2015/06/chart">
            <c:ext xmlns:c16="http://schemas.microsoft.com/office/drawing/2014/chart" uri="{C3380CC4-5D6E-409C-BE32-E72D297353CC}">
              <c16:uniqueId val="{00000002-6276-4B54-B29C-6E2EB7023A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308</c:v>
                </c:pt>
                <c:pt idx="3">
                  <c:v>286</c:v>
                </c:pt>
                <c:pt idx="6">
                  <c:v>267</c:v>
                </c:pt>
                <c:pt idx="9">
                  <c:v>229</c:v>
                </c:pt>
                <c:pt idx="12">
                  <c:v>188</c:v>
                </c:pt>
              </c:numCache>
            </c:numRef>
          </c:val>
          <c:extLst xmlns:c16r2="http://schemas.microsoft.com/office/drawing/2015/06/chart">
            <c:ext xmlns:c16="http://schemas.microsoft.com/office/drawing/2014/chart" uri="{C3380CC4-5D6E-409C-BE32-E72D297353CC}">
              <c16:uniqueId val="{00000003-6276-4B54-B29C-6E2EB7023A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91</c:v>
                </c:pt>
                <c:pt idx="3">
                  <c:v>96</c:v>
                </c:pt>
                <c:pt idx="6">
                  <c:v>111</c:v>
                </c:pt>
                <c:pt idx="9">
                  <c:v>107</c:v>
                </c:pt>
                <c:pt idx="12">
                  <c:v>115</c:v>
                </c:pt>
              </c:numCache>
            </c:numRef>
          </c:val>
          <c:extLst xmlns:c16r2="http://schemas.microsoft.com/office/drawing/2015/06/chart">
            <c:ext xmlns:c16="http://schemas.microsoft.com/office/drawing/2014/chart" uri="{C3380CC4-5D6E-409C-BE32-E72D297353CC}">
              <c16:uniqueId val="{00000004-6276-4B54-B29C-6E2EB7023A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276-4B54-B29C-6E2EB7023A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276-4B54-B29C-6E2EB7023A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1474</c:v>
                </c:pt>
                <c:pt idx="3">
                  <c:v>1381</c:v>
                </c:pt>
                <c:pt idx="6">
                  <c:v>1344</c:v>
                </c:pt>
                <c:pt idx="9">
                  <c:v>1214</c:v>
                </c:pt>
                <c:pt idx="12">
                  <c:v>1185</c:v>
                </c:pt>
              </c:numCache>
            </c:numRef>
          </c:val>
          <c:extLst xmlns:c16r2="http://schemas.microsoft.com/office/drawing/2015/06/chart">
            <c:ext xmlns:c16="http://schemas.microsoft.com/office/drawing/2014/chart" uri="{C3380CC4-5D6E-409C-BE32-E72D297353CC}">
              <c16:uniqueId val="{00000007-6276-4B54-B29C-6E2EB7023AA7}"/>
            </c:ext>
          </c:extLst>
        </c:ser>
        <c:dLbls>
          <c:showLegendKey val="0"/>
          <c:showVal val="0"/>
          <c:showCatName val="0"/>
          <c:showSerName val="0"/>
          <c:showPercent val="0"/>
          <c:showBubbleSize val="0"/>
        </c:dLbls>
        <c:gapWidth val="100"/>
        <c:overlap val="100"/>
        <c:axId val="217073536"/>
        <c:axId val="21708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716</c:v>
                </c:pt>
                <c:pt idx="2">
                  <c:v>#N/A</c:v>
                </c:pt>
                <c:pt idx="3">
                  <c:v>#N/A</c:v>
                </c:pt>
                <c:pt idx="4">
                  <c:v>667</c:v>
                </c:pt>
                <c:pt idx="5">
                  <c:v>#N/A</c:v>
                </c:pt>
                <c:pt idx="6">
                  <c:v>#N/A</c:v>
                </c:pt>
                <c:pt idx="7">
                  <c:v>411</c:v>
                </c:pt>
                <c:pt idx="8">
                  <c:v>#N/A</c:v>
                </c:pt>
                <c:pt idx="9">
                  <c:v>#N/A</c:v>
                </c:pt>
                <c:pt idx="10">
                  <c:v>357</c:v>
                </c:pt>
                <c:pt idx="11">
                  <c:v>#N/A</c:v>
                </c:pt>
                <c:pt idx="12">
                  <c:v>#N/A</c:v>
                </c:pt>
                <c:pt idx="13">
                  <c:v>365</c:v>
                </c:pt>
                <c:pt idx="14">
                  <c:v>#N/A</c:v>
                </c:pt>
              </c:numCache>
            </c:numRef>
          </c:val>
          <c:smooth val="0"/>
          <c:extLst xmlns:c16r2="http://schemas.microsoft.com/office/drawing/2015/06/chart">
            <c:ext xmlns:c16="http://schemas.microsoft.com/office/drawing/2014/chart" uri="{C3380CC4-5D6E-409C-BE32-E72D297353CC}">
              <c16:uniqueId val="{00000008-6276-4B54-B29C-6E2EB7023AA7}"/>
            </c:ext>
          </c:extLst>
        </c:ser>
        <c:dLbls>
          <c:showLegendKey val="0"/>
          <c:showVal val="0"/>
          <c:showCatName val="0"/>
          <c:showSerName val="0"/>
          <c:showPercent val="0"/>
          <c:showBubbleSize val="0"/>
        </c:dLbls>
        <c:marker val="1"/>
        <c:smooth val="0"/>
        <c:axId val="217073536"/>
        <c:axId val="217088000"/>
      </c:lineChart>
      <c:catAx>
        <c:axId val="2170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088000"/>
        <c:crosses val="autoZero"/>
        <c:auto val="1"/>
        <c:lblAlgn val="ctr"/>
        <c:lblOffset val="100"/>
        <c:tickLblSkip val="1"/>
        <c:tickMarkSkip val="1"/>
        <c:noMultiLvlLbl val="0"/>
      </c:catAx>
      <c:valAx>
        <c:axId val="21708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7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11871</c:v>
                </c:pt>
                <c:pt idx="5">
                  <c:v>12199</c:v>
                </c:pt>
                <c:pt idx="8">
                  <c:v>11942</c:v>
                </c:pt>
                <c:pt idx="11">
                  <c:v>12004</c:v>
                </c:pt>
                <c:pt idx="14">
                  <c:v>12423</c:v>
                </c:pt>
              </c:numCache>
            </c:numRef>
          </c:val>
          <c:extLst xmlns:c16r2="http://schemas.microsoft.com/office/drawing/2015/06/chart">
            <c:ext xmlns:c16="http://schemas.microsoft.com/office/drawing/2014/chart" uri="{C3380CC4-5D6E-409C-BE32-E72D297353CC}">
              <c16:uniqueId val="{00000000-10A5-44A0-8F97-12224D8796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1110</c:v>
                </c:pt>
                <c:pt idx="5">
                  <c:v>911</c:v>
                </c:pt>
                <c:pt idx="8">
                  <c:v>1157</c:v>
                </c:pt>
                <c:pt idx="11">
                  <c:v>1217</c:v>
                </c:pt>
                <c:pt idx="14">
                  <c:v>1180</c:v>
                </c:pt>
              </c:numCache>
            </c:numRef>
          </c:val>
          <c:extLst xmlns:c16r2="http://schemas.microsoft.com/office/drawing/2015/06/chart">
            <c:ext xmlns:c16="http://schemas.microsoft.com/office/drawing/2014/chart" uri="{C3380CC4-5D6E-409C-BE32-E72D297353CC}">
              <c16:uniqueId val="{00000001-10A5-44A0-8F97-12224D8796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2421</c:v>
                </c:pt>
                <c:pt idx="5">
                  <c:v>2849</c:v>
                </c:pt>
                <c:pt idx="8">
                  <c:v>3259</c:v>
                </c:pt>
                <c:pt idx="11">
                  <c:v>2938</c:v>
                </c:pt>
                <c:pt idx="14">
                  <c:v>2735</c:v>
                </c:pt>
              </c:numCache>
            </c:numRef>
          </c:val>
          <c:extLst xmlns:c16r2="http://schemas.microsoft.com/office/drawing/2015/06/chart">
            <c:ext xmlns:c16="http://schemas.microsoft.com/office/drawing/2014/chart" uri="{C3380CC4-5D6E-409C-BE32-E72D297353CC}">
              <c16:uniqueId val="{00000002-10A5-44A0-8F97-12224D8796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A5-44A0-8F97-12224D8796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A5-44A0-8F97-12224D8796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A5-44A0-8F97-12224D8796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2153</c:v>
                </c:pt>
                <c:pt idx="3">
                  <c:v>2095</c:v>
                </c:pt>
                <c:pt idx="6">
                  <c:v>1930</c:v>
                </c:pt>
                <c:pt idx="9">
                  <c:v>1868</c:v>
                </c:pt>
                <c:pt idx="12">
                  <c:v>1783</c:v>
                </c:pt>
              </c:numCache>
            </c:numRef>
          </c:val>
          <c:extLst xmlns:c16r2="http://schemas.microsoft.com/office/drawing/2015/06/chart">
            <c:ext xmlns:c16="http://schemas.microsoft.com/office/drawing/2014/chart" uri="{C3380CC4-5D6E-409C-BE32-E72D297353CC}">
              <c16:uniqueId val="{00000006-10A5-44A0-8F97-12224D8796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2974</c:v>
                </c:pt>
                <c:pt idx="3">
                  <c:v>4123</c:v>
                </c:pt>
                <c:pt idx="6">
                  <c:v>4564</c:v>
                </c:pt>
                <c:pt idx="9">
                  <c:v>5013</c:v>
                </c:pt>
                <c:pt idx="12">
                  <c:v>4939</c:v>
                </c:pt>
              </c:numCache>
            </c:numRef>
          </c:val>
          <c:extLst xmlns:c16r2="http://schemas.microsoft.com/office/drawing/2015/06/chart">
            <c:ext xmlns:c16="http://schemas.microsoft.com/office/drawing/2014/chart" uri="{C3380CC4-5D6E-409C-BE32-E72D297353CC}">
              <c16:uniqueId val="{00000007-10A5-44A0-8F97-12224D8796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1333</c:v>
                </c:pt>
                <c:pt idx="3">
                  <c:v>1265</c:v>
                </c:pt>
                <c:pt idx="6">
                  <c:v>1251</c:v>
                </c:pt>
                <c:pt idx="9">
                  <c:v>1256</c:v>
                </c:pt>
                <c:pt idx="12">
                  <c:v>1221</c:v>
                </c:pt>
              </c:numCache>
            </c:numRef>
          </c:val>
          <c:extLst xmlns:c16r2="http://schemas.microsoft.com/office/drawing/2015/06/chart">
            <c:ext xmlns:c16="http://schemas.microsoft.com/office/drawing/2014/chart" uri="{C3380CC4-5D6E-409C-BE32-E72D297353CC}">
              <c16:uniqueId val="{00000008-10A5-44A0-8F97-12224D8796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0A5-44A0-8F97-12224D8796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10802</c:v>
                </c:pt>
                <c:pt idx="3">
                  <c:v>11075</c:v>
                </c:pt>
                <c:pt idx="6">
                  <c:v>11036</c:v>
                </c:pt>
                <c:pt idx="9">
                  <c:v>11453</c:v>
                </c:pt>
                <c:pt idx="12">
                  <c:v>12602</c:v>
                </c:pt>
              </c:numCache>
            </c:numRef>
          </c:val>
          <c:extLst xmlns:c16r2="http://schemas.microsoft.com/office/drawing/2015/06/chart">
            <c:ext xmlns:c16="http://schemas.microsoft.com/office/drawing/2014/chart" uri="{C3380CC4-5D6E-409C-BE32-E72D297353CC}">
              <c16:uniqueId val="{0000000A-10A5-44A0-8F97-12224D879604}"/>
            </c:ext>
          </c:extLst>
        </c:ser>
        <c:dLbls>
          <c:showLegendKey val="0"/>
          <c:showVal val="0"/>
          <c:showCatName val="0"/>
          <c:showSerName val="0"/>
          <c:showPercent val="0"/>
          <c:showBubbleSize val="0"/>
        </c:dLbls>
        <c:gapWidth val="100"/>
        <c:overlap val="100"/>
        <c:axId val="227360768"/>
        <c:axId val="22736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2424</c:v>
                </c:pt>
                <c:pt idx="2">
                  <c:v>#N/A</c:v>
                </c:pt>
                <c:pt idx="3">
                  <c:v>#N/A</c:v>
                </c:pt>
                <c:pt idx="4">
                  <c:v>2599</c:v>
                </c:pt>
                <c:pt idx="5">
                  <c:v>#N/A</c:v>
                </c:pt>
                <c:pt idx="6">
                  <c:v>#N/A</c:v>
                </c:pt>
                <c:pt idx="7">
                  <c:v>2423</c:v>
                </c:pt>
                <c:pt idx="8">
                  <c:v>#N/A</c:v>
                </c:pt>
                <c:pt idx="9">
                  <c:v>#N/A</c:v>
                </c:pt>
                <c:pt idx="10">
                  <c:v>3430</c:v>
                </c:pt>
                <c:pt idx="11">
                  <c:v>#N/A</c:v>
                </c:pt>
                <c:pt idx="12">
                  <c:v>#N/A</c:v>
                </c:pt>
                <c:pt idx="13">
                  <c:v>4207</c:v>
                </c:pt>
                <c:pt idx="14">
                  <c:v>#N/A</c:v>
                </c:pt>
              </c:numCache>
            </c:numRef>
          </c:val>
          <c:smooth val="0"/>
          <c:extLst xmlns:c16r2="http://schemas.microsoft.com/office/drawing/2015/06/chart">
            <c:ext xmlns:c16="http://schemas.microsoft.com/office/drawing/2014/chart" uri="{C3380CC4-5D6E-409C-BE32-E72D297353CC}">
              <c16:uniqueId val="{0000000B-10A5-44A0-8F97-12224D879604}"/>
            </c:ext>
          </c:extLst>
        </c:ser>
        <c:dLbls>
          <c:showLegendKey val="0"/>
          <c:showVal val="0"/>
          <c:showCatName val="0"/>
          <c:showSerName val="0"/>
          <c:showPercent val="0"/>
          <c:showBubbleSize val="0"/>
        </c:dLbls>
        <c:marker val="1"/>
        <c:smooth val="0"/>
        <c:axId val="227360768"/>
        <c:axId val="227362688"/>
      </c:lineChart>
      <c:catAx>
        <c:axId val="2273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362688"/>
        <c:crosses val="autoZero"/>
        <c:auto val="1"/>
        <c:lblAlgn val="ctr"/>
        <c:lblOffset val="100"/>
        <c:tickLblSkip val="1"/>
        <c:tickMarkSkip val="1"/>
        <c:noMultiLvlLbl val="0"/>
      </c:catAx>
      <c:valAx>
        <c:axId val="22736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1002</c:v>
                </c:pt>
                <c:pt idx="1">
                  <c:v>1001</c:v>
                </c:pt>
                <c:pt idx="2">
                  <c:v>815</c:v>
                </c:pt>
              </c:numCache>
            </c:numRef>
          </c:val>
          <c:extLst xmlns:c16r2="http://schemas.microsoft.com/office/drawing/2015/06/chart">
            <c:ext xmlns:c16="http://schemas.microsoft.com/office/drawing/2014/chart" uri="{C3380CC4-5D6E-409C-BE32-E72D297353CC}">
              <c16:uniqueId val="{00000000-6540-4488-80B3-F60C97E927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152</c:v>
                </c:pt>
                <c:pt idx="1">
                  <c:v>166</c:v>
                </c:pt>
                <c:pt idx="2">
                  <c:v>166</c:v>
                </c:pt>
              </c:numCache>
            </c:numRef>
          </c:val>
          <c:extLst xmlns:c16r2="http://schemas.microsoft.com/office/drawing/2015/06/chart">
            <c:ext xmlns:c16="http://schemas.microsoft.com/office/drawing/2014/chart" uri="{C3380CC4-5D6E-409C-BE32-E72D297353CC}">
              <c16:uniqueId val="{00000001-6540-4488-80B3-F60C97E927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1856</c:v>
                </c:pt>
                <c:pt idx="1">
                  <c:v>1505</c:v>
                </c:pt>
                <c:pt idx="2">
                  <c:v>1427</c:v>
                </c:pt>
              </c:numCache>
            </c:numRef>
          </c:val>
          <c:extLst xmlns:c16r2="http://schemas.microsoft.com/office/drawing/2015/06/chart">
            <c:ext xmlns:c16="http://schemas.microsoft.com/office/drawing/2014/chart" uri="{C3380CC4-5D6E-409C-BE32-E72D297353CC}">
              <c16:uniqueId val="{00000002-6540-4488-80B3-F60C97E9274F}"/>
            </c:ext>
          </c:extLst>
        </c:ser>
        <c:dLbls>
          <c:showLegendKey val="0"/>
          <c:showVal val="0"/>
          <c:showCatName val="0"/>
          <c:showSerName val="0"/>
          <c:showPercent val="0"/>
          <c:showBubbleSize val="0"/>
        </c:dLbls>
        <c:gapWidth val="120"/>
        <c:overlap val="100"/>
        <c:axId val="227170176"/>
        <c:axId val="227171712"/>
      </c:barChart>
      <c:catAx>
        <c:axId val="2271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171712"/>
        <c:crosses val="autoZero"/>
        <c:auto val="1"/>
        <c:lblAlgn val="ctr"/>
        <c:lblOffset val="100"/>
        <c:tickLblSkip val="1"/>
        <c:tickMarkSkip val="1"/>
        <c:noMultiLvlLbl val="0"/>
      </c:catAx>
      <c:valAx>
        <c:axId val="227171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1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{8EFB597D-4D10-4887-9BFA-F467BBA8A2BA}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5EF-4507-B889-67DFC9BF9F2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{B0C8CD98-EE95-4CD1-B492-1FB6F27EF29D}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EF-4507-B889-67DFC9BF9F2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{CABD506F-7B2D-4D73-B760-97106002D5E4}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EF-4507-B889-67DFC9BF9F2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{E8F0F06F-FE82-424B-9761-E1BBDADFDADC}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EF-4507-B889-67DFC9BF9F2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{332D1695-66E9-4967-BFDB-D331A809CE87}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EF-4507-B889-67DFC9BF9F2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{4BA811C0-F4DA-4A46-9439-1958B165E8C8}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5EF-4507-B889-67DFC9BF9F2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{504189F6-157B-40C3-A70A-74DC03FFAA7D}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5EF-4507-B889-67DFC9BF9F2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{1855ECAC-5190-498C-B469-80B116F347CD}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5EF-4507-B889-67DFC9BF9F2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{68B0ABC3-4CB0-4131-8EF0-BD4EFB2A7695}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5EF-4507-B889-67DFC9BF9F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5EF-4507-B889-67DFC9BF9F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{D4080F83-1016-4BF3-9ABF-8209374AC754}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5EF-4507-B889-67DFC9BF9F2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{8C9693C3-D152-492B-9C3F-5BC8CD7393AB}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EF-4507-B889-67DFC9BF9F2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{E18C9CCB-3946-4476-8DE0-CE10154B1C03}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EF-4507-B889-67DFC9BF9F2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{0130A9BD-3A34-4C28-8702-5F2320BBD0BC}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EF-4507-B889-67DFC9BF9F2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{E8A17980-5B87-42EA-AF67-A0A90F5F4F54}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EF-4507-B889-67DFC9BF9F2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{AA78E322-9FF5-48E1-811A-F4082C374C36}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5EF-4507-B889-67DFC9BF9F2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{695A6C9D-6A71-433E-BDFE-8966606EAFB9}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5EF-4507-B889-67DFC9BF9F2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{34D05412-D739-4DAB-982A-0B328A8EF169}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5EF-4507-B889-67DFC9BF9F2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{872DB9E7-CA3E-48BF-8066-55F6B7861BA8}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5EF-4507-B889-67DFC9BF9F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F5EF-4507-B889-67DFC9BF9F2C}"/>
            </c:ext>
          </c:extLst>
        </c:ser>
        <c:dLbls>
          <c:showLegendKey val="0"/>
          <c:showVal val="1"/>
          <c:showCatName val="0"/>
          <c:showSerName val="0"/>
          <c:showPercent val="0"/>
          <c:showBubbleSize val="0"/>
        </c:dLbls>
        <c:axId val="227805440"/>
        <c:axId val="227848576"/>
      </c:scatterChart>
      <c:valAx>
        <c:axId val="227805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48576"/>
        <c:crosses val="autoZero"/>
        <c:crossBetween val="midCat"/>
      </c:valAx>
      <c:valAx>
        <c:axId val="227848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80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{4D74B0D8-97A9-4042-8A63-C520CFA036F3}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C91-4D19-A3A1-B12852B2ED8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{34385D0C-18F5-47C9-8913-A94D9A7E3C67}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91-4D19-A3A1-B12852B2ED8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{43DA97D2-56B9-4236-865C-5E193A691FC2}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91-4D19-A3A1-B12852B2ED8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{DBBC568B-037C-4476-934C-BF1D2F184E81}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91-4D19-A3A1-B12852B2ED8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{0A5A4FCD-F8F8-4921-A659-576824D3D6A7}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91-4D19-A3A1-B12852B2ED8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{90BC6C3A-C983-4294-9559-0F5B98377E2D}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C91-4D19-A3A1-B12852B2ED8F}"/>
                </c:ext>
              </c:extLst>
            </c:dLbl>
            <c:dLbl>
              <c:idx val="16"/>
              <c:layout>
                <c:manualLayout>
                  <c:x val="-2.833159305819762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{5B4A6F10-1501-4778-BEBD-04ADCAAA3CCD}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C91-4D19-A3A1-B12852B2ED8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{9BA151DE-AA6C-402A-AF8B-3E2B9C2BCB5A}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C91-4D19-A3A1-B12852B2ED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{C0B47FA3-481E-41C3-930D-B12DF6E1698D}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C91-4D19-A3A1-B12852B2ED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13.8</c:v>
                </c:pt>
                <c:pt idx="16">
                  <c:v>11</c:v>
                </c:pt>
                <c:pt idx="24">
                  <c:v>8.8000000000000007</c:v>
                </c:pt>
                <c:pt idx="32">
                  <c:v>7.1</c:v>
                </c:pt>
              </c:numCache>
            </c:numRef>
          </c:xVal>
          <c:yVal>
            <c:numRef>
              <c:f>公会計指標分析・財政指標組合せ分析表!$BP$73:$DC$73</c:f>
              <c:numCache>
                <c:formatCode>#,##0.0;"▲ "#,##0.0</c:formatCode>
                <c:ptCount val="40"/>
                <c:pt idx="0">
                  <c:v>45.4</c:v>
                </c:pt>
                <c:pt idx="8">
                  <c:v>47.4</c:v>
                </c:pt>
                <c:pt idx="16">
                  <c:v>45.1</c:v>
                </c:pt>
                <c:pt idx="24">
                  <c:v>64.400000000000006</c:v>
                </c:pt>
                <c:pt idx="32">
                  <c:v>80.2</c:v>
                </c:pt>
              </c:numCache>
            </c:numRef>
          </c:yVal>
          <c:smooth val="0"/>
          <c:extLst xmlns:c16r2="http://schemas.microsoft.com/office/drawing/2015/06/chart">
            <c:ext xmlns:c16="http://schemas.microsoft.com/office/drawing/2014/chart" uri="{C3380CC4-5D6E-409C-BE32-E72D297353CC}">
              <c16:uniqueId val="{00000009-FC91-4D19-A3A1-B12852B2ED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663985609131428E-3"/>
                  <c:y val="0"/>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{EB94074C-B2FF-4D42-823D-C0D15C6EB6AB}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C91-4D19-A3A1-B12852B2ED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{81E2B276-737D-4FD3-A599-F7AA5CC0752F}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91-4D19-A3A1-B12852B2ED8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{9C6598EC-A534-4504-B886-EDCF708B9F6D}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91-4D19-A3A1-B12852B2ED8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{5D6C152C-2979-401B-8419-61DB0A13F73E}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91-4D19-A3A1-B12852B2ED8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{EDC201C3-420A-41CF-83C3-4D7F4652909C}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91-4D19-A3A1-B12852B2ED8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{16FEB4A1-BFF7-4A7C-A3A5-7CAC22B7E923}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C91-4D19-A3A1-B12852B2ED8F}"/>
                </c:ext>
              </c:extLst>
            </c:dLbl>
            <c:dLbl>
              <c:idx val="16"/>
              <c:layout>
                <c:manualLayout>
                  <c:x val="0"/>
                  <c:y val="-1.78066137089555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{7A9B256F-1F1D-4521-B5CD-630B26772448}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C91-4D19-A3A1-B12852B2ED8F}"/>
                </c:ext>
              </c:extLst>
            </c:dLbl>
            <c:dLbl>
              <c:idx val="24"/>
              <c:layout>
                <c:manualLayout>
                  <c:x val="0"/>
                  <c:y val="6.6783363597817417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{4B70AD28-A780-4FD0-9A73-B2AF57E89F7F}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C91-4D19-A3A1-B12852B2ED8F}"/>
                </c:ext>
              </c:extLst>
            </c:dLbl>
            <c:dLbl>
              <c:idx val="32"/>
              <c:layout>
                <c:manualLayout>
                  <c:x val="0"/>
                  <c:y val="1.112827734917345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{9880D452-A1F0-46E1-9974-C5D76CD88514}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C91-4D19-A3A1-B12852B2ED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FC91-4D19-A3A1-B12852B2ED8F}"/>
            </c:ext>
          </c:extLst>
        </c:ser>
        <c:dLbls>
          <c:showLegendKey val="0"/>
          <c:showVal val="1"/>
          <c:showCatName val="0"/>
          <c:showSerName val="0"/>
          <c:showPercent val="0"/>
          <c:showBubbleSize val="0"/>
        </c:dLbls>
        <c:axId val="228243328"/>
        <c:axId val="228147200"/>
      </c:scatterChart>
      <c:valAx>
        <c:axId val="228243328"/>
        <c:scaling>
          <c:orientation val="minMax"/>
          <c:max val="16.400000000000002"/>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147200"/>
        <c:crosses val="autoZero"/>
        <c:crossBetween val="midCat"/>
      </c:valAx>
      <c:valAx>
        <c:axId val="228147200"/>
        <c:scaling>
          <c:orientation val="minMax"/>
          <c:max val="9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243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実質公債費比率の分子の大半を占めている元利償還金については、H23年度を境に減少傾向となっており、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主に</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H18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年度に行った道路改良事業や流雪溝整備などの事業が償還終了となったため約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万円の減となっている。また、債務負担行為に基づく支出額については新鶴子ダム償還金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年度で償還終了となっている。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なお、平成20年度決算で実質公債費比率が18％を超えたため、公債費負担適正化計画を策定し、当該計画に沿って高利な起債の繰上償還や投資的事業の厳選により起債発行額を抑制してきたことで、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年度決算より起債許可団体から脱却した。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将来負担比率の分子のうち大半を占めているのが、地方債現在高、組合等負担等見込額及び退職手当負担見込額である。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地方債現在高は事業の取捨選択などにより新規起債発行を抑制したため減少傾向となってい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新庁舎建設も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始まり、今後地方債現在高の上昇が見込まれるため、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財政計画に沿って極端な増加とならないよう努</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めていく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山形県尾花沢市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要因として、財政的な負担となっている空き公共施設の解体費用のため「公共施設整備等基金」の積立を行い計画的な解体を行っており、また庁舎建設などの大型事業に関する償還に対応のため「減債基金」への積立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に行っております。減要因として、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より新庁舎建設事業に充当するため「庁舎建設基金」から繰り入れを行っております。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の災害対応のため「財政調整基金」は減少するが、年度間の財源調整機能や災害対応などのため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億円前後を維持していく方針です。「減債基金」は大型事業の償還が集中する令和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年度以降に繰り入れを予定しております。「公共施設整備等基金」については、さらに積立を行い、計画的な空き公共施設の解体に対応する方針です。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については、新庁舎建設工事が完了する令和元年度まで繰り入れを行い、「ふるさと尾花沢応援基金」については、寄付者の意向を合わせ尾花沢市のため活用させて頂いております。「公共施設整備等基金」については、当市の喫緊の課題である利活用できない公共施設の解体に向け積立を行い、計画的な解体を行ってまいります。「スポ－ツ振興基金」については、当市のスポーツ振興のため毎年定額の繰り入れを行い、活用してまいります。「地域福祉基金」については、遊具の購入や高齢者福祉施設の設備整備など当市の福祉に関する事業に活用を見込んでおり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主な減要因として、平成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年度から開始されている新庁舎建設工事に平成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年度は「新庁舎建設基金」から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億円の繰り入れを行ったこと、増要因としては利活用できない廃公共施設の解体費用のため「公共施設整備等基金」へ積立を行っており、その増減を相殺し特定目的基金総額は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今後は、重点的に「公共施設整備等基金」の積み増しを行い、耐震性能などで利活用不可能な公共施設の解体、学校施設及び保育園の建設事業に対応する予定である。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地方財政法に規定されている剰余金の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を積み立て、通常、当初予算及び除排雪経費などに繰り入れを行っているが、必要に応じて災害対応や財源不足などに対し繰り入れを行っている。平成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年度は災害が少なかった事により基金残高は増加したが、平成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年度は記録的な豪雪や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の豪雨災害、一般財源の減少に対応するため基金残高は減少している。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年度から新庁舎建設の償還の影響で公債費が上昇し、一時的に残高の減少も想定されるが、当市の適正残高と考える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億円前後を維持する方針である。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新庁舎建設事業などの大型事業に対する償還を平準化するため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と積立を行っております。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新庁舎建設事業の影響により、令和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年度に市債償還額はピークを迎える予定であり、それに備えるため計画的に積立を行ってきたが、令和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年度以降は新庁舎建設に関する償還に対し繰入を開始し減少する見込みである。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84545BD5-CF68-46FA-80F2-D9692FA54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458D7019-0F5A-43E2-AB47-62D987BF4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CD5760C-9296-4FC2-8514-A6FE6AFFE0D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1515A8FF-BD5D-4B56-973A-2F70A1A765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E2AE351F-5782-424F-A231-9D30F0DCC17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CC9BB276-1169-4FAD-ABC7-F3BE963E5AB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31B97706-AB16-4070-96BC-DC7F38B8558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25C288C7-82F4-4C1D-B883-D457AF9F02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8CC0ED92-07FC-4EC5-88C9-2C827386A2B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28ED928D-D243-402D-B4BA-218804B929D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6180AE6D-9E8C-4156-834C-4BAF3C6F148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9338130C-27A0-4919-887E-1B0E29878C7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
16,103
372.53
13,985,290
13,011,380
753,541
6,283,629
12,601,607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4CA55F41-389D-4E49-B4ED-95826277AF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4631CB1E-719F-4329-ABC6-36067AAC721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294B198D-D08B-492C-AA06-D710BFD93F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B378D3F2-BFFA-4900-B206-BEA3B28D49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40F9E604-1942-4FB7-AF34-93DA8FD60BF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45C4D0B9-B6BF-4C26-8186-8E84E3C7336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4D44C782-60D1-4FFC-B450-B602BFFE37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B0919104-538D-42F0-B388-52C023B438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C35806AE-97B7-4F62-B26D-708CDBE4F21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EF263125-3737-4E79-B9E0-C30D065AF91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978295E-013C-4455-A54B-A70557A780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DD338BCC-3040-41CA-B942-C7593D7DE64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2CF2A16-BB5E-4D84-ADD7-F773B5B2079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9542C645-F8A2-4DF7-9555-B8DC9110F01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F19554F2-A881-43C4-93A0-113078D4CC0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C833B2E4-0022-4504-A206-F7C87AA9B23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FECDD8EF-A2A1-4C83-A47B-249A73B5D74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6C2CB1DE-4D36-480E-AF6E-0190AA7DA51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5CBC155C-17F9-4CF7-B5BD-08061A521D4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61EA1DBC-7989-4B47-9E24-A053CC70334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FFB7E7D9-2532-414A-8B32-0E68FE90EED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B375C2E1-1AEB-4146-800F-EF2961BF93E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9927EF55-C3AA-42B0-9270-478A72386D8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 xmlns:a16="http://schemas.microsoft.com/office/drawing/2014/main" id="{1F2BCA10-E3B3-4A78-AC7E-6139131DEA2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788268F2-B4CB-4C0D-9925-C42DF4BB3D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7854CAC6-6642-445C-8A27-D4FBFC61E85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B510A2B0-2538-40F7-8AD6-F94001EC29C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FEBBB3BA-4751-433B-918A-1F5A2793825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3D91F108-2C46-49CD-A216-CE3047A6767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43D1C9DF-06D4-4AD1-9152-E6B164163E0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BA147EE1-DB0C-49AE-B9BF-491F0CA9426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8DCF00E5-2427-4B3F-ACF4-66775151643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12CF8AD2-57D9-4A48-8892-6392034405F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EA3D9CE8-69D4-4DD7-A0B0-1030F2A9F30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 xmlns:a16="http://schemas.microsoft.com/office/drawing/2014/main" id="{E88FB1C4-DD4F-4EDC-AD58-34CF0598299C}"/>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 xmlns:a16="http://schemas.microsoft.com/office/drawing/2014/main" id="{B2442AA2-D55B-40E8-B73B-F78E0F7F1A5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 xmlns:a16="http://schemas.microsoft.com/office/drawing/2014/main" id="{66211AAD-BFD0-4BA0-839B-68F1D905EFD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 xmlns:a16="http://schemas.microsoft.com/office/drawing/2014/main" id="{3AFA703F-3EFF-4759-A341-FE547513B2F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 xmlns:a16="http://schemas.microsoft.com/office/drawing/2014/main" id="{97228DCF-4F10-4D04-A93F-94E364FD721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 xmlns:a16="http://schemas.microsoft.com/office/drawing/2014/main" id="{6C9C0243-E177-43F4-AABF-822501C17CF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 xmlns:a16="http://schemas.microsoft.com/office/drawing/2014/main" id="{2984C962-5FA7-4FEC-8268-2AA47229044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 xmlns:a16="http://schemas.microsoft.com/office/drawing/2014/main" id="{622B1A8D-D087-4985-8C61-81F8818A065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 xmlns:a16="http://schemas.microsoft.com/office/drawing/2014/main" id="{D06D05C1-7117-4B46-A384-3818C69D32F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 xmlns:a16="http://schemas.microsoft.com/office/drawing/2014/main" id="{B4CC821A-25C0-4832-9765-70240DE83FE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 xmlns:a16="http://schemas.microsoft.com/office/drawing/2014/main" id="{20D182B8-FC49-4604-8014-161282833E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 xmlns:a16="http://schemas.microsoft.com/office/drawing/2014/main" id="{AC6D6B86-1689-4AB7-9C68-BDC6D365A1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 xmlns:a16="http://schemas.microsoft.com/office/drawing/2014/main" id="{C04CF05F-6A5E-49E9-9564-E805A5EE0AF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 xmlns:a16="http://schemas.microsoft.com/office/drawing/2014/main" id="{06517875-C6B4-46CB-9745-0508BC6DEA7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類似団体と比べ高い数値となっているが、これは、新庁舎建設事業で起こした市債の影響である。新庁舎建設事業が終了する令和元年度決算まで数値は上昇し、新庁舎建設事業の償還が始まる令和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年度以降は下降する見込みである。</a:t>
          </a: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 xmlns:a16="http://schemas.microsoft.com/office/drawing/2014/main" id="{4D848C33-FB42-4F49-9EE1-2FA068FF9E6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 xmlns:a16="http://schemas.microsoft.com/office/drawing/2014/main" id="{38675D5B-C10D-4837-B08B-5438B81E67D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 xmlns:a16="http://schemas.microsoft.com/office/drawing/2014/main" id="{47F2FCEF-BB24-4BCF-8B44-B1914C49FE2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 xmlns:a16="http://schemas.microsoft.com/office/drawing/2014/main" id="{F080304D-B0B6-46ED-9257-4ED638BD804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 xmlns:a16="http://schemas.microsoft.com/office/drawing/2014/main" id="{FB58BC83-7601-4181-A4C6-01E0B2BA6BE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 xmlns:a16="http://schemas.microsoft.com/office/drawing/2014/main" id="{37E74BD8-A797-48AF-BE38-75D1D441AB7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 xmlns:a16="http://schemas.microsoft.com/office/drawing/2014/main" id="{D37B2AE0-B5F9-4DFF-AE61-0AFE0DA522A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 xmlns:a16="http://schemas.microsoft.com/office/drawing/2014/main" id="{74B1A060-8F54-4D62-9767-B67B6340943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 xmlns:a16="http://schemas.microsoft.com/office/drawing/2014/main" id="{B7398C4C-2A4B-42CF-A9C2-832D3C56406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 xmlns:a16="http://schemas.microsoft.com/office/drawing/2014/main" id="{C059EF81-5E9E-4491-B5B9-8A09565ED15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 xmlns:a16="http://schemas.microsoft.com/office/drawing/2014/main" id="{64534033-30C1-4D9D-82EB-5ED0A997954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 xmlns:a16="http://schemas.microsoft.com/office/drawing/2014/main" id="{08995296-F0B3-480D-B783-1FDD0BEE48D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 xmlns:a16="http://schemas.microsoft.com/office/drawing/2014/main" id="{BB4B3E94-5DAA-4365-BC8C-9E9F0A3FBC5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 xmlns:a16="http://schemas.microsoft.com/office/drawing/2014/main" id="{9E65301D-0EAD-4488-A40E-F0A3A9B724A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 xmlns:a16="http://schemas.microsoft.com/office/drawing/2014/main" id="{F44F43CC-7FDD-4533-A093-272F2343D1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77" name="直線コネクタ 76">
          <a:extLst>
            <a:ext uri="{FF2B5EF4-FFF2-40B4-BE49-F238E27FC236}">
              <a16:creationId xmlns="" xmlns:a16="http://schemas.microsoft.com/office/drawing/2014/main" id="{910D0110-25A1-450A-BA0C-FF65D276B7B2}"/>
            </a:ext>
          </a:extLst>
        </xdr:cNvPr>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 xmlns:a16="http://schemas.microsoft.com/office/drawing/2014/main" id="{1912BB4D-5A93-4379-BBF3-B2F28D551F5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 xmlns:a16="http://schemas.microsoft.com/office/drawing/2014/main" id="{5D522878-0EE3-4B83-83A7-D28ECF9D2CD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80" name="債務償還比率最大値テキスト">
          <a:extLst>
            <a:ext uri="{FF2B5EF4-FFF2-40B4-BE49-F238E27FC236}">
              <a16:creationId xmlns="" xmlns:a16="http://schemas.microsoft.com/office/drawing/2014/main" id="{B2BBD40B-B948-411D-BF9C-E2BF92C970C4}"/>
            </a:ext>
          </a:extLst>
        </xdr:cNvPr>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81" name="直線コネクタ 80">
          <a:extLst>
            <a:ext uri="{FF2B5EF4-FFF2-40B4-BE49-F238E27FC236}">
              <a16:creationId xmlns="" xmlns:a16="http://schemas.microsoft.com/office/drawing/2014/main" id="{1DF3D239-BA79-4E2D-A45A-9F28AF37E763}"/>
            </a:ext>
          </a:extLst>
        </xdr:cNvPr>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82" name="債務償還比率平均値テキスト">
          <a:extLst>
            <a:ext uri="{FF2B5EF4-FFF2-40B4-BE49-F238E27FC236}">
              <a16:creationId xmlns="" xmlns:a16="http://schemas.microsoft.com/office/drawing/2014/main" id="{8FA3E0C3-2305-4266-BA72-57E4948887BC}"/>
            </a:ext>
          </a:extLst>
        </xdr:cNvPr>
        <xdr:cNvSpPr txBox="1"/>
      </xdr:nvSpPr>
      <xdr:spPr>
        <a:xfrm>
          <a:off x="14846300" y="597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83" name="フローチャート: 判断 82">
          <a:extLst>
            <a:ext uri="{FF2B5EF4-FFF2-40B4-BE49-F238E27FC236}">
              <a16:creationId xmlns="" xmlns:a16="http://schemas.microsoft.com/office/drawing/2014/main" id="{659E796E-579E-4808-8C2D-4D309CAC436D}"/>
            </a:ext>
          </a:extLst>
        </xdr:cNvPr>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84" name="フローチャート: 判断 83">
          <a:extLst>
            <a:ext uri="{FF2B5EF4-FFF2-40B4-BE49-F238E27FC236}">
              <a16:creationId xmlns="" xmlns:a16="http://schemas.microsoft.com/office/drawing/2014/main" id="{1834C5C0-140E-4B3B-B52F-2606840AA8DE}"/>
            </a:ext>
          </a:extLst>
        </xdr:cNvPr>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0594E252-AB01-45C8-9190-332871F905F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58BA4506-4B56-43C3-B95C-48797733FC4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8E67F750-1AE1-4EC9-B0BE-B68BF5F9C88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D0BD4D69-F1D2-488B-B81D-81947D2AC6A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9CA0E06E-F674-4573-9017-FB4AAF74FD4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64925</xdr:rowOff>
    </xdr:from>
    <xdr:to>
      <xdr:col>76</xdr:col>
      <xdr:colOff>73025</xdr:colOff>
      <xdr:row>29</xdr:row>
      <xdr:rowOff>166525</xdr:rowOff>
    </xdr:to>
    <xdr:sp macro="" textlink="">
      <xdr:nvSpPr>
        <xdr:cNvPr id="90" name="楕円 89">
          <a:extLst>
            <a:ext uri="{FF2B5EF4-FFF2-40B4-BE49-F238E27FC236}">
              <a16:creationId xmlns="" xmlns:a16="http://schemas.microsoft.com/office/drawing/2014/main" id="{3870B6EE-2761-4C54-8E3D-B9DA970564BA}"/>
            </a:ext>
          </a:extLst>
        </xdr:cNvPr>
        <xdr:cNvSpPr/>
      </xdr:nvSpPr>
      <xdr:spPr>
        <a:xfrm>
          <a:off x="14744700" y="58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87802</xdr:rowOff>
    </xdr:from>
    <xdr:ext cx="469744" cy="259045"/>
    <xdr:sp macro="" textlink="">
      <xdr:nvSpPr>
        <xdr:cNvPr id="91" name="債務償還比率該当値テキスト">
          <a:extLst>
            <a:ext uri="{FF2B5EF4-FFF2-40B4-BE49-F238E27FC236}">
              <a16:creationId xmlns="" xmlns:a16="http://schemas.microsoft.com/office/drawing/2014/main" id="{BEE4E013-1BEE-45FE-A251-A08D11CE62F7}"/>
            </a:ext>
          </a:extLst>
        </xdr:cNvPr>
        <xdr:cNvSpPr txBox="1"/>
      </xdr:nvSpPr>
      <xdr:spPr>
        <a:xfrm>
          <a:off x="14846300" y="56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137732</xdr:rowOff>
    </xdr:from>
    <xdr:to>
      <xdr:col>72</xdr:col>
      <xdr:colOff>123825</xdr:colOff>
      <xdr:row>30</xdr:row>
      <xdr:rowOff>67882</xdr:rowOff>
    </xdr:to>
    <xdr:sp macro="" textlink="">
      <xdr:nvSpPr>
        <xdr:cNvPr id="92" name="楕円 91">
          <a:extLst>
            <a:ext uri="{FF2B5EF4-FFF2-40B4-BE49-F238E27FC236}">
              <a16:creationId xmlns="" xmlns:a16="http://schemas.microsoft.com/office/drawing/2014/main" id="{651B7C0F-E8A6-4219-B52D-EA51CD7205FD}"/>
            </a:ext>
          </a:extLst>
        </xdr:cNvPr>
        <xdr:cNvSpPr/>
      </xdr:nvSpPr>
      <xdr:spPr>
        <a:xfrm>
          <a:off x="14033500" y="58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115725</xdr:rowOff>
    </xdr:from>
    <xdr:to>
      <xdr:col>76</xdr:col>
      <xdr:colOff>22225</xdr:colOff>
      <xdr:row>30</xdr:row>
      <xdr:rowOff>17082</xdr:rowOff>
    </xdr:to>
    <xdr:cxnSp macro="">
      <xdr:nvCxnSpPr>
        <xdr:cNvPr id="93" name="直線コネクタ 92">
          <a:extLst>
            <a:ext uri="{FF2B5EF4-FFF2-40B4-BE49-F238E27FC236}">
              <a16:creationId xmlns="" xmlns:a16="http://schemas.microsoft.com/office/drawing/2014/main" id="{E2FF32E2-8236-4BF9-BE83-027C84F6FF2F}"/>
            </a:ext>
          </a:extLst>
        </xdr:cNvPr>
        <xdr:cNvCxnSpPr/>
      </xdr:nvCxnSpPr>
      <xdr:spPr>
        <a:xfrm flipV="1">
          <a:off x="14084300" y="5859300"/>
          <a:ext cx="711200" cy="7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94" name="n_1aveValue債務償還比率">
          <a:extLst>
            <a:ext uri="{FF2B5EF4-FFF2-40B4-BE49-F238E27FC236}">
              <a16:creationId xmlns="" xmlns:a16="http://schemas.microsoft.com/office/drawing/2014/main" id="{F35A2FF8-3FC7-4741-A5CD-3BD2447B600E}"/>
            </a:ext>
          </a:extLst>
        </xdr:cNvPr>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84409</xdr:rowOff>
    </xdr:from>
    <xdr:ext cx="469744" cy="259045"/>
    <xdr:sp macro="" textlink="">
      <xdr:nvSpPr>
        <xdr:cNvPr id="95" name="n_1mainValue債務償還比率">
          <a:extLst>
            <a:ext uri="{FF2B5EF4-FFF2-40B4-BE49-F238E27FC236}">
              <a16:creationId xmlns="" xmlns:a16="http://schemas.microsoft.com/office/drawing/2014/main" id="{9208776D-211D-46B6-9A88-965682924D4F}"/>
            </a:ext>
          </a:extLst>
        </xdr:cNvPr>
        <xdr:cNvSpPr txBox="1"/>
      </xdr:nvSpPr>
      <xdr:spPr>
        <a:xfrm>
          <a:off x="13836727" y="565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 xmlns:a16="http://schemas.microsoft.com/office/drawing/2014/main" id="{92B78CE6-A15A-4A8F-B1A6-33C6F29DE7D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 xmlns:a16="http://schemas.microsoft.com/office/drawing/2014/main" id="{B3BC0363-55EE-4B1B-BA90-5A89AF2CB6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 xmlns:a16="http://schemas.microsoft.com/office/drawing/2014/main" id="{3E152339-8542-454F-AD02-7C959856E1FB}"/>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 xmlns:a16="http://schemas.microsoft.com/office/drawing/2014/main" id="{7E20010E-953E-464A-8342-3EF92AB21698}"/>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 xmlns:a16="http://schemas.microsoft.com/office/drawing/2014/main" id="{79745039-2677-40DA-AF8E-CC356DA9F51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 xmlns:a16="http://schemas.microsoft.com/office/drawing/2014/main" id="{33A16E90-C9AC-40F2-989D-2A880E317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88EA37C8-0473-4675-B75C-1BDA8AFA03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6C435585-8896-4823-94BF-5696DD221F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483A063-A808-4AFC-8368-599218E96F9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4C30820-BB36-4038-90A2-86B000CE4A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2A691C6-4785-4BD6-99FE-13166D5FCB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4029BC27-C088-4333-9F17-B879071B23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414F19B3-EAE5-485E-9C7E-FD4FCB091A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475D480-613E-4B20-8C4D-BEF5C8CEF4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E9C4BE1-FD7C-4BF6-B449-0BE787D7472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7869A08F-5F18-4C79-9D2F-2A90588654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
16,103
372.53
13,985,290
13,011,380
753,541
6,283,629
12,601,607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A69ADD66-088A-4F38-BE73-8FFADD5F4C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8DB3869-1606-4416-89D1-5C6754FB83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F1CF77C-FC55-43CE-A1D0-FB82E4EF5B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99C6456B-EA33-44A9-B0E1-EA9A77DE5D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E9B5018A-DF9F-4460-9FA8-56B2BCFC85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D6553174-4D19-49BF-90E1-9D9CDA14F9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 xmlns:a16="http://schemas.microsoft.com/office/drawing/2014/main" id="{DFA23378-2FFC-4705-B2D6-DB41855030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 xmlns:a16="http://schemas.microsoft.com/office/drawing/2014/main" id="{82752989-02F6-47BC-9952-697F0730CC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 xmlns:a16="http://schemas.microsoft.com/office/drawing/2014/main" id="{0A965865-3FF1-43F1-BF34-55E48124759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 xmlns:a16="http://schemas.microsoft.com/office/drawing/2014/main" id="{7EF80ED6-BABC-4084-BAEA-4B9A19BC18F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 xmlns:a16="http://schemas.microsoft.com/office/drawing/2014/main" id="{798F2455-29D7-4B64-BAE8-2C7A365D04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 xmlns:a16="http://schemas.microsoft.com/office/drawing/2014/main" id="{A631DF8F-8E57-45D6-9AE3-E69678C44E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 xmlns:a16="http://schemas.microsoft.com/office/drawing/2014/main" id="{DDAD53C6-72C4-434E-8A15-840CAB6C9D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7A9972B1-B71E-47D3-B982-AA1B7D417D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61138D38-A8CA-4854-B951-002315FA02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F6B99D1E-605C-431E-9AA7-8C4DC2F9D9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F7F5764A-4B3D-492E-B743-7DD034ACAB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9AEB2F1-EB7A-4510-BA4F-4FC5CAF17E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5FC9221C-8C56-4989-AF50-F722FDC1AF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FF82AD4D-D4C2-4CD8-A182-FD6D836F6D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7EA68FB3-2732-4837-A134-2EA7FC8B4F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2259E104-2EE8-42D1-B415-FFCDB82523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893595FB-6266-4C50-B04B-E7950377C4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
16,103
372.53
13,985,290
13,011,380
753,541
6,283,629
12,601,607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4EE6FFCA-ADF6-45BA-895B-7629E4FB3E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5D036CD-C896-4461-9948-2CDBFDF27E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FA81435-1036-4C01-B608-558CDB1232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B4BF6BE-317F-4D1E-B785-9A266E26FE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580F3C2C-19ED-41E9-BDF8-212FCB15BA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421D92F6-30F1-430F-B5C9-995510BF9A9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 xmlns:a16="http://schemas.microsoft.com/office/drawing/2014/main" id="{CB7EE843-272C-4600-9E62-88F85A9DE2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 xmlns:a16="http://schemas.microsoft.com/office/drawing/2014/main" id="{EF22D8EF-B77B-4DF6-B063-1EB907D30F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 xmlns:a16="http://schemas.microsoft.com/office/drawing/2014/main" id="{8AD948D4-184B-41E6-B7AF-CF31ACCC7EE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 xmlns:a16="http://schemas.microsoft.com/office/drawing/2014/main" id="{F14796E7-38B9-4861-A255-E20CF3469FF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 xmlns:a16="http://schemas.microsoft.com/office/drawing/2014/main" id="{6E300FB2-67A9-41F5-A13B-9B0BA6378F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 xmlns:a16="http://schemas.microsoft.com/office/drawing/2014/main" id="{31B23C87-10C6-434C-9F51-35858E8A2B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 xmlns:a16="http://schemas.microsoft.com/office/drawing/2014/main" id="{2D29E2C1-10B2-477A-9FC2-DFCD2DA115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
16,103
372.53
13,985,290
13,011,380
753,541
6,283,629
12,601,607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人口減少と高い高齢化率（</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％）に加え、基幹産業が農業であり、かつ製造業等の立地企業がほとんど中小零細であるため、産業構造が極めて脆弱で全国平均を大きく下回っている。</a:t>
          </a:r>
        </a:p>
        <a:p>
          <a:r>
            <a:rPr kumimoji="1" lang="ja-JP" altLang="en-US" sz="1300">
              <a:latin typeface="ＭＳ Ｐゴシック" panose="020B0600070205080204" pitchFamily="50" charset="-128"/>
              <a:ea typeface="ＭＳ Ｐゴシック" panose="020B0600070205080204" pitchFamily="50" charset="-128"/>
            </a:rPr>
            <a:t>　近年は平成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年までに行われた大型事業の償還に対する交付税算入が終了したことにより基準財政需要額が縮小し、財政力指数は上昇傾向にある。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年度以降は類似団体の平均値を若干下回る数字で推移しており、今年度は前年度と比べ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減少し、類似団体と比べ</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下回っている。これは分子である公債費等が減少し、市税や地方消費税交付金が増加したことが主因となっている。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た職員数の抑制や事務事業の見直しによる経常経費の抑制に努め、投資的事業についても重要度や緊急度など厳選し、交付税措置のある地方債を活用するなど、事務事業の徹底した見直しにより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19896</xdr:rowOff>
    </xdr:from>
    <xdr:to>
      <xdr:col>23</xdr:col>
      <xdr:colOff>133350</xdr:colOff>
      <xdr:row>59</xdr:row>
      <xdr:rowOff>60113</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1354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60113</xdr:rowOff>
    </xdr:from>
    <xdr:to>
      <xdr:col>19</xdr:col>
      <xdr:colOff>133350</xdr:colOff>
      <xdr:row>59</xdr:row>
      <xdr:rowOff>140546</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1756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135044</xdr:rowOff>
    </xdr:from>
    <xdr:to>
      <xdr:col>15</xdr:col>
      <xdr:colOff>82550</xdr:colOff>
      <xdr:row>59</xdr:row>
      <xdr:rowOff>140546</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2336800" y="1007914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52933</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135044</xdr:rowOff>
    </xdr:from>
    <xdr:to>
      <xdr:col>11</xdr:col>
      <xdr:colOff>31750</xdr:colOff>
      <xdr:row>59</xdr:row>
      <xdr:rowOff>116417</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1447800" y="100791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140546</xdr:rowOff>
    </xdr:from>
    <xdr:to>
      <xdr:col>23</xdr:col>
      <xdr:colOff>184150</xdr:colOff>
      <xdr:row>59</xdr:row>
      <xdr:rowOff>70696</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157073</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992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9313</xdr:rowOff>
    </xdr:from>
    <xdr:to>
      <xdr:col>19</xdr:col>
      <xdr:colOff>184150</xdr:colOff>
      <xdr:row>59</xdr:row>
      <xdr:rowOff>110913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121090</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84244</xdr:rowOff>
    </xdr:from>
    <xdr:to>
      <xdr:col>11</xdr:col>
      <xdr:colOff>82550</xdr:colOff>
      <xdr:row>59</xdr:row>
      <xdr:rowOff>14394</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24571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当市は豪雪地であり、近年の労務単価の高騰も相まって、除排雪経費は約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円となった。また、消防業務を隣接の大石田町から受託していること、さらには扇状地上に集落が点在する地理的な事情により公共施設が多いことなどが重なり、人件費、物件費、維持補修費の合計が類似団体に比較して高くなっている。</a:t>
          </a:r>
        </a:p>
        <a:p>
          <a:r>
            <a:rPr kumimoji="1" lang="ja-JP" altLang="en-US" sz="1100">
              <a:latin typeface="ＭＳ Ｐゴシック" panose="020B0600070205080204" pitchFamily="50" charset="-128"/>
              <a:ea typeface="ＭＳ Ｐゴシック" panose="020B0600070205080204" pitchFamily="50" charset="-128"/>
            </a:rPr>
            <a:t>　除排雪経費は降雪状況により増減するが、定員適正化計画に沿った職員数の抑制や、保育所、小中学校の統廃合や民間委託の活用等により人件費・物件費・維持補修費のコスト削減に努める。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112539</xdr:rowOff>
    </xdr:from>
    <xdr:to>
      <xdr:col>23</xdr:col>
      <xdr:colOff>133350</xdr:colOff>
      <xdr:row>86</xdr:row>
      <xdr:rowOff>121934</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857239"/>
          <a:ext cx="8382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92542</xdr:rowOff>
    </xdr:from>
    <xdr:to>
      <xdr:col>19</xdr:col>
      <xdr:colOff>133350</xdr:colOff>
      <xdr:row>86</xdr:row>
      <xdr:rowOff>112539</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665792"/>
          <a:ext cx="889000" cy="19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14320</xdr:rowOff>
    </xdr:from>
    <xdr:to>
      <xdr:col>15</xdr:col>
      <xdr:colOff>82550</xdr:colOff>
      <xdr:row>85</xdr:row>
      <xdr:rowOff>92542</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587570"/>
          <a:ext cx="889000" cy="7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14320</xdr:rowOff>
    </xdr:from>
    <xdr:to>
      <xdr:col>11</xdr:col>
      <xdr:colOff>31750</xdr:colOff>
      <xdr:row>85</xdr:row>
      <xdr:rowOff>27552</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flipV="1">
          <a:off x="1447800" y="14587570"/>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71134</xdr:rowOff>
    </xdr:from>
    <xdr:to>
      <xdr:col>23</xdr:col>
      <xdr:colOff>184150</xdr:colOff>
      <xdr:row>87</xdr:row>
      <xdr:rowOff>1284</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8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43211</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78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61739</xdr:rowOff>
    </xdr:from>
    <xdr:to>
      <xdr:col>19</xdr:col>
      <xdr:colOff>184150</xdr:colOff>
      <xdr:row>86</xdr:row>
      <xdr:rowOff>163339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8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148116</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489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41742</xdr:rowOff>
    </xdr:from>
    <xdr:to>
      <xdr:col>15</xdr:col>
      <xdr:colOff>133350</xdr:colOff>
      <xdr:row>85</xdr:row>
      <xdr:rowOff>143342</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128119</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70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134970</xdr:rowOff>
    </xdr:from>
    <xdr:to>
      <xdr:col>11</xdr:col>
      <xdr:colOff>82550</xdr:colOff>
      <xdr:row>85</xdr:row>
      <xdr:rowOff>65120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5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49897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62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148202</xdr:rowOff>
    </xdr:from>
    <xdr:to>
      <xdr:col>7</xdr:col>
      <xdr:colOff>31750</xdr:colOff>
      <xdr:row>85</xdr:row>
      <xdr:rowOff>78352</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5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63129</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463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旧来からの給与体系により、類似団体や県内市町村平均と比較しても約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ポイント程度下回っていたが、平成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年度の給与構造改革以降は、自治体の制度均一化等により徐々に上昇した。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差と前年度に比べ差は縮んでいる。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66221</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179800" y="146050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31750</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5290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151493</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4401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151493</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3512800" y="143809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著しいことに加え、豪雪地であることや奥羽山脈の扇状沿いに集落が点在していることから保育所や学校が他団体よりも多いこと、さらには隣町の大石田町から消防業務を受託していること（消防職員</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名）により、類似団体を上回っている。</a:t>
          </a:r>
        </a:p>
        <a:p>
          <a:r>
            <a:rPr kumimoji="1" lang="ja-JP" altLang="en-US" sz="1300">
              <a:latin typeface="ＭＳ Ｐゴシック" panose="020B0600070205080204" pitchFamily="50" charset="-128"/>
              <a:ea typeface="ＭＳ Ｐゴシック" panose="020B0600070205080204" pitchFamily="50" charset="-128"/>
            </a:rPr>
            <a:t>　現在、小中学校の統廃合を進めており、また、定員適正化計画に沿った職員数の抑制や消防業務の効率的な運用を行うことで、類似団体の平均に近づける方針である。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81643</xdr:rowOff>
    </xdr:from>
    <xdr:to>
      <xdr:col>81</xdr:col>
      <xdr:colOff>44450</xdr:colOff>
      <xdr:row>65</xdr:row>
      <xdr:rowOff>159203</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179800" y="11225893"/>
          <a:ext cx="8382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64407</xdr:rowOff>
    </xdr:from>
    <xdr:to>
      <xdr:col>77</xdr:col>
      <xdr:colOff>44450</xdr:colOff>
      <xdr:row>65</xdr:row>
      <xdr:rowOff>81643</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5290800" y="1120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28212</xdr:rowOff>
    </xdr:from>
    <xdr:to>
      <xdr:col>72</xdr:col>
      <xdr:colOff>203200</xdr:colOff>
      <xdr:row>65</xdr:row>
      <xdr:rowOff>64407</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4401800" y="111724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168638</xdr:rowOff>
    </xdr:from>
    <xdr:to>
      <xdr:col>68</xdr:col>
      <xdr:colOff>152400</xdr:colOff>
      <xdr:row>65</xdr:row>
      <xdr:rowOff>28212</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a:off x="13512800" y="1114143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108403</xdr:rowOff>
    </xdr:from>
    <xdr:to>
      <xdr:col>81</xdr:col>
      <xdr:colOff>95250</xdr:colOff>
      <xdr:row>66</xdr:row>
      <xdr:rowOff>38553</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1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80480</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1122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30843</xdr:rowOff>
    </xdr:from>
    <xdr:to>
      <xdr:col>77</xdr:col>
      <xdr:colOff>95250</xdr:colOff>
      <xdr:row>65</xdr:row>
      <xdr:rowOff>132443</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117220</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112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13607</xdr:rowOff>
    </xdr:from>
    <xdr:to>
      <xdr:col>73</xdr:col>
      <xdr:colOff>44450</xdr:colOff>
      <xdr:row>65</xdr:row>
      <xdr:rowOff>115207</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99984</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148862</xdr:rowOff>
    </xdr:from>
    <xdr:to>
      <xdr:col>68</xdr:col>
      <xdr:colOff>203200</xdr:colOff>
      <xdr:row>65</xdr:row>
      <xdr:rowOff>79012</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11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63789</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1120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117838</xdr:rowOff>
    </xdr:from>
    <xdr:to>
      <xdr:col>64</xdr:col>
      <xdr:colOff>152400</xdr:colOff>
      <xdr:row>65</xdr:row>
      <xdr:rowOff>47988</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10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32765</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1117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実質公債費比率は、新鶴子ダム償還金の影響が無くなり、今年度は類似団体に比べ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前年比でも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ポイント改善しており、新庁舎建設に係る元金償還が開始される令和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年度まで横ばいとなる見込みである。その後令和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年度まで上昇すると見込んでいる。</a:t>
          </a:r>
        </a:p>
        <a:p>
          <a:r>
            <a:rPr kumimoji="1" lang="ja-JP" altLang="en-US" sz="1300">
              <a:latin typeface="ＭＳ Ｐゴシック" panose="020B0600070205080204" pitchFamily="50" charset="-128"/>
              <a:ea typeface="ＭＳ Ｐゴシック" panose="020B0600070205080204" pitchFamily="50" charset="-128"/>
            </a:rPr>
            <a:t>　今後も投資的事業の厳選に努め、実質公債費比率のさらなる抑制を図る。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41</xdr:row>
      <xdr:rowOff>81026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6179800" y="694639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42</xdr:row>
      <xdr:rowOff>121920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5290800" y="711047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44</xdr:row>
      <xdr:rowOff>49276</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4401800" y="732282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45</xdr:row>
      <xdr:rowOff>51562</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3512800" y="75930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762</xdr:rowOff>
    </xdr:from>
    <xdr:to>
      <xdr:col>64</xdr:col>
      <xdr:colOff>152400</xdr:colOff>
      <xdr:row>45</xdr:row>
      <xdr:rowOff>102362</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87139</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新鶴子ダム建設に係る償還金の返還は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年度で終了し、長根下運動公園整備や福原中学校建設、道路新設改良事業など</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年度までに集中的に行った大型事業が次々と償還終了することに加え事業の取捨選択により起債の抑制を図ったことから近年は数値の改善が図られている。平成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年度から庁舎建設の影響により令和元年度まで上昇する見込みである。今後は安全安心に寄与する事業や緊急を要する事業などに厳選することとし財政の健全化に努めていく。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a:extLst>
            <a:ext uri="{FF2B5EF4-FFF2-40B4-BE49-F238E27FC236}">
              <a16:creationId xmlns="" xmlns:a16="http://schemas.microsoft.com/office/drawing/2014/main" id="{00000000-0008-0000-0300-0000BA010000}"/>
            </a:ext>
          </a:extLst>
        </xdr:cNvPr>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145457</xdr:rowOff>
    </xdr:from>
    <xdr:to>
      <xdr:col>81</xdr:col>
      <xdr:colOff>44450</xdr:colOff>
      <xdr:row>17</xdr:row>
      <xdr:rowOff>101092</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179800" y="2888657"/>
          <a:ext cx="8382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161671</xdr:rowOff>
    </xdr:from>
    <xdr:to>
      <xdr:col>77</xdr:col>
      <xdr:colOff>44450</xdr:colOff>
      <xdr:row>16</xdr:row>
      <xdr:rowOff>145457</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a:off x="15290800" y="2733421"/>
          <a:ext cx="8890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161671</xdr:rowOff>
    </xdr:from>
    <xdr:to>
      <xdr:col>72</xdr:col>
      <xdr:colOff>203200</xdr:colOff>
      <xdr:row>16</xdr:row>
      <xdr:rowOff>8721</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4401800" y="2733421"/>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164084</xdr:rowOff>
    </xdr:from>
    <xdr:to>
      <xdr:col>68</xdr:col>
      <xdr:colOff>152400</xdr:colOff>
      <xdr:row>16</xdr:row>
      <xdr:rowOff>8721</xdr:rowOff>
    </xdr:to>
    <xdr:cxnSp macro="">
      <xdr:nvCxnSpPr>
        <xdr:cNvPr id="455" name="直線コネクタ 454">
          <a:extLst>
            <a:ext uri="{FF2B5EF4-FFF2-40B4-BE49-F238E27FC236}">
              <a16:creationId xmlns="" xmlns:a16="http://schemas.microsoft.com/office/drawing/2014/main" id="{00000000-0008-0000-0300-0000C7010000}"/>
            </a:ext>
          </a:extLst>
        </xdr:cNvPr>
        <xdr:cNvCxnSpPr/>
      </xdr:nvCxnSpPr>
      <xdr:spPr>
        <a:xfrm>
          <a:off x="13512800" y="273583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50292</xdr:rowOff>
    </xdr:from>
    <xdr:to>
      <xdr:col>81</xdr:col>
      <xdr:colOff>95250</xdr:colOff>
      <xdr:row>17</xdr:row>
      <xdr:rowOff>151892</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9672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22369</xdr:rowOff>
    </xdr:from>
    <xdr:ext cx="762000" cy="259045"/>
    <xdr:sp macro="" textlink="">
      <xdr:nvSpPr>
        <xdr:cNvPr id="466" name="将来負担の状況該当値テキスト">
          <a:extLst>
            <a:ext uri="{FF2B5EF4-FFF2-40B4-BE49-F238E27FC236}">
              <a16:creationId xmlns="" xmlns:a16="http://schemas.microsoft.com/office/drawing/2014/main" id="{00000000-0008-0000-0300-0000D2010000}"/>
            </a:ext>
          </a:extLst>
        </xdr:cNvPr>
        <xdr:cNvSpPr txBox="1"/>
      </xdr:nvSpPr>
      <xdr:spPr>
        <a:xfrm>
          <a:off x="17106900" y="293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94657</xdr:rowOff>
    </xdr:from>
    <xdr:to>
      <xdr:col>77</xdr:col>
      <xdr:colOff>95250</xdr:colOff>
      <xdr:row>17</xdr:row>
      <xdr:rowOff>24807</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6129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9584</xdr:rowOff>
    </xdr:from>
    <xdr:ext cx="7366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5798800" y="29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110871</xdr:rowOff>
    </xdr:from>
    <xdr:to>
      <xdr:col>73</xdr:col>
      <xdr:colOff>44450</xdr:colOff>
      <xdr:row>16</xdr:row>
      <xdr:rowOff>41021</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5240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25798</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909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129371</xdr:rowOff>
    </xdr:from>
    <xdr:to>
      <xdr:col>68</xdr:col>
      <xdr:colOff>203200</xdr:colOff>
      <xdr:row>16</xdr:row>
      <xdr:rowOff>59521</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4351000" y="27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44298</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4020800" y="278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113284</xdr:rowOff>
    </xdr:from>
    <xdr:to>
      <xdr:col>64</xdr:col>
      <xdr:colOff>152400</xdr:colOff>
      <xdr:row>16</xdr:row>
      <xdr:rowOff>43434</xdr:rowOff>
    </xdr:to>
    <xdr:sp macro="" textlink="">
      <xdr:nvSpPr>
        <xdr:cNvPr id="473" name="楕円 472">
          <a:extLst>
            <a:ext uri="{FF2B5EF4-FFF2-40B4-BE49-F238E27FC236}">
              <a16:creationId xmlns="" xmlns:a16="http://schemas.microsoft.com/office/drawing/2014/main" id="{00000000-0008-0000-0300-0000D9010000}"/>
            </a:ext>
          </a:extLst>
        </xdr:cNvPr>
        <xdr:cNvSpPr/>
      </xdr:nvSpPr>
      <xdr:spPr>
        <a:xfrm>
          <a:off x="13462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53611</xdr:rowOff>
    </xdr:from>
    <xdr:ext cx="762000" cy="259045"/>
    <xdr:sp macro="" textlink="">
      <xdr:nvSpPr>
        <xdr:cNvPr id="474" name="テキスト ボックス 473">
          <a:extLst>
            <a:ext uri="{FF2B5EF4-FFF2-40B4-BE49-F238E27FC236}">
              <a16:creationId xmlns="" xmlns:a16="http://schemas.microsoft.com/office/drawing/2014/main" id="{00000000-0008-0000-0300-0000DA010000}"/>
            </a:ext>
          </a:extLst>
        </xdr:cNvPr>
        <xdr:cNvSpPr txBox="1"/>
      </xdr:nvSpPr>
      <xdr:spPr>
        <a:xfrm>
          <a:off x="13131800" y="245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
16,103
372.53
13,985,290
13,011,380
753,541
6,283,629
12,601,607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ポイントと類似団体と比べ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ポイント高くなっている。これは本市の集落が扇状地上に立地しており保育所や小中学校が点在していることや、大石田町から消防業務を受託していることなど行政サービスの差異によるものである。　　　</a:t>
          </a:r>
        </a:p>
        <a:p>
          <a:r>
            <a:rPr kumimoji="1" lang="ja-JP" altLang="en-US" sz="1300">
              <a:latin typeface="ＭＳ Ｐゴシック" panose="020B0600070205080204" pitchFamily="50" charset="-128"/>
              <a:ea typeface="ＭＳ Ｐゴシック" panose="020B0600070205080204" pitchFamily="50" charset="-128"/>
            </a:rPr>
            <a:t>　これまでも集中改革プランに基づき人員削減を実施してきたが、今後も保育所や小中学校の統廃合や民間事業所の参画などを進めながら、定員適正化計画に基づき人件費の抑制に努めていく。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a:extLst>
            <a:ext uri="{FF2B5EF4-FFF2-40B4-BE49-F238E27FC236}">
              <a16:creationId xmlns="" xmlns:a16="http://schemas.microsoft.com/office/drawing/2014/main" id="{00000000-0008-0000-0400-000042000000}"/>
            </a:ext>
          </a:extLst>
        </xdr:cNvPr>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a:extLst>
            <a:ext uri="{FF2B5EF4-FFF2-40B4-BE49-F238E27FC236}">
              <a16:creationId xmlns="" xmlns:a16="http://schemas.microsoft.com/office/drawing/2014/main" id="{00000000-0008-0000-0400-000044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98425</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3987800" y="62611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a:extLst>
            <a:ext uri="{FF2B5EF4-FFF2-40B4-BE49-F238E27FC236}">
              <a16:creationId xmlns="" xmlns:a16="http://schemas.microsoft.com/office/drawing/2014/main" id="{00000000-0008-0000-0400-000047000000}"/>
            </a:ext>
          </a:extLst>
        </xdr:cNvPr>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79375</xdr:rowOff>
    </xdr:from>
    <xdr:to>
      <xdr:col>19</xdr:col>
      <xdr:colOff>187325</xdr:colOff>
      <xdr:row>36</xdr:row>
      <xdr:rowOff>88900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3098800" y="6251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79375</xdr:rowOff>
    </xdr:to>
    <xdr:cxnSp macro="">
      <xdr:nvCxnSpPr>
        <xdr:cNvPr id="76" name="直線コネクタ 75">
          <a:extLst>
            <a:ext uri="{FF2B5EF4-FFF2-40B4-BE49-F238E27FC236}">
              <a16:creationId xmlns="" xmlns:a16="http://schemas.microsoft.com/office/drawing/2014/main" id="{00000000-0008-0000-0400-00004C000000}"/>
            </a:ext>
          </a:extLst>
        </xdr:cNvPr>
        <xdr:cNvCxnSpPr/>
      </xdr:nvCxnSpPr>
      <xdr:spPr>
        <a:xfrm>
          <a:off x="2209800" y="6242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a:extLst>
            <a:ext uri="{FF2B5EF4-FFF2-40B4-BE49-F238E27FC236}">
              <a16:creationId xmlns="" xmlns:a16="http://schemas.microsoft.com/office/drawing/2014/main" id="{00000000-0008-0000-0400-00004D000000}"/>
            </a:ext>
          </a:extLst>
        </xdr:cNvPr>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165100</xdr:rowOff>
    </xdr:from>
    <xdr:to>
      <xdr:col>11</xdr:col>
      <xdr:colOff>9525</xdr:colOff>
      <xdr:row>36</xdr:row>
      <xdr:rowOff>69850</xdr:rowOff>
    </xdr:to>
    <xdr:cxnSp macro="">
      <xdr:nvCxnSpPr>
        <xdr:cNvPr id="79" name="直線コネクタ 78">
          <a:extLst>
            <a:ext uri="{FF2B5EF4-FFF2-40B4-BE49-F238E27FC236}">
              <a16:creationId xmlns="" xmlns:a16="http://schemas.microsoft.com/office/drawing/2014/main" id="{00000000-0008-0000-0400-00004F000000}"/>
            </a:ext>
          </a:extLst>
        </xdr:cNvPr>
        <xdr:cNvCxnSpPr/>
      </xdr:nvCxnSpPr>
      <xdr:spPr>
        <a:xfrm>
          <a:off x="1320800" y="616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a:extLst>
            <a:ext uri="{FF2B5EF4-FFF2-40B4-BE49-F238E27FC236}">
              <a16:creationId xmlns="" xmlns:a16="http://schemas.microsoft.com/office/drawing/2014/main" id="{00000000-0008-0000-0400-000052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47625</xdr:rowOff>
    </xdr:from>
    <xdr:to>
      <xdr:col>24</xdr:col>
      <xdr:colOff>76200</xdr:colOff>
      <xdr:row>36</xdr:row>
      <xdr:rowOff>149225</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4775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19702</xdr:rowOff>
    </xdr:from>
    <xdr:ext cx="762000" cy="259045"/>
    <xdr:sp macro="" textlink="">
      <xdr:nvSpPr>
        <xdr:cNvPr id="90" name="人件費該当値テキスト">
          <a:extLst>
            <a:ext uri="{FF2B5EF4-FFF2-40B4-BE49-F238E27FC236}">
              <a16:creationId xmlns="" xmlns:a16="http://schemas.microsoft.com/office/drawing/2014/main" id="{00000000-0008-0000-0400-00005A000000}"/>
            </a:ext>
          </a:extLst>
        </xdr:cNvPr>
        <xdr:cNvSpPr txBox="1"/>
      </xdr:nvSpPr>
      <xdr:spPr>
        <a:xfrm>
          <a:off x="4914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28575</xdr:rowOff>
    </xdr:from>
    <xdr:to>
      <xdr:col>15</xdr:col>
      <xdr:colOff>149225</xdr:colOff>
      <xdr:row>36</xdr:row>
      <xdr:rowOff>130175</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3048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97" name="楕円 96">
          <a:extLst>
            <a:ext uri="{FF2B5EF4-FFF2-40B4-BE49-F238E27FC236}">
              <a16:creationId xmlns="" xmlns:a16="http://schemas.microsoft.com/office/drawing/2014/main" id="{00000000-0008-0000-0400-000061000000}"/>
            </a:ext>
          </a:extLst>
        </xdr:cNvPr>
        <xdr:cNvSpPr/>
      </xdr:nvSpPr>
      <xdr:spPr>
        <a:xfrm>
          <a:off x="1270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29227</xdr:rowOff>
    </xdr:from>
    <xdr:ext cx="762000" cy="259045"/>
    <xdr:sp macro="" textlink="">
      <xdr:nvSpPr>
        <xdr:cNvPr id="98" name="テキスト ボックス 97">
          <a:extLst>
            <a:ext uri="{FF2B5EF4-FFF2-40B4-BE49-F238E27FC236}">
              <a16:creationId xmlns="" xmlns:a16="http://schemas.microsoft.com/office/drawing/2014/main" id="{00000000-0008-0000-0400-000062000000}"/>
            </a:ext>
          </a:extLst>
        </xdr:cNvPr>
        <xdr:cNvSpPr txBox="1"/>
      </xdr:nvSpPr>
      <xdr:spPr>
        <a:xfrm>
          <a:off x="939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施設管理に指定管理者制度を積極的に導入したこと、業務委託の長期継続契約の推進により経費の圧縮が図られたことで類似団体平均よりも低くなっている。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今後も事務事業の効率化を推進し、物件費の抑制に努める。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50800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5671800" y="276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12700</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a:off x="13893800" y="273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25400</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flipV="1">
          <a:off x="13004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8" name="楕円 157">
          <a:extLst>
            <a:ext uri="{FF2B5EF4-FFF2-40B4-BE49-F238E27FC236}">
              <a16:creationId xmlns="" xmlns:a16="http://schemas.microsoft.com/office/drawing/2014/main" id="{00000000-0008-0000-0400-00009E000000}"/>
            </a:ext>
          </a:extLst>
        </xdr:cNvPr>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高齢化率（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国調</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％）が極めて高いこと、また地理的に保育所の数が多く、特別保育の需要も伸びていること、さらには少子化対策として独自に中学校</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年生まで医療費を無料化していることが要因となり、類似団体より高くなっていた。Ｈ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年度以降、よつば保育園が公営から民営に移行したこと、県の単独事業である子育て支援医療が拡充され市の医療費助成に対する経費が下がったことなどが要因となり、類似団体より低くなっている。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今後、高齢化率は上昇し比例して扶助費も増加していくと見込んでいる。そのため事業の取捨選択を行いながら財政を圧迫することのないように努めていく。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146050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127000</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豪雪地帯であるため降雪状況によって維持補修費は大きく変動し、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年度は平年並みの降雪となったが、労務単価の上昇や高齢者世帯の間口に固い残雪を残さない思いやりを持った除雪を行ったため、除排雪経費は約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億円をとなった。また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下水道や簡易水道等の公営企業会計への繰出しについて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年々増加傾向となっている。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営企業の適用事業についても毎年事業計画の見直しを行うこととし、独立採算の原則に立った適正な料金体系を構築する。また、国民健康保険事業や介護保険事業については、健康増進事業を推進し負担の軽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81280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5671800" y="1001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81280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58420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9880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138430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flipV="1">
          <a:off x="13004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は類似団体平均よりも低くなっているが、特に単独補助金の必要性の検討と終期を設けるなど毎年見直しを加えてきたことが要因である。今後も継続して見直しを進めることで補助費等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a:extLst>
            <a:ext uri="{FF2B5EF4-FFF2-40B4-BE49-F238E27FC236}">
              <a16:creationId xmlns="" xmlns:a16="http://schemas.microsoft.com/office/drawing/2014/main" id="{00000000-0008-0000-0400-000035010000}"/>
            </a:ext>
          </a:extLst>
        </xdr:cNvPr>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a:extLst>
            <a:ext uri="{FF2B5EF4-FFF2-40B4-BE49-F238E27FC236}">
              <a16:creationId xmlns="" xmlns:a16="http://schemas.microsoft.com/office/drawing/2014/main" id="{00000000-0008-0000-0400-000037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111760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5671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a:extLst>
            <a:ext uri="{FF2B5EF4-FFF2-40B4-BE49-F238E27FC236}">
              <a16:creationId xmlns="" xmlns:a16="http://schemas.microsoft.com/office/drawing/2014/main" id="{00000000-0008-0000-0400-00003A010000}"/>
            </a:ext>
          </a:extLst>
        </xdr:cNvPr>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134620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4782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36</xdr:row>
      <xdr:rowOff>142240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3893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165100</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flipV="1">
          <a:off x="13004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a:extLst>
            <a:ext uri="{FF2B5EF4-FFF2-40B4-BE49-F238E27FC236}">
              <a16:creationId xmlns="" xmlns:a16="http://schemas.microsoft.com/office/drawing/2014/main" id="{00000000-0008-0000-0400-000045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3" name="補助費等該当値テキスト">
          <a:extLst>
            <a:ext uri="{FF2B5EF4-FFF2-40B4-BE49-F238E27FC236}">
              <a16:creationId xmlns="" xmlns:a16="http://schemas.microsoft.com/office/drawing/2014/main" id="{00000000-0008-0000-0400-00004D010000}"/>
            </a:ext>
          </a:extLst>
        </xdr:cNvPr>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1287</xdr:rowOff>
    </xdr:from>
    <xdr:ext cx="7366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0" name="楕円 339">
          <a:extLst>
            <a:ext uri="{FF2B5EF4-FFF2-40B4-BE49-F238E27FC236}">
              <a16:creationId xmlns="" xmlns:a16="http://schemas.microsoft.com/office/drawing/2014/main" id="{00000000-0008-0000-0400-000054010000}"/>
            </a:ext>
          </a:extLst>
        </xdr:cNvPr>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年度に、公営住宅や運動公園さらには学校建設などの大型事業の償還がほぼ終了したことにより、類似団体に比べ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市債残高は毎年減少しているが、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冬</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期間の快適環境づくりのため流雪溝や防雪柵の整備</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を継続的に進めていくこと、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新庁舎建設や公共施設の長寿命化事業などの大型事業も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、事業の取捨選択と交付税措置のある地方債の活用により将来負担の軽減に努めていく。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40132</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3987800" y="134086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104139</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3098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104139</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a:off x="2209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10413</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1320800" y="134772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5859</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類似団体の平均を下回っている。しかし、人件費と繰出金が大きなウエイトを占めており、定員適正化計画に沿った人員の抑制と下水道等の公営企業会計への繰出しが抑制できるよう、毎年事業計画の見直しを行うとともに独立採算の原則に則った適正な料金体系を構築するなど負担軽減に努めていく。また、国民健康保険事業や介護保険事業に対する繰出しに対しても、健康増進事業の推進により負担額の軽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75</xdr:row>
      <xdr:rowOff>152146</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5671800" y="129834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152146</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4782800" y="12988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129286</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893800" y="128874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37846</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3004800" y="12887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63373</xdr:rowOff>
    </xdr:from>
    <xdr:to>
      <xdr:col>29</xdr:col>
      <xdr:colOff>127000</xdr:colOff>
      <xdr:row>13</xdr:row>
      <xdr:rowOff>109988</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339848"/>
          <a:ext cx="647700" cy="46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109988</xdr:rowOff>
    </xdr:from>
    <xdr:to>
      <xdr:col>26</xdr:col>
      <xdr:colOff>50800</xdr:colOff>
      <xdr:row>13</xdr:row>
      <xdr:rowOff>170663</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386463"/>
          <a:ext cx="698500" cy="6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163728</xdr:rowOff>
    </xdr:from>
    <xdr:to>
      <xdr:col>22</xdr:col>
      <xdr:colOff>114300</xdr:colOff>
      <xdr:row>13</xdr:row>
      <xdr:rowOff>170663</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2440203"/>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163728</xdr:rowOff>
    </xdr:from>
    <xdr:to>
      <xdr:col>18</xdr:col>
      <xdr:colOff>177800</xdr:colOff>
      <xdr:row>14</xdr:row>
      <xdr:rowOff>61849</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440203"/>
          <a:ext cx="698500" cy="6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12573</xdr:rowOff>
    </xdr:from>
    <xdr:to>
      <xdr:col>29</xdr:col>
      <xdr:colOff>177800</xdr:colOff>
      <xdr:row>13</xdr:row>
      <xdr:rowOff>114173</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28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29100</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13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59188</xdr:rowOff>
    </xdr:from>
    <xdr:to>
      <xdr:col>26</xdr:col>
      <xdr:colOff>101600</xdr:colOff>
      <xdr:row>13</xdr:row>
      <xdr:rowOff>160788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33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170965</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10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119863</xdr:rowOff>
    </xdr:from>
    <xdr:to>
      <xdr:col>22</xdr:col>
      <xdr:colOff>165100</xdr:colOff>
      <xdr:row>14</xdr:row>
      <xdr:rowOff>50013</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396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60190</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16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112928</xdr:rowOff>
    </xdr:from>
    <xdr:to>
      <xdr:col>19</xdr:col>
      <xdr:colOff>38100</xdr:colOff>
      <xdr:row>14</xdr:row>
      <xdr:rowOff>43078</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3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53255</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15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11049</xdr:rowOff>
    </xdr:from>
    <xdr:to>
      <xdr:col>15</xdr:col>
      <xdr:colOff>101600</xdr:colOff>
      <xdr:row>14</xdr:row>
      <xdr:rowOff>112649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45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122826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22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135972</xdr:rowOff>
    </xdr:from>
    <xdr:to>
      <xdr:col>29</xdr:col>
      <xdr:colOff>127000</xdr:colOff>
      <xdr:row>35</xdr:row>
      <xdr:rowOff>154851</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5003800" y="6746322"/>
          <a:ext cx="6477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104349</xdr:rowOff>
    </xdr:from>
    <xdr:to>
      <xdr:col>26</xdr:col>
      <xdr:colOff>50800</xdr:colOff>
      <xdr:row>35</xdr:row>
      <xdr:rowOff>154851</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4305300" y="6714699"/>
          <a:ext cx="698500" cy="5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179102</xdr:rowOff>
    </xdr:from>
    <xdr:to>
      <xdr:col>22</xdr:col>
      <xdr:colOff>114300</xdr:colOff>
      <xdr:row>35</xdr:row>
      <xdr:rowOff>104349</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446552"/>
          <a:ext cx="698500" cy="268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139021</xdr:rowOff>
    </xdr:from>
    <xdr:to>
      <xdr:col>18</xdr:col>
      <xdr:colOff>177800</xdr:colOff>
      <xdr:row>34</xdr:row>
      <xdr:rowOff>179102</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2908300" y="6406471"/>
          <a:ext cx="698500" cy="4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85172</xdr:rowOff>
    </xdr:from>
    <xdr:to>
      <xdr:col>29</xdr:col>
      <xdr:colOff>177800</xdr:colOff>
      <xdr:row>35</xdr:row>
      <xdr:rowOff>186772</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69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57249</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6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104051</xdr:rowOff>
    </xdr:from>
    <xdr:to>
      <xdr:col>26</xdr:col>
      <xdr:colOff>101600</xdr:colOff>
      <xdr:row>35</xdr:row>
      <xdr:rowOff>205651</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71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190428</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800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53549</xdr:rowOff>
    </xdr:from>
    <xdr:to>
      <xdr:col>22</xdr:col>
      <xdr:colOff>165100</xdr:colOff>
      <xdr:row>35</xdr:row>
      <xdr:rowOff>155149</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66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165326</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4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128302</xdr:rowOff>
    </xdr:from>
    <xdr:to>
      <xdr:col>19</xdr:col>
      <xdr:colOff>38100</xdr:colOff>
      <xdr:row>34</xdr:row>
      <xdr:rowOff>229902</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39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240079</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1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88221</xdr:rowOff>
    </xdr:from>
    <xdr:to>
      <xdr:col>15</xdr:col>
      <xdr:colOff>101600</xdr:colOff>
      <xdr:row>34</xdr:row>
      <xdr:rowOff>189821</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3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199998</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12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
16,103
372.53
13,985,290
13,011,380
753,541
6,283,629
12,601,607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55787</xdr:rowOff>
    </xdr:from>
    <xdr:to>
      <xdr:col>24</xdr:col>
      <xdr:colOff>63500</xdr:colOff>
      <xdr:row>32</xdr:row>
      <xdr:rowOff>70385</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5542187"/>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55787</xdr:rowOff>
    </xdr:from>
    <xdr:to>
      <xdr:col>19</xdr:col>
      <xdr:colOff>177800</xdr:colOff>
      <xdr:row>32</xdr:row>
      <xdr:rowOff>86730</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542187"/>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86730</xdr:rowOff>
    </xdr:from>
    <xdr:to>
      <xdr:col>15</xdr:col>
      <xdr:colOff>50800</xdr:colOff>
      <xdr:row>32</xdr:row>
      <xdr:rowOff>105198</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5573130"/>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105198</xdr:rowOff>
    </xdr:from>
    <xdr:to>
      <xdr:col>10</xdr:col>
      <xdr:colOff>114300</xdr:colOff>
      <xdr:row>32</xdr:row>
      <xdr:rowOff>155882</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5591598"/>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19585</xdr:rowOff>
    </xdr:from>
    <xdr:to>
      <xdr:col>24</xdr:col>
      <xdr:colOff>114300</xdr:colOff>
      <xdr:row>32</xdr:row>
      <xdr:rowOff>121185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5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42462</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3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4987</xdr:rowOff>
    </xdr:from>
    <xdr:to>
      <xdr:col>20</xdr:col>
      <xdr:colOff>38100</xdr:colOff>
      <xdr:row>32</xdr:row>
      <xdr:rowOff>106587</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54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123114</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5" y="526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35930</xdr:rowOff>
    </xdr:from>
    <xdr:to>
      <xdr:col>15</xdr:col>
      <xdr:colOff>101600</xdr:colOff>
      <xdr:row>32</xdr:row>
      <xdr:rowOff>137530</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55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154057</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5" y="529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54398</xdr:rowOff>
    </xdr:from>
    <xdr:to>
      <xdr:col>10</xdr:col>
      <xdr:colOff>165100</xdr:colOff>
      <xdr:row>32</xdr:row>
      <xdr:rowOff>155998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55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1075</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5" y="531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105082</xdr:rowOff>
    </xdr:from>
    <xdr:to>
      <xdr:col>6</xdr:col>
      <xdr:colOff>38100</xdr:colOff>
      <xdr:row>33</xdr:row>
      <xdr:rowOff>35232</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55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51759</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5" y="536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a:extLst>
            <a:ext uri="{FF2B5EF4-FFF2-40B4-BE49-F238E27FC236}">
              <a16:creationId xmlns="" xmlns:a16="http://schemas.microsoft.com/office/drawing/2014/main" id="{00000000-0008-0000-0600-000079000000}"/>
            </a:ext>
          </a:extLst>
        </xdr:cNvPr>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a:extLst>
            <a:ext uri="{FF2B5EF4-FFF2-40B4-BE49-F238E27FC236}">
              <a16:creationId xmlns="" xmlns:a16="http://schemas.microsoft.com/office/drawing/2014/main" id="{00000000-0008-0000-0600-00007B000000}"/>
            </a:ext>
          </a:extLst>
        </xdr:cNvPr>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69406</xdr:rowOff>
    </xdr:from>
    <xdr:to>
      <xdr:col>24</xdr:col>
      <xdr:colOff>63500</xdr:colOff>
      <xdr:row>57</xdr:row>
      <xdr:rowOff>86093</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3797300" y="9842056"/>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a:extLst>
            <a:ext uri="{FF2B5EF4-FFF2-40B4-BE49-F238E27FC236}">
              <a16:creationId xmlns="" xmlns:a16="http://schemas.microsoft.com/office/drawing/2014/main" id="{00000000-0008-0000-0600-00007E000000}"/>
            </a:ext>
          </a:extLst>
        </xdr:cNvPr>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86093</xdr:rowOff>
    </xdr:from>
    <xdr:to>
      <xdr:col>19</xdr:col>
      <xdr:colOff>177800</xdr:colOff>
      <xdr:row>57</xdr:row>
      <xdr:rowOff>104848</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908300" y="9858743"/>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104848</xdr:rowOff>
    </xdr:from>
    <xdr:to>
      <xdr:col>15</xdr:col>
      <xdr:colOff>50800</xdr:colOff>
      <xdr:row>57</xdr:row>
      <xdr:rowOff>142224</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2019300" y="9877498"/>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142224</xdr:rowOff>
    </xdr:from>
    <xdr:to>
      <xdr:col>10</xdr:col>
      <xdr:colOff>114300</xdr:colOff>
      <xdr:row>58</xdr:row>
      <xdr:rowOff>2673</xdr:rowOff>
    </xdr:to>
    <xdr:cxnSp macro="">
      <xdr:nvCxnSpPr>
        <xdr:cNvPr id="134" name="直線コネクタ 133">
          <a:extLst>
            <a:ext uri="{FF2B5EF4-FFF2-40B4-BE49-F238E27FC236}">
              <a16:creationId xmlns="" xmlns:a16="http://schemas.microsoft.com/office/drawing/2014/main" id="{00000000-0008-0000-0600-000086000000}"/>
            </a:ext>
          </a:extLst>
        </xdr:cNvPr>
        <xdr:cNvCxnSpPr/>
      </xdr:nvCxnSpPr>
      <xdr:spPr>
        <a:xfrm flipV="1">
          <a:off x="1130300" y="9914874"/>
          <a:ext cx="889000" cy="3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a:extLst>
            <a:ext uri="{FF2B5EF4-FFF2-40B4-BE49-F238E27FC236}">
              <a16:creationId xmlns="" xmlns:a16="http://schemas.microsoft.com/office/drawing/2014/main" id="{00000000-0008-0000-0600-000089000000}"/>
            </a:ext>
          </a:extLst>
        </xdr:cNvPr>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18606</xdr:rowOff>
    </xdr:from>
    <xdr:to>
      <xdr:col>24</xdr:col>
      <xdr:colOff>114300</xdr:colOff>
      <xdr:row>57</xdr:row>
      <xdr:rowOff>120206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4584700" y="97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168483</xdr:rowOff>
    </xdr:from>
    <xdr:ext cx="534377" cy="259045"/>
    <xdr:sp macro="" textlink="">
      <xdr:nvSpPr>
        <xdr:cNvPr id="145" name="物件費該当値テキスト">
          <a:extLst>
            <a:ext uri="{FF2B5EF4-FFF2-40B4-BE49-F238E27FC236}">
              <a16:creationId xmlns="" xmlns:a16="http://schemas.microsoft.com/office/drawing/2014/main" id="{00000000-0008-0000-0600-000091000000}"/>
            </a:ext>
          </a:extLst>
        </xdr:cNvPr>
        <xdr:cNvSpPr txBox="1"/>
      </xdr:nvSpPr>
      <xdr:spPr>
        <a:xfrm>
          <a:off x="4686300" y="97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35293</xdr:rowOff>
    </xdr:from>
    <xdr:to>
      <xdr:col>20</xdr:col>
      <xdr:colOff>38100</xdr:colOff>
      <xdr:row>57</xdr:row>
      <xdr:rowOff>136893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3746500" y="9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128020</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3530111" y="99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54048</xdr:rowOff>
    </xdr:from>
    <xdr:to>
      <xdr:col>15</xdr:col>
      <xdr:colOff>101600</xdr:colOff>
      <xdr:row>57</xdr:row>
      <xdr:rowOff>155648</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2857500" y="98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146775</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2641111" y="99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91424</xdr:rowOff>
    </xdr:from>
    <xdr:to>
      <xdr:col>10</xdr:col>
      <xdr:colOff>165100</xdr:colOff>
      <xdr:row>58</xdr:row>
      <xdr:rowOff>21574</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968500" y="98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12701</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1752111" y="995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123323</xdr:rowOff>
    </xdr:from>
    <xdr:to>
      <xdr:col>6</xdr:col>
      <xdr:colOff>38100</xdr:colOff>
      <xdr:row>58</xdr:row>
      <xdr:rowOff>53473</xdr:rowOff>
    </xdr:to>
    <xdr:sp macro="" textlink="">
      <xdr:nvSpPr>
        <xdr:cNvPr id="152" name="楕円 151">
          <a:extLst>
            <a:ext uri="{FF2B5EF4-FFF2-40B4-BE49-F238E27FC236}">
              <a16:creationId xmlns="" xmlns:a16="http://schemas.microsoft.com/office/drawing/2014/main" id="{00000000-0008-0000-0600-000098000000}"/>
            </a:ext>
          </a:extLst>
        </xdr:cNvPr>
        <xdr:cNvSpPr/>
      </xdr:nvSpPr>
      <xdr:spPr>
        <a:xfrm>
          <a:off x="1079500" y="98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44600</xdr:rowOff>
    </xdr:from>
    <xdr:ext cx="534377" cy="259045"/>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863111" y="99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a:extLst>
            <a:ext uri="{FF2B5EF4-FFF2-40B4-BE49-F238E27FC236}">
              <a16:creationId xmlns="" xmlns:a16="http://schemas.microsoft.com/office/drawing/2014/main" id="{00000000-0008-0000-0600-0000B0000000}"/>
            </a:ext>
          </a:extLst>
        </xdr:cNvPr>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a:extLst>
            <a:ext uri="{FF2B5EF4-FFF2-40B4-BE49-F238E27FC236}">
              <a16:creationId xmlns="" xmlns:a16="http://schemas.microsoft.com/office/drawing/2014/main" id="{00000000-0008-0000-0600-0000B2000000}"/>
            </a:ext>
          </a:extLst>
        </xdr:cNvPr>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115971</xdr:rowOff>
    </xdr:from>
    <xdr:to>
      <xdr:col>24</xdr:col>
      <xdr:colOff>63500</xdr:colOff>
      <xdr:row>71</xdr:row>
      <xdr:rowOff>138397</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3797300" y="12288921"/>
          <a:ext cx="8382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a:extLst>
            <a:ext uri="{FF2B5EF4-FFF2-40B4-BE49-F238E27FC236}">
              <a16:creationId xmlns="" xmlns:a16="http://schemas.microsoft.com/office/drawing/2014/main" id="{00000000-0008-0000-0600-0000B5000000}"/>
            </a:ext>
          </a:extLst>
        </xdr:cNvPr>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115971</xdr:rowOff>
    </xdr:from>
    <xdr:to>
      <xdr:col>19</xdr:col>
      <xdr:colOff>177800</xdr:colOff>
      <xdr:row>74</xdr:row>
      <xdr:rowOff>32029</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908300" y="12288921"/>
          <a:ext cx="889000" cy="4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32029</xdr:rowOff>
    </xdr:from>
    <xdr:to>
      <xdr:col>15</xdr:col>
      <xdr:colOff>50800</xdr:colOff>
      <xdr:row>74</xdr:row>
      <xdr:rowOff>150307</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2019300" y="12719329"/>
          <a:ext cx="889000" cy="1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128864</xdr:rowOff>
    </xdr:from>
    <xdr:to>
      <xdr:col>10</xdr:col>
      <xdr:colOff>114300</xdr:colOff>
      <xdr:row>74</xdr:row>
      <xdr:rowOff>150307</xdr:rowOff>
    </xdr:to>
    <xdr:cxnSp macro="">
      <xdr:nvCxnSpPr>
        <xdr:cNvPr id="189" name="直線コネクタ 188">
          <a:extLst>
            <a:ext uri="{FF2B5EF4-FFF2-40B4-BE49-F238E27FC236}">
              <a16:creationId xmlns="" xmlns:a16="http://schemas.microsoft.com/office/drawing/2014/main" id="{00000000-0008-0000-0600-0000BD000000}"/>
            </a:ext>
          </a:extLst>
        </xdr:cNvPr>
        <xdr:cNvCxnSpPr/>
      </xdr:nvCxnSpPr>
      <xdr:spPr>
        <a:xfrm>
          <a:off x="1130300" y="12644714"/>
          <a:ext cx="889000" cy="1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a:extLst>
            <a:ext uri="{FF2B5EF4-FFF2-40B4-BE49-F238E27FC236}">
              <a16:creationId xmlns="" xmlns:a16="http://schemas.microsoft.com/office/drawing/2014/main" id="{00000000-0008-0000-0600-0000C0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87597</xdr:rowOff>
    </xdr:from>
    <xdr:to>
      <xdr:col>24</xdr:col>
      <xdr:colOff>114300</xdr:colOff>
      <xdr:row>72</xdr:row>
      <xdr:rowOff>17747</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4584700" y="122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40624</xdr:rowOff>
    </xdr:from>
    <xdr:ext cx="534377" cy="259045"/>
    <xdr:sp macro="" textlink="">
      <xdr:nvSpPr>
        <xdr:cNvPr id="200" name="維持補修費該当値テキスト">
          <a:extLst>
            <a:ext uri="{FF2B5EF4-FFF2-40B4-BE49-F238E27FC236}">
              <a16:creationId xmlns="" xmlns:a16="http://schemas.microsoft.com/office/drawing/2014/main" id="{00000000-0008-0000-0600-0000C8000000}"/>
            </a:ext>
          </a:extLst>
        </xdr:cNvPr>
        <xdr:cNvSpPr txBox="1"/>
      </xdr:nvSpPr>
      <xdr:spPr>
        <a:xfrm>
          <a:off x="4686300" y="122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65171</xdr:rowOff>
    </xdr:from>
    <xdr:to>
      <xdr:col>20</xdr:col>
      <xdr:colOff>38100</xdr:colOff>
      <xdr:row>71</xdr:row>
      <xdr:rowOff>166771</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3746500" y="122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11848</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3530111" y="120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152679</xdr:rowOff>
    </xdr:from>
    <xdr:to>
      <xdr:col>15</xdr:col>
      <xdr:colOff>101600</xdr:colOff>
      <xdr:row>74</xdr:row>
      <xdr:rowOff>82829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2857500" y="126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99356</xdr:rowOff>
    </xdr:from>
    <xdr:ext cx="534377"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2641111" y="124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99507</xdr:rowOff>
    </xdr:from>
    <xdr:to>
      <xdr:col>10</xdr:col>
      <xdr:colOff>165100</xdr:colOff>
      <xdr:row>75</xdr:row>
      <xdr:rowOff>29657</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968500" y="127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46184</xdr:rowOff>
    </xdr:from>
    <xdr:ext cx="534377"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1752111" y="125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78064</xdr:rowOff>
    </xdr:from>
    <xdr:to>
      <xdr:col>6</xdr:col>
      <xdr:colOff>38100</xdr:colOff>
      <xdr:row>74</xdr:row>
      <xdr:rowOff>8214</xdr:rowOff>
    </xdr:to>
    <xdr:sp macro="" textlink="">
      <xdr:nvSpPr>
        <xdr:cNvPr id="207" name="楕円 206">
          <a:extLst>
            <a:ext uri="{FF2B5EF4-FFF2-40B4-BE49-F238E27FC236}">
              <a16:creationId xmlns="" xmlns:a16="http://schemas.microsoft.com/office/drawing/2014/main" id="{00000000-0008-0000-0600-0000CF000000}"/>
            </a:ext>
          </a:extLst>
        </xdr:cNvPr>
        <xdr:cNvSpPr/>
      </xdr:nvSpPr>
      <xdr:spPr>
        <a:xfrm>
          <a:off x="1079500" y="125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24741</xdr:rowOff>
    </xdr:from>
    <xdr:ext cx="534377"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863111" y="123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a:extLst>
            <a:ext uri="{FF2B5EF4-FFF2-40B4-BE49-F238E27FC236}">
              <a16:creationId xmlns="" xmlns:a16="http://schemas.microsoft.com/office/drawing/2014/main" id="{00000000-0008-0000-0600-0000EC000000}"/>
            </a:ext>
          </a:extLst>
        </xdr:cNvPr>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a:extLst>
            <a:ext uri="{FF2B5EF4-FFF2-40B4-BE49-F238E27FC236}">
              <a16:creationId xmlns="" xmlns:a16="http://schemas.microsoft.com/office/drawing/2014/main" id="{00000000-0008-0000-0600-0000EE000000}"/>
            </a:ext>
          </a:extLst>
        </xdr:cNvPr>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132924</xdr:rowOff>
    </xdr:from>
    <xdr:to>
      <xdr:col>24</xdr:col>
      <xdr:colOff>63500</xdr:colOff>
      <xdr:row>96</xdr:row>
      <xdr:rowOff>155082</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3797300" y="16592124"/>
          <a:ext cx="8382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a:extLst>
            <a:ext uri="{FF2B5EF4-FFF2-40B4-BE49-F238E27FC236}">
              <a16:creationId xmlns="" xmlns:a16="http://schemas.microsoft.com/office/drawing/2014/main" id="{00000000-0008-0000-0600-0000F1000000}"/>
            </a:ext>
          </a:extLst>
        </xdr:cNvPr>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155082</xdr:rowOff>
    </xdr:from>
    <xdr:to>
      <xdr:col>19</xdr:col>
      <xdr:colOff>177800</xdr:colOff>
      <xdr:row>97</xdr:row>
      <xdr:rowOff>15211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908300" y="16614282"/>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15211</xdr:rowOff>
    </xdr:from>
    <xdr:to>
      <xdr:col>15</xdr:col>
      <xdr:colOff>50800</xdr:colOff>
      <xdr:row>97</xdr:row>
      <xdr:rowOff>142019</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2019300" y="16645861"/>
          <a:ext cx="889000" cy="1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142019</xdr:rowOff>
    </xdr:from>
    <xdr:to>
      <xdr:col>10</xdr:col>
      <xdr:colOff>114300</xdr:colOff>
      <xdr:row>98</xdr:row>
      <xdr:rowOff>17383</xdr:rowOff>
    </xdr:to>
    <xdr:cxnSp macro="">
      <xdr:nvCxnSpPr>
        <xdr:cNvPr id="249" name="直線コネクタ 248">
          <a:extLst>
            <a:ext uri="{FF2B5EF4-FFF2-40B4-BE49-F238E27FC236}">
              <a16:creationId xmlns="" xmlns:a16="http://schemas.microsoft.com/office/drawing/2014/main" id="{00000000-0008-0000-0600-0000F9000000}"/>
            </a:ext>
          </a:extLst>
        </xdr:cNvPr>
        <xdr:cNvCxnSpPr/>
      </xdr:nvCxnSpPr>
      <xdr:spPr>
        <a:xfrm flipV="1">
          <a:off x="1130300" y="16772669"/>
          <a:ext cx="889000" cy="4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a:extLst>
            <a:ext uri="{FF2B5EF4-FFF2-40B4-BE49-F238E27FC236}">
              <a16:creationId xmlns="" xmlns:a16="http://schemas.microsoft.com/office/drawing/2014/main" id="{00000000-0008-0000-0600-0000FC000000}"/>
            </a:ext>
          </a:extLst>
        </xdr:cNvPr>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82124</xdr:rowOff>
    </xdr:from>
    <xdr:to>
      <xdr:col>24</xdr:col>
      <xdr:colOff>114300</xdr:colOff>
      <xdr:row>97</xdr:row>
      <xdr:rowOff>12274</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4584700" y="16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105001</xdr:rowOff>
    </xdr:from>
    <xdr:ext cx="534377" cy="259045"/>
    <xdr:sp macro="" textlink="">
      <xdr:nvSpPr>
        <xdr:cNvPr id="260" name="扶助費該当値テキスト">
          <a:extLst>
            <a:ext uri="{FF2B5EF4-FFF2-40B4-BE49-F238E27FC236}">
              <a16:creationId xmlns="" xmlns:a16="http://schemas.microsoft.com/office/drawing/2014/main" id="{00000000-0008-0000-0600-000004010000}"/>
            </a:ext>
          </a:extLst>
        </xdr:cNvPr>
        <xdr:cNvSpPr txBox="1"/>
      </xdr:nvSpPr>
      <xdr:spPr>
        <a:xfrm>
          <a:off x="4686300" y="163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104282</xdr:rowOff>
    </xdr:from>
    <xdr:to>
      <xdr:col>20</xdr:col>
      <xdr:colOff>38100</xdr:colOff>
      <xdr:row>97</xdr:row>
      <xdr:rowOff>34432</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3746500" y="165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50959</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3530111" y="1633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135861</xdr:rowOff>
    </xdr:from>
    <xdr:to>
      <xdr:col>15</xdr:col>
      <xdr:colOff>101600</xdr:colOff>
      <xdr:row>97</xdr:row>
      <xdr:rowOff>66011</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2857500" y="165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57138</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2641111" y="16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91219</xdr:rowOff>
    </xdr:from>
    <xdr:to>
      <xdr:col>10</xdr:col>
      <xdr:colOff>165100</xdr:colOff>
      <xdr:row>98</xdr:row>
      <xdr:rowOff>21369</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968500" y="16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12496</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1752111" y="168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138033</xdr:rowOff>
    </xdr:from>
    <xdr:to>
      <xdr:col>6</xdr:col>
      <xdr:colOff>38100</xdr:colOff>
      <xdr:row>98</xdr:row>
      <xdr:rowOff>68183</xdr:rowOff>
    </xdr:to>
    <xdr:sp macro="" textlink="">
      <xdr:nvSpPr>
        <xdr:cNvPr id="267" name="楕円 266">
          <a:extLst>
            <a:ext uri="{FF2B5EF4-FFF2-40B4-BE49-F238E27FC236}">
              <a16:creationId xmlns="" xmlns:a16="http://schemas.microsoft.com/office/drawing/2014/main" id="{00000000-0008-0000-0600-00000B010000}"/>
            </a:ext>
          </a:extLst>
        </xdr:cNvPr>
        <xdr:cNvSpPr/>
      </xdr:nvSpPr>
      <xdr:spPr>
        <a:xfrm>
          <a:off x="1079500" y="167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59310</xdr:rowOff>
    </xdr:from>
    <xdr:ext cx="534377"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863111" y="168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a:extLst>
            <a:ext uri="{FF2B5EF4-FFF2-40B4-BE49-F238E27FC236}">
              <a16:creationId xmlns="" xmlns:a16="http://schemas.microsoft.com/office/drawing/2014/main" id="{00000000-0008-0000-0600-000028010000}"/>
            </a:ext>
          </a:extLst>
        </xdr:cNvPr>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a:extLst>
            <a:ext uri="{FF2B5EF4-FFF2-40B4-BE49-F238E27FC236}">
              <a16:creationId xmlns="" xmlns:a16="http://schemas.microsoft.com/office/drawing/2014/main" id="{00000000-0008-0000-0600-00002A010000}"/>
            </a:ext>
          </a:extLst>
        </xdr:cNvPr>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48048</xdr:rowOff>
    </xdr:from>
    <xdr:to>
      <xdr:col>55</xdr:col>
      <xdr:colOff>0</xdr:colOff>
      <xdr:row>33</xdr:row>
      <xdr:rowOff>61845</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9639300" y="5705898"/>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a:extLst>
            <a:ext uri="{FF2B5EF4-FFF2-40B4-BE49-F238E27FC236}">
              <a16:creationId xmlns="" xmlns:a16="http://schemas.microsoft.com/office/drawing/2014/main" id="{00000000-0008-0000-0600-00002D010000}"/>
            </a:ext>
          </a:extLst>
        </xdr:cNvPr>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48048</xdr:rowOff>
    </xdr:from>
    <xdr:to>
      <xdr:col>50</xdr:col>
      <xdr:colOff>114300</xdr:colOff>
      <xdr:row>33</xdr:row>
      <xdr:rowOff>65552</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8750300" y="5705898"/>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93654</xdr:rowOff>
    </xdr:from>
    <xdr:to>
      <xdr:col>45</xdr:col>
      <xdr:colOff>177800</xdr:colOff>
      <xdr:row>33</xdr:row>
      <xdr:rowOff>65552</xdr:rowOff>
    </xdr:to>
    <xdr:cxnSp macro="">
      <xdr:nvCxnSpPr>
        <xdr:cNvPr id="306" name="直線コネクタ 305">
          <a:extLst>
            <a:ext uri="{FF2B5EF4-FFF2-40B4-BE49-F238E27FC236}">
              <a16:creationId xmlns="" xmlns:a16="http://schemas.microsoft.com/office/drawing/2014/main" id="{00000000-0008-0000-0600-000032010000}"/>
            </a:ext>
          </a:extLst>
        </xdr:cNvPr>
        <xdr:cNvCxnSpPr/>
      </xdr:nvCxnSpPr>
      <xdr:spPr>
        <a:xfrm>
          <a:off x="7861300" y="5237154"/>
          <a:ext cx="889000" cy="48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93654</xdr:rowOff>
    </xdr:from>
    <xdr:to>
      <xdr:col>41</xdr:col>
      <xdr:colOff>50800</xdr:colOff>
      <xdr:row>32</xdr:row>
      <xdr:rowOff>69144</xdr:rowOff>
    </xdr:to>
    <xdr:cxnSp macro="">
      <xdr:nvCxnSpPr>
        <xdr:cNvPr id="309" name="直線コネクタ 308">
          <a:extLst>
            <a:ext uri="{FF2B5EF4-FFF2-40B4-BE49-F238E27FC236}">
              <a16:creationId xmlns="" xmlns:a16="http://schemas.microsoft.com/office/drawing/2014/main" id="{00000000-0008-0000-0600-000035010000}"/>
            </a:ext>
          </a:extLst>
        </xdr:cNvPr>
        <xdr:cNvCxnSpPr/>
      </xdr:nvCxnSpPr>
      <xdr:spPr>
        <a:xfrm flipV="1">
          <a:off x="6972300" y="5237154"/>
          <a:ext cx="889000" cy="3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a:extLst>
            <a:ext uri="{FF2B5EF4-FFF2-40B4-BE49-F238E27FC236}">
              <a16:creationId xmlns="" xmlns:a16="http://schemas.microsoft.com/office/drawing/2014/main" id="{00000000-0008-0000-0600-000036010000}"/>
            </a:ext>
          </a:extLst>
        </xdr:cNvPr>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a:extLst>
            <a:ext uri="{FF2B5EF4-FFF2-40B4-BE49-F238E27FC236}">
              <a16:creationId xmlns="" xmlns:a16="http://schemas.microsoft.com/office/drawing/2014/main" id="{00000000-0008-0000-0600-000038010000}"/>
            </a:ext>
          </a:extLst>
        </xdr:cNvPr>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11045</xdr:rowOff>
    </xdr:from>
    <xdr:to>
      <xdr:col>55</xdr:col>
      <xdr:colOff>50800</xdr:colOff>
      <xdr:row>33</xdr:row>
      <xdr:rowOff>112645</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10426700" y="56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33922</xdr:rowOff>
    </xdr:from>
    <xdr:ext cx="534377" cy="259045"/>
    <xdr:sp macro="" textlink="">
      <xdr:nvSpPr>
        <xdr:cNvPr id="320" name="補助費等該当値テキスト">
          <a:extLst>
            <a:ext uri="{FF2B5EF4-FFF2-40B4-BE49-F238E27FC236}">
              <a16:creationId xmlns="" xmlns:a16="http://schemas.microsoft.com/office/drawing/2014/main" id="{00000000-0008-0000-0600-000040010000}"/>
            </a:ext>
          </a:extLst>
        </xdr:cNvPr>
        <xdr:cNvSpPr txBox="1"/>
      </xdr:nvSpPr>
      <xdr:spPr>
        <a:xfrm>
          <a:off x="10528300" y="55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168698</xdr:rowOff>
    </xdr:from>
    <xdr:to>
      <xdr:col>50</xdr:col>
      <xdr:colOff>165100</xdr:colOff>
      <xdr:row>33</xdr:row>
      <xdr:rowOff>98848</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9588500" y="56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115375</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9372111" y="543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14752</xdr:rowOff>
    </xdr:from>
    <xdr:to>
      <xdr:col>46</xdr:col>
      <xdr:colOff>38100</xdr:colOff>
      <xdr:row>33</xdr:row>
      <xdr:rowOff>116352</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8699500" y="56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132879</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8483111" y="544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42854</xdr:rowOff>
    </xdr:from>
    <xdr:to>
      <xdr:col>41</xdr:col>
      <xdr:colOff>101600</xdr:colOff>
      <xdr:row>30</xdr:row>
      <xdr:rowOff>144454</xdr:rowOff>
    </xdr:to>
    <xdr:sp macro="" textlink="">
      <xdr:nvSpPr>
        <xdr:cNvPr id="325" name="楕円 324">
          <a:extLst>
            <a:ext uri="{FF2B5EF4-FFF2-40B4-BE49-F238E27FC236}">
              <a16:creationId xmlns="" xmlns:a16="http://schemas.microsoft.com/office/drawing/2014/main" id="{00000000-0008-0000-0600-000045010000}"/>
            </a:ext>
          </a:extLst>
        </xdr:cNvPr>
        <xdr:cNvSpPr/>
      </xdr:nvSpPr>
      <xdr:spPr>
        <a:xfrm>
          <a:off x="7810500" y="51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160981</xdr:rowOff>
    </xdr:from>
    <xdr:ext cx="599010"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7561795" y="496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18344</xdr:rowOff>
    </xdr:from>
    <xdr:to>
      <xdr:col>36</xdr:col>
      <xdr:colOff>165100</xdr:colOff>
      <xdr:row>32</xdr:row>
      <xdr:rowOff>119944</xdr:rowOff>
    </xdr:to>
    <xdr:sp macro="" textlink="">
      <xdr:nvSpPr>
        <xdr:cNvPr id="327" name="楕円 326">
          <a:extLst>
            <a:ext uri="{FF2B5EF4-FFF2-40B4-BE49-F238E27FC236}">
              <a16:creationId xmlns="" xmlns:a16="http://schemas.microsoft.com/office/drawing/2014/main" id="{00000000-0008-0000-0600-000047010000}"/>
            </a:ext>
          </a:extLst>
        </xdr:cNvPr>
        <xdr:cNvSpPr/>
      </xdr:nvSpPr>
      <xdr:spPr>
        <a:xfrm>
          <a:off x="6921500" y="55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136471</xdr:rowOff>
    </xdr:from>
    <xdr:ext cx="534377"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705111" y="52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104476</xdr:rowOff>
    </xdr:from>
    <xdr:to>
      <xdr:col>55</xdr:col>
      <xdr:colOff>0</xdr:colOff>
      <xdr:row>57</xdr:row>
      <xdr:rowOff>104562</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9877126"/>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104476</xdr:rowOff>
    </xdr:from>
    <xdr:to>
      <xdr:col>50</xdr:col>
      <xdr:colOff>114300</xdr:colOff>
      <xdr:row>57</xdr:row>
      <xdr:rowOff>159410</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8750300" y="9877126"/>
          <a:ext cx="889000" cy="5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137289</xdr:rowOff>
    </xdr:from>
    <xdr:to>
      <xdr:col>45</xdr:col>
      <xdr:colOff>177800</xdr:colOff>
      <xdr:row>57</xdr:row>
      <xdr:rowOff>159410</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a:off x="7861300" y="9909939"/>
          <a:ext cx="8890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137289</xdr:rowOff>
    </xdr:from>
    <xdr:to>
      <xdr:col>41</xdr:col>
      <xdr:colOff>50800</xdr:colOff>
      <xdr:row>57</xdr:row>
      <xdr:rowOff>169970</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flipV="1">
          <a:off x="6972300" y="9909939"/>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53762</xdr:rowOff>
    </xdr:from>
    <xdr:to>
      <xdr:col>55</xdr:col>
      <xdr:colOff>50800</xdr:colOff>
      <xdr:row>57</xdr:row>
      <xdr:rowOff>155362</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98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13139</xdr:rowOff>
    </xdr:from>
    <xdr:ext cx="599010"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61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53676</xdr:rowOff>
    </xdr:from>
    <xdr:to>
      <xdr:col>50</xdr:col>
      <xdr:colOff>165100</xdr:colOff>
      <xdr:row>57</xdr:row>
      <xdr:rowOff>155276</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98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353</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39795" y="960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108610</xdr:rowOff>
    </xdr:from>
    <xdr:to>
      <xdr:col>46</xdr:col>
      <xdr:colOff>38100</xdr:colOff>
      <xdr:row>58</xdr:row>
      <xdr:rowOff>38760</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98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29887</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83111" y="99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86489</xdr:rowOff>
    </xdr:from>
    <xdr:to>
      <xdr:col>41</xdr:col>
      <xdr:colOff>101600</xdr:colOff>
      <xdr:row>58</xdr:row>
      <xdr:rowOff>16639</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98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33166</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61795" y="963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119170</xdr:rowOff>
    </xdr:from>
    <xdr:to>
      <xdr:col>36</xdr:col>
      <xdr:colOff>165100</xdr:colOff>
      <xdr:row>58</xdr:row>
      <xdr:rowOff>49320</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98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40447</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11328</xdr:rowOff>
    </xdr:from>
    <xdr:to>
      <xdr:col>55</xdr:col>
      <xdr:colOff>0</xdr:colOff>
      <xdr:row>78</xdr:row>
      <xdr:rowOff>13674</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9639300" y="13384428"/>
          <a:ext cx="8382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11328</xdr:rowOff>
    </xdr:from>
    <xdr:to>
      <xdr:col>50</xdr:col>
      <xdr:colOff>114300</xdr:colOff>
      <xdr:row>78</xdr:row>
      <xdr:rowOff>18303</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8750300" y="13384428"/>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162666</xdr:rowOff>
    </xdr:from>
    <xdr:to>
      <xdr:col>45</xdr:col>
      <xdr:colOff>177800</xdr:colOff>
      <xdr:row>78</xdr:row>
      <xdr:rowOff>18303</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7861300" y="13364316"/>
          <a:ext cx="889000" cy="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162666</xdr:rowOff>
    </xdr:from>
    <xdr:to>
      <xdr:col>41</xdr:col>
      <xdr:colOff>50800</xdr:colOff>
      <xdr:row>78</xdr:row>
      <xdr:rowOff>7917</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6972300" y="13364316"/>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134324</xdr:rowOff>
    </xdr:from>
    <xdr:to>
      <xdr:col>55</xdr:col>
      <xdr:colOff>50800</xdr:colOff>
      <xdr:row>78</xdr:row>
      <xdr:rowOff>64474</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10426700" y="133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93701</xdr:rowOff>
    </xdr:from>
    <xdr:ext cx="534377"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12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131978</xdr:rowOff>
    </xdr:from>
    <xdr:to>
      <xdr:col>50</xdr:col>
      <xdr:colOff>165100</xdr:colOff>
      <xdr:row>78</xdr:row>
      <xdr:rowOff>62128</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9588500" y="133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78655</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1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138953</xdr:rowOff>
    </xdr:from>
    <xdr:to>
      <xdr:col>46</xdr:col>
      <xdr:colOff>38100</xdr:colOff>
      <xdr:row>78</xdr:row>
      <xdr:rowOff>69103</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8699500" y="133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60230</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4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111866</xdr:rowOff>
    </xdr:from>
    <xdr:to>
      <xdr:col>41</xdr:col>
      <xdr:colOff>101600</xdr:colOff>
      <xdr:row>78</xdr:row>
      <xdr:rowOff>42016</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810500" y="133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58543</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594111" y="1308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128567</xdr:rowOff>
    </xdr:from>
    <xdr:to>
      <xdr:col>36</xdr:col>
      <xdr:colOff>165100</xdr:colOff>
      <xdr:row>78</xdr:row>
      <xdr:rowOff>58717</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921500" y="133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49844</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705111" y="1342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a:extLst>
            <a:ext uri="{FF2B5EF4-FFF2-40B4-BE49-F238E27FC236}">
              <a16:creationId xmlns="" xmlns:a16="http://schemas.microsoft.com/office/drawing/2014/main" id="{00000000-0008-0000-0600-0000CD010000}"/>
            </a:ext>
          </a:extLst>
        </xdr:cNvPr>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a:extLst>
            <a:ext uri="{FF2B5EF4-FFF2-40B4-BE49-F238E27FC236}">
              <a16:creationId xmlns="" xmlns:a16="http://schemas.microsoft.com/office/drawing/2014/main" id="{00000000-0008-0000-0600-0000CF010000}"/>
            </a:ext>
          </a:extLst>
        </xdr:cNvPr>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55139</xdr:rowOff>
    </xdr:from>
    <xdr:to>
      <xdr:col>55</xdr:col>
      <xdr:colOff>0</xdr:colOff>
      <xdr:row>93</xdr:row>
      <xdr:rowOff>44591</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9639300" y="15657089"/>
          <a:ext cx="838200" cy="3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a:extLst>
            <a:ext uri="{FF2B5EF4-FFF2-40B4-BE49-F238E27FC236}">
              <a16:creationId xmlns="" xmlns:a16="http://schemas.microsoft.com/office/drawing/2014/main" id="{00000000-0008-0000-0600-0000D2010000}"/>
            </a:ext>
          </a:extLst>
        </xdr:cNvPr>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44591</xdr:rowOff>
    </xdr:from>
    <xdr:to>
      <xdr:col>50</xdr:col>
      <xdr:colOff>114300</xdr:colOff>
      <xdr:row>97</xdr:row>
      <xdr:rowOff>9127</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8750300" y="15989441"/>
          <a:ext cx="889000" cy="65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9127</xdr:rowOff>
    </xdr:from>
    <xdr:to>
      <xdr:col>45</xdr:col>
      <xdr:colOff>177800</xdr:colOff>
      <xdr:row>98</xdr:row>
      <xdr:rowOff>110635</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7861300" y="16639777"/>
          <a:ext cx="889000" cy="2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110635</xdr:rowOff>
    </xdr:from>
    <xdr:to>
      <xdr:col>41</xdr:col>
      <xdr:colOff>50800</xdr:colOff>
      <xdr:row>98</xdr:row>
      <xdr:rowOff>163257</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6972300" y="16912735"/>
          <a:ext cx="889000" cy="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4339</xdr:rowOff>
    </xdr:from>
    <xdr:to>
      <xdr:col>55</xdr:col>
      <xdr:colOff>50800</xdr:colOff>
      <xdr:row>91</xdr:row>
      <xdr:rowOff>105939</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10426700" y="156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128816</xdr:rowOff>
    </xdr:from>
    <xdr:ext cx="599010" cy="259045"/>
    <xdr:sp macro="" textlink="">
      <xdr:nvSpPr>
        <xdr:cNvPr id="485" name="普通建設事業費 （ うち更新整備　）該当値テキスト">
          <a:extLst>
            <a:ext uri="{FF2B5EF4-FFF2-40B4-BE49-F238E27FC236}">
              <a16:creationId xmlns="" xmlns:a16="http://schemas.microsoft.com/office/drawing/2014/main" id="{00000000-0008-0000-0600-0000E5010000}"/>
            </a:ext>
          </a:extLst>
        </xdr:cNvPr>
        <xdr:cNvSpPr txBox="1"/>
      </xdr:nvSpPr>
      <xdr:spPr>
        <a:xfrm>
          <a:off x="10528300" y="1555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165241</xdr:rowOff>
    </xdr:from>
    <xdr:to>
      <xdr:col>50</xdr:col>
      <xdr:colOff>165100</xdr:colOff>
      <xdr:row>93</xdr:row>
      <xdr:rowOff>95391</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9588500" y="1593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111918</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9372111" y="157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129777</xdr:rowOff>
    </xdr:from>
    <xdr:to>
      <xdr:col>46</xdr:col>
      <xdr:colOff>38100</xdr:colOff>
      <xdr:row>97</xdr:row>
      <xdr:rowOff>59927</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8699500" y="165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76454</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8483111" y="163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59835</xdr:rowOff>
    </xdr:from>
    <xdr:to>
      <xdr:col>41</xdr:col>
      <xdr:colOff>101600</xdr:colOff>
      <xdr:row>98</xdr:row>
      <xdr:rowOff>161435</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7810500" y="168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152562</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7594111" y="1695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112457</xdr:rowOff>
    </xdr:from>
    <xdr:to>
      <xdr:col>36</xdr:col>
      <xdr:colOff>165100</xdr:colOff>
      <xdr:row>99</xdr:row>
      <xdr:rowOff>42607</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6921500" y="169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33734</xdr:rowOff>
    </xdr:from>
    <xdr:ext cx="469744"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6737428" y="1700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a:extLst>
            <a:ext uri="{FF2B5EF4-FFF2-40B4-BE49-F238E27FC236}">
              <a16:creationId xmlns="" xmlns:a16="http://schemas.microsoft.com/office/drawing/2014/main" id="{00000000-0008-0000-0600-000004020000}"/>
            </a:ext>
          </a:extLst>
        </xdr:cNvPr>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a:extLst>
            <a:ext uri="{FF2B5EF4-FFF2-40B4-BE49-F238E27FC236}">
              <a16:creationId xmlns="" xmlns:a16="http://schemas.microsoft.com/office/drawing/2014/main" id="{00000000-0008-0000-0600-000006020000}"/>
            </a:ext>
          </a:extLst>
        </xdr:cNvPr>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121561</xdr:rowOff>
    </xdr:from>
    <xdr:to>
      <xdr:col>85</xdr:col>
      <xdr:colOff>127000</xdr:colOff>
      <xdr:row>38</xdr:row>
      <xdr:rowOff>126492</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5481300" y="6636661"/>
          <a:ext cx="8382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a:extLst>
            <a:ext uri="{FF2B5EF4-FFF2-40B4-BE49-F238E27FC236}">
              <a16:creationId xmlns="" xmlns:a16="http://schemas.microsoft.com/office/drawing/2014/main" id="{00000000-0008-0000-0600-000009020000}"/>
            </a:ext>
          </a:extLst>
        </xdr:cNvPr>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126492</xdr:rowOff>
    </xdr:from>
    <xdr:to>
      <xdr:col>81</xdr:col>
      <xdr:colOff>50800</xdr:colOff>
      <xdr:row>38</xdr:row>
      <xdr:rowOff>128857</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flipV="1">
          <a:off x="14592300" y="6641592"/>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4309</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5246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128857</xdr:rowOff>
    </xdr:from>
    <xdr:to>
      <xdr:col>76</xdr:col>
      <xdr:colOff>114300</xdr:colOff>
      <xdr:row>38</xdr:row>
      <xdr:rowOff>133752</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3703300" y="6643957"/>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133752</xdr:rowOff>
    </xdr:from>
    <xdr:to>
      <xdr:col>71</xdr:col>
      <xdr:colOff>177800</xdr:colOff>
      <xdr:row>38</xdr:row>
      <xdr:rowOff>137695</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flipV="1">
          <a:off x="12814300" y="6648852"/>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70761</xdr:rowOff>
    </xdr:from>
    <xdr:to>
      <xdr:col>85</xdr:col>
      <xdr:colOff>177800</xdr:colOff>
      <xdr:row>39</xdr:row>
      <xdr:rowOff>911</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6268700" y="65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30137</xdr:rowOff>
    </xdr:from>
    <xdr:ext cx="469744" cy="259045"/>
    <xdr:sp macro="" textlink="">
      <xdr:nvSpPr>
        <xdr:cNvPr id="540" name="災害復旧事業費該当値テキスト">
          <a:extLst>
            <a:ext uri="{FF2B5EF4-FFF2-40B4-BE49-F238E27FC236}">
              <a16:creationId xmlns="" xmlns:a16="http://schemas.microsoft.com/office/drawing/2014/main" id="{00000000-0008-0000-0600-00001C020000}"/>
            </a:ext>
          </a:extLst>
        </xdr:cNvPr>
        <xdr:cNvSpPr txBox="1"/>
      </xdr:nvSpPr>
      <xdr:spPr>
        <a:xfrm>
          <a:off x="16370300" y="637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75692</xdr:rowOff>
    </xdr:from>
    <xdr:to>
      <xdr:col>81</xdr:col>
      <xdr:colOff>101600</xdr:colOff>
      <xdr:row>39</xdr:row>
      <xdr:rowOff>5842</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5430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22369</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5246428"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78057</xdr:rowOff>
    </xdr:from>
    <xdr:to>
      <xdr:col>76</xdr:col>
      <xdr:colOff>165100</xdr:colOff>
      <xdr:row>39</xdr:row>
      <xdr:rowOff>8207</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4541500" y="6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24735</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4357428" y="63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82952</xdr:rowOff>
    </xdr:from>
    <xdr:to>
      <xdr:col>72</xdr:col>
      <xdr:colOff>38100</xdr:colOff>
      <xdr:row>39</xdr:row>
      <xdr:rowOff>13102</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3652500" y="65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29629</xdr:rowOff>
    </xdr:from>
    <xdr:ext cx="469744"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3468428" y="63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86895</xdr:rowOff>
    </xdr:from>
    <xdr:to>
      <xdr:col>67</xdr:col>
      <xdr:colOff>101600</xdr:colOff>
      <xdr:row>39</xdr:row>
      <xdr:rowOff>17045</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2763500" y="66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8172</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625017" y="669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159272</xdr:rowOff>
    </xdr:from>
    <xdr:to>
      <xdr:col>85</xdr:col>
      <xdr:colOff>127000</xdr:colOff>
      <xdr:row>74</xdr:row>
      <xdr:rowOff>159958</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5481300" y="1284657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96200</xdr:rowOff>
    </xdr:from>
    <xdr:to>
      <xdr:col>81</xdr:col>
      <xdr:colOff>50800</xdr:colOff>
      <xdr:row>74</xdr:row>
      <xdr:rowOff>159272</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4592300" y="12783500"/>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93577</xdr:rowOff>
    </xdr:from>
    <xdr:to>
      <xdr:col>76</xdr:col>
      <xdr:colOff>114300</xdr:colOff>
      <xdr:row>74</xdr:row>
      <xdr:rowOff>96200</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3703300" y="12780877"/>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52963</xdr:rowOff>
    </xdr:from>
    <xdr:to>
      <xdr:col>71</xdr:col>
      <xdr:colOff>177800</xdr:colOff>
      <xdr:row>74</xdr:row>
      <xdr:rowOff>93577</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814300" y="1274026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109158</xdr:rowOff>
    </xdr:from>
    <xdr:to>
      <xdr:col>85</xdr:col>
      <xdr:colOff>177800</xdr:colOff>
      <xdr:row>75</xdr:row>
      <xdr:rowOff>39308</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27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132035</xdr:rowOff>
    </xdr:from>
    <xdr:ext cx="534377"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2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108472</xdr:rowOff>
    </xdr:from>
    <xdr:to>
      <xdr:col>81</xdr:col>
      <xdr:colOff>101600</xdr:colOff>
      <xdr:row>75</xdr:row>
      <xdr:rowOff>38622</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2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55149</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214111" y="125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45400</xdr:rowOff>
    </xdr:from>
    <xdr:to>
      <xdr:col>76</xdr:col>
      <xdr:colOff>165100</xdr:colOff>
      <xdr:row>74</xdr:row>
      <xdr:rowOff>147000</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27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163527</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325111" y="125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42777</xdr:rowOff>
    </xdr:from>
    <xdr:to>
      <xdr:col>72</xdr:col>
      <xdr:colOff>38100</xdr:colOff>
      <xdr:row>74</xdr:row>
      <xdr:rowOff>144377</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160904</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36111" y="125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2163</xdr:rowOff>
    </xdr:from>
    <xdr:to>
      <xdr:col>67</xdr:col>
      <xdr:colOff>101600</xdr:colOff>
      <xdr:row>74</xdr:row>
      <xdr:rowOff>103763</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26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120290</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47111" y="124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a:extLst>
            <a:ext uri="{FF2B5EF4-FFF2-40B4-BE49-F238E27FC236}">
              <a16:creationId xmlns="" xmlns:a16="http://schemas.microsoft.com/office/drawing/2014/main" id="{00000000-0008-0000-0600-0000A7020000}"/>
            </a:ext>
          </a:extLst>
        </xdr:cNvPr>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a:extLst>
            <a:ext uri="{FF2B5EF4-FFF2-40B4-BE49-F238E27FC236}">
              <a16:creationId xmlns="" xmlns:a16="http://schemas.microsoft.com/office/drawing/2014/main" id="{00000000-0008-0000-0600-0000A9020000}"/>
            </a:ext>
          </a:extLst>
        </xdr:cNvPr>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3262</xdr:rowOff>
    </xdr:from>
    <xdr:to>
      <xdr:col>85</xdr:col>
      <xdr:colOff>127000</xdr:colOff>
      <xdr:row>98</xdr:row>
      <xdr:rowOff>25938</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5481300" y="16805362"/>
          <a:ext cx="8382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a:extLst>
            <a:ext uri="{FF2B5EF4-FFF2-40B4-BE49-F238E27FC236}">
              <a16:creationId xmlns="" xmlns:a16="http://schemas.microsoft.com/office/drawing/2014/main" id="{00000000-0008-0000-0600-0000AC020000}"/>
            </a:ext>
          </a:extLst>
        </xdr:cNvPr>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10212</xdr:rowOff>
    </xdr:from>
    <xdr:to>
      <xdr:col>81</xdr:col>
      <xdr:colOff>50800</xdr:colOff>
      <xdr:row>98</xdr:row>
      <xdr:rowOff>25938</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4592300" y="16812312"/>
          <a:ext cx="889000" cy="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162818</xdr:rowOff>
    </xdr:from>
    <xdr:to>
      <xdr:col>76</xdr:col>
      <xdr:colOff>114300</xdr:colOff>
      <xdr:row>98</xdr:row>
      <xdr:rowOff>10212</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3703300" y="16793468"/>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162818</xdr:rowOff>
    </xdr:from>
    <xdr:to>
      <xdr:col>71</xdr:col>
      <xdr:colOff>177800</xdr:colOff>
      <xdr:row>98</xdr:row>
      <xdr:rowOff>80573</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2814300" y="16793468"/>
          <a:ext cx="889000" cy="8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123912</xdr:rowOff>
    </xdr:from>
    <xdr:to>
      <xdr:col>85</xdr:col>
      <xdr:colOff>177800</xdr:colOff>
      <xdr:row>98</xdr:row>
      <xdr:rowOff>54062</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6268700" y="167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146789</xdr:rowOff>
    </xdr:from>
    <xdr:ext cx="534377" cy="259045"/>
    <xdr:sp macro="" textlink="">
      <xdr:nvSpPr>
        <xdr:cNvPr id="703" name="積立金該当値テキスト">
          <a:extLst>
            <a:ext uri="{FF2B5EF4-FFF2-40B4-BE49-F238E27FC236}">
              <a16:creationId xmlns="" xmlns:a16="http://schemas.microsoft.com/office/drawing/2014/main" id="{00000000-0008-0000-0600-0000BF020000}"/>
            </a:ext>
          </a:extLst>
        </xdr:cNvPr>
        <xdr:cNvSpPr txBox="1"/>
      </xdr:nvSpPr>
      <xdr:spPr>
        <a:xfrm>
          <a:off x="16370300" y="166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146588</xdr:rowOff>
    </xdr:from>
    <xdr:to>
      <xdr:col>81</xdr:col>
      <xdr:colOff>101600</xdr:colOff>
      <xdr:row>98</xdr:row>
      <xdr:rowOff>76738</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5430500" y="167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93265</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5214111" y="165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130862</xdr:rowOff>
    </xdr:from>
    <xdr:to>
      <xdr:col>76</xdr:col>
      <xdr:colOff>165100</xdr:colOff>
      <xdr:row>98</xdr:row>
      <xdr:rowOff>61012</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4541500" y="167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77539</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4325111" y="165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112018</xdr:rowOff>
    </xdr:from>
    <xdr:to>
      <xdr:col>72</xdr:col>
      <xdr:colOff>38100</xdr:colOff>
      <xdr:row>98</xdr:row>
      <xdr:rowOff>42168</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3652500" y="16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58695</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3436111" y="165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29773</xdr:rowOff>
    </xdr:from>
    <xdr:to>
      <xdr:col>67</xdr:col>
      <xdr:colOff>101600</xdr:colOff>
      <xdr:row>98</xdr:row>
      <xdr:rowOff>131373</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2763500" y="168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147900</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547111" y="1660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a:extLst>
            <a:ext uri="{FF2B5EF4-FFF2-40B4-BE49-F238E27FC236}">
              <a16:creationId xmlns="" xmlns:a16="http://schemas.microsoft.com/office/drawing/2014/main" id="{00000000-0008-0000-0600-0000E0020000}"/>
            </a:ext>
          </a:extLst>
        </xdr:cNvPr>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a:extLst>
            <a:ext uri="{FF2B5EF4-FFF2-40B4-BE49-F238E27FC236}">
              <a16:creationId xmlns="" xmlns:a16="http://schemas.microsoft.com/office/drawing/2014/main" id="{00000000-0008-0000-0600-0000E3020000}"/>
            </a:ext>
          </a:extLst>
        </xdr:cNvPr>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11150</xdr:rowOff>
    </xdr:from>
    <xdr:to>
      <xdr:col>116</xdr:col>
      <xdr:colOff>62864</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926550"/>
          <a:ext cx="1269" cy="12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129277</xdr:rowOff>
    </xdr:from>
    <xdr:ext cx="534377"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7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11150</xdr:rowOff>
    </xdr:from>
    <xdr:to>
      <xdr:col>116</xdr:col>
      <xdr:colOff>152400</xdr:colOff>
      <xdr:row>52</xdr:row>
      <xdr:rowOff>11150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92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105867</xdr:rowOff>
    </xdr:from>
    <xdr:to>
      <xdr:col>116</xdr:col>
      <xdr:colOff>63500</xdr:colOff>
      <xdr:row>57</xdr:row>
      <xdr:rowOff>3378</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9707067"/>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152061</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753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2184</xdr:rowOff>
    </xdr:from>
    <xdr:to>
      <xdr:col>116</xdr:col>
      <xdr:colOff>114300</xdr:colOff>
      <xdr:row>57</xdr:row>
      <xdr:rowOff>103784</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977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100762</xdr:rowOff>
    </xdr:from>
    <xdr:to>
      <xdr:col>111</xdr:col>
      <xdr:colOff>177800</xdr:colOff>
      <xdr:row>56</xdr:row>
      <xdr:rowOff>105867</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8844712"/>
          <a:ext cx="889000" cy="86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166167</xdr:rowOff>
    </xdr:from>
    <xdr:to>
      <xdr:col>112</xdr:col>
      <xdr:colOff>38100</xdr:colOff>
      <xdr:row>57</xdr:row>
      <xdr:rowOff>96317</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97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87444</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100762</xdr:rowOff>
    </xdr:from>
    <xdr:to>
      <xdr:col>107</xdr:col>
      <xdr:colOff>50800</xdr:colOff>
      <xdr:row>55</xdr:row>
      <xdr:rowOff>168122</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19545300" y="8844712"/>
          <a:ext cx="889000" cy="75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8966</xdr:rowOff>
    </xdr:from>
    <xdr:to>
      <xdr:col>107</xdr:col>
      <xdr:colOff>101600</xdr:colOff>
      <xdr:row>57</xdr:row>
      <xdr:rowOff>110566</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978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101693</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87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66167</xdr:rowOff>
    </xdr:from>
    <xdr:to>
      <xdr:col>102</xdr:col>
      <xdr:colOff>114300</xdr:colOff>
      <xdr:row>55</xdr:row>
      <xdr:rowOff>168122</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656300" y="9495917"/>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163805</xdr:rowOff>
    </xdr:from>
    <xdr:to>
      <xdr:col>102</xdr:col>
      <xdr:colOff>165100</xdr:colOff>
      <xdr:row>57</xdr:row>
      <xdr:rowOff>93955</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97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85082</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85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83642</xdr:rowOff>
    </xdr:from>
    <xdr:to>
      <xdr:col>98</xdr:col>
      <xdr:colOff>38100</xdr:colOff>
      <xdr:row>57</xdr:row>
      <xdr:rowOff>13792</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968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4919</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77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124028</xdr:rowOff>
    </xdr:from>
    <xdr:to>
      <xdr:col>116</xdr:col>
      <xdr:colOff>114300</xdr:colOff>
      <xdr:row>57</xdr:row>
      <xdr:rowOff>54178</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97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146905</xdr:rowOff>
    </xdr:from>
    <xdr:ext cx="469744"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957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55067</xdr:rowOff>
    </xdr:from>
    <xdr:to>
      <xdr:col>112</xdr:col>
      <xdr:colOff>38100</xdr:colOff>
      <xdr:row>56</xdr:row>
      <xdr:rowOff>156667</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96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1744</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088428" y="9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49962</xdr:rowOff>
    </xdr:from>
    <xdr:to>
      <xdr:col>107</xdr:col>
      <xdr:colOff>101600</xdr:colOff>
      <xdr:row>51</xdr:row>
      <xdr:rowOff>151562</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879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168089</xdr:rowOff>
    </xdr:from>
    <xdr:ext cx="534377"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67111" y="856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117322</xdr:rowOff>
    </xdr:from>
    <xdr:to>
      <xdr:col>102</xdr:col>
      <xdr:colOff>165100</xdr:colOff>
      <xdr:row>56</xdr:row>
      <xdr:rowOff>47472</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95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63999</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10428" y="93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15367</xdr:rowOff>
    </xdr:from>
    <xdr:to>
      <xdr:col>98</xdr:col>
      <xdr:colOff>38100</xdr:colOff>
      <xdr:row>55</xdr:row>
      <xdr:rowOff>116967</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94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133494</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21428" y="92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9" name="繰出金最小値テキスト">
          <a:extLst>
            <a:ext uri="{FF2B5EF4-FFF2-40B4-BE49-F238E27FC236}">
              <a16:creationId xmlns="" xmlns:a16="http://schemas.microsoft.com/office/drawing/2014/main" id="{00000000-0008-0000-0600-000051030000}"/>
            </a:ext>
          </a:extLst>
        </xdr:cNvPr>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51" name="繰出金最大値テキスト">
          <a:extLst>
            <a:ext uri="{FF2B5EF4-FFF2-40B4-BE49-F238E27FC236}">
              <a16:creationId xmlns="" xmlns:a16="http://schemas.microsoft.com/office/drawing/2014/main" id="{00000000-0008-0000-0600-000053030000}"/>
            </a:ext>
          </a:extLst>
        </xdr:cNvPr>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102762</xdr:rowOff>
    </xdr:from>
    <xdr:to>
      <xdr:col>116</xdr:col>
      <xdr:colOff>63500</xdr:colOff>
      <xdr:row>72</xdr:row>
      <xdr:rowOff>103010</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1323300" y="12447162"/>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4" name="繰出金平均値テキスト">
          <a:extLst>
            <a:ext uri="{FF2B5EF4-FFF2-40B4-BE49-F238E27FC236}">
              <a16:creationId xmlns="" xmlns:a16="http://schemas.microsoft.com/office/drawing/2014/main" id="{00000000-0008-0000-0600-000056030000}"/>
            </a:ext>
          </a:extLst>
        </xdr:cNvPr>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102762</xdr:rowOff>
    </xdr:from>
    <xdr:to>
      <xdr:col>111</xdr:col>
      <xdr:colOff>177800</xdr:colOff>
      <xdr:row>72</xdr:row>
      <xdr:rowOff>146044</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0434300" y="12447162"/>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146044</xdr:rowOff>
    </xdr:from>
    <xdr:to>
      <xdr:col>107</xdr:col>
      <xdr:colOff>50800</xdr:colOff>
      <xdr:row>73</xdr:row>
      <xdr:rowOff>75921</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9545300" y="12490444"/>
          <a:ext cx="8890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75921</xdr:rowOff>
    </xdr:from>
    <xdr:to>
      <xdr:col>102</xdr:col>
      <xdr:colOff>114300</xdr:colOff>
      <xdr:row>74</xdr:row>
      <xdr:rowOff>20733</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8656300" y="12591771"/>
          <a:ext cx="889000" cy="1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52210</xdr:rowOff>
    </xdr:from>
    <xdr:to>
      <xdr:col>116</xdr:col>
      <xdr:colOff>114300</xdr:colOff>
      <xdr:row>72</xdr:row>
      <xdr:rowOff>153810</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2110700" y="12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138587</xdr:rowOff>
    </xdr:from>
    <xdr:ext cx="534377" cy="259045"/>
    <xdr:sp macro="" textlink="">
      <xdr:nvSpPr>
        <xdr:cNvPr id="873" name="繰出金該当値テキスト">
          <a:extLst>
            <a:ext uri="{FF2B5EF4-FFF2-40B4-BE49-F238E27FC236}">
              <a16:creationId xmlns="" xmlns:a16="http://schemas.microsoft.com/office/drawing/2014/main" id="{00000000-0008-0000-0600-000069030000}"/>
            </a:ext>
          </a:extLst>
        </xdr:cNvPr>
        <xdr:cNvSpPr txBox="1"/>
      </xdr:nvSpPr>
      <xdr:spPr>
        <a:xfrm>
          <a:off x="22212300" y="123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51962</xdr:rowOff>
    </xdr:from>
    <xdr:to>
      <xdr:col>112</xdr:col>
      <xdr:colOff>38100</xdr:colOff>
      <xdr:row>72</xdr:row>
      <xdr:rowOff>153562</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1272500" y="123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170089</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21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95244</xdr:rowOff>
    </xdr:from>
    <xdr:to>
      <xdr:col>107</xdr:col>
      <xdr:colOff>101600</xdr:colOff>
      <xdr:row>73</xdr:row>
      <xdr:rowOff>25394</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0383500" y="124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41921</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167111" y="122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25121</xdr:rowOff>
    </xdr:from>
    <xdr:to>
      <xdr:col>102</xdr:col>
      <xdr:colOff>165100</xdr:colOff>
      <xdr:row>73</xdr:row>
      <xdr:rowOff>126721</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494500" y="125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143248</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9278111" y="123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141383</xdr:rowOff>
    </xdr:from>
    <xdr:to>
      <xdr:col>98</xdr:col>
      <xdr:colOff>38100</xdr:colOff>
      <xdr:row>74</xdr:row>
      <xdr:rowOff>71533</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8605500" y="126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88060</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389111" y="124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最小値テキスト">
          <a:extLst>
            <a:ext uri="{FF2B5EF4-FFF2-40B4-BE49-F238E27FC236}">
              <a16:creationId xmlns="" xmlns:a16="http://schemas.microsoft.com/office/drawing/2014/main" id="{00000000-0008-0000-0600-000086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4" name="前年度繰上充用金最大値テキスト">
          <a:extLst>
            <a:ext uri="{FF2B5EF4-FFF2-40B4-BE49-F238E27FC236}">
              <a16:creationId xmlns="" xmlns:a16="http://schemas.microsoft.com/office/drawing/2014/main" id="{00000000-0008-0000-0600-000088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7" name="前年度繰上充用金平均値テキスト">
          <a:extLst>
            <a:ext uri="{FF2B5EF4-FFF2-40B4-BE49-F238E27FC236}">
              <a16:creationId xmlns="" xmlns:a16="http://schemas.microsoft.com/office/drawing/2014/main" id="{00000000-0008-0000-0600-00008B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6" name="前年度繰上充用金該当値テキスト">
          <a:extLst>
            <a:ext uri="{FF2B5EF4-FFF2-40B4-BE49-F238E27FC236}">
              <a16:creationId xmlns="" xmlns:a16="http://schemas.microsoft.com/office/drawing/2014/main" id="{00000000-0008-0000-0600-00009E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本市の集落は扇状地上に立地しており湧水や豊富な地下水など水の制約が少なかったため、広い範囲で集落が点在するようになった経緯がある。そのため、公共施設の統廃合を進めているが依然として保育所や小中学校が点在している。また大石田町から消防業務も受託していることから、類似団体と比べ人件費が高くなる傾向にある。また、広範囲へ水道管や下水道管を整備する必要があるため、地形的な高低差を利用し可能な限り自然</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流下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方式を採用するなど経費削減を図っているが、簡易水道特別会計への繰出金及び下水道を管理する一部事務組合への負担金（補助費）も類似団体と比べコストが高くなっている。本市のもう一つの特徴的な環境として冬の豪雪が挙げられ、除排雪経費は維持補修費を押し上げる原因とな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また、橋や道路、市営住宅など長寿命化改修をすすめており、普通建設事業のうち更新整備の経費が増大している。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積立金について、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から多くのふるさと納税による寄附金を頂いているが、いったん全てを基金への積立るため積立金が大きくなり、それに対する返礼品も比例して多くなるため補助費を押し上げている。他に積立金の一人あたりの金額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類似団体に比べ大きい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老朽化した公共施設が数多くあり、中でも耐震化基準を満たさない公共施設の解体に備え積立を行っているためである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
16,103
372.53
13,985,290
13,011,380
753,541
6,283,629
12,601,607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1016</xdr:rowOff>
    </xdr:from>
    <xdr:to>
      <xdr:col>24</xdr:col>
      <xdr:colOff>63500</xdr:colOff>
      <xdr:row>31</xdr:row>
      <xdr:rowOff>56642</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315966"/>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56642</xdr:rowOff>
    </xdr:from>
    <xdr:to>
      <xdr:col>19</xdr:col>
      <xdr:colOff>177800</xdr:colOff>
      <xdr:row>31</xdr:row>
      <xdr:rowOff>104077</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371592"/>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143510</xdr:rowOff>
    </xdr:from>
    <xdr:to>
      <xdr:col>15</xdr:col>
      <xdr:colOff>50800</xdr:colOff>
      <xdr:row>31</xdr:row>
      <xdr:rowOff>104077</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287010"/>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143510</xdr:rowOff>
    </xdr:from>
    <xdr:to>
      <xdr:col>10</xdr:col>
      <xdr:colOff>114300</xdr:colOff>
      <xdr:row>31</xdr:row>
      <xdr:rowOff>85789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287010"/>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121666</xdr:rowOff>
    </xdr:from>
    <xdr:to>
      <xdr:col>24</xdr:col>
      <xdr:colOff>114300</xdr:colOff>
      <xdr:row>31</xdr:row>
      <xdr:rowOff>51816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2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74693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2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5842</xdr:rowOff>
    </xdr:from>
    <xdr:to>
      <xdr:col>20</xdr:col>
      <xdr:colOff>38100</xdr:colOff>
      <xdr:row>31</xdr:row>
      <xdr:rowOff>107442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3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123969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0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53277</xdr:rowOff>
    </xdr:from>
    <xdr:to>
      <xdr:col>15</xdr:col>
      <xdr:colOff>101600</xdr:colOff>
      <xdr:row>31</xdr:row>
      <xdr:rowOff>154877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3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171404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14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92710</xdr:rowOff>
    </xdr:from>
    <xdr:to>
      <xdr:col>10</xdr:col>
      <xdr:colOff>165100</xdr:colOff>
      <xdr:row>31</xdr:row>
      <xdr:rowOff>22860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39387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01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34989</xdr:rowOff>
    </xdr:from>
    <xdr:to>
      <xdr:col>6</xdr:col>
      <xdr:colOff>38100</xdr:colOff>
      <xdr:row>31</xdr:row>
      <xdr:rowOff>136589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3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153116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12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109529</xdr:rowOff>
    </xdr:from>
    <xdr:to>
      <xdr:col>24</xdr:col>
      <xdr:colOff>63500</xdr:colOff>
      <xdr:row>57</xdr:row>
      <xdr:rowOff>25784</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710729"/>
          <a:ext cx="838200" cy="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25784</xdr:rowOff>
    </xdr:from>
    <xdr:to>
      <xdr:col>19</xdr:col>
      <xdr:colOff>177800</xdr:colOff>
      <xdr:row>57</xdr:row>
      <xdr:rowOff>113019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798434"/>
          <a:ext cx="889000" cy="8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98416</xdr:rowOff>
    </xdr:from>
    <xdr:to>
      <xdr:col>15</xdr:col>
      <xdr:colOff>50800</xdr:colOff>
      <xdr:row>57</xdr:row>
      <xdr:rowOff>113019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871066"/>
          <a:ext cx="8890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98416</xdr:rowOff>
    </xdr:from>
    <xdr:to>
      <xdr:col>10</xdr:col>
      <xdr:colOff>114300</xdr:colOff>
      <xdr:row>58</xdr:row>
      <xdr:rowOff>37119</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871066"/>
          <a:ext cx="889000" cy="1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58729</xdr:rowOff>
    </xdr:from>
    <xdr:to>
      <xdr:col>24</xdr:col>
      <xdr:colOff>114300</xdr:colOff>
      <xdr:row>56</xdr:row>
      <xdr:rowOff>160329</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6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81606</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5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146434</xdr:rowOff>
    </xdr:from>
    <xdr:to>
      <xdr:col>20</xdr:col>
      <xdr:colOff>38100</xdr:colOff>
      <xdr:row>57</xdr:row>
      <xdr:rowOff>76584</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7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93111</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52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62219</xdr:rowOff>
    </xdr:from>
    <xdr:to>
      <xdr:col>15</xdr:col>
      <xdr:colOff>101600</xdr:colOff>
      <xdr:row>57</xdr:row>
      <xdr:rowOff>163819</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8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8896</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61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47616</xdr:rowOff>
    </xdr:from>
    <xdr:to>
      <xdr:col>10</xdr:col>
      <xdr:colOff>165100</xdr:colOff>
      <xdr:row>57</xdr:row>
      <xdr:rowOff>149216</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82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165743</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59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157769</xdr:rowOff>
    </xdr:from>
    <xdr:to>
      <xdr:col>6</xdr:col>
      <xdr:colOff>38100</xdr:colOff>
      <xdr:row>58</xdr:row>
      <xdr:rowOff>87919</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104446</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97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3099</xdr:rowOff>
    </xdr:from>
    <xdr:to>
      <xdr:col>24</xdr:col>
      <xdr:colOff>63500</xdr:colOff>
      <xdr:row>76</xdr:row>
      <xdr:rowOff>9792</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3033299"/>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3099</xdr:rowOff>
    </xdr:from>
    <xdr:to>
      <xdr:col>19</xdr:col>
      <xdr:colOff>177800</xdr:colOff>
      <xdr:row>76</xdr:row>
      <xdr:rowOff>92875</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033299"/>
          <a:ext cx="889000" cy="8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92875</xdr:rowOff>
    </xdr:from>
    <xdr:to>
      <xdr:col>15</xdr:col>
      <xdr:colOff>50800</xdr:colOff>
      <xdr:row>77</xdr:row>
      <xdr:rowOff>12458</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123075"/>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12458</xdr:rowOff>
    </xdr:from>
    <xdr:to>
      <xdr:col>10</xdr:col>
      <xdr:colOff>114300</xdr:colOff>
      <xdr:row>77</xdr:row>
      <xdr:rowOff>103036</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214108"/>
          <a:ext cx="889000" cy="9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130442</xdr:rowOff>
    </xdr:from>
    <xdr:to>
      <xdr:col>24</xdr:col>
      <xdr:colOff>114300</xdr:colOff>
      <xdr:row>76</xdr:row>
      <xdr:rowOff>60592</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9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153319</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84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123749</xdr:rowOff>
    </xdr:from>
    <xdr:to>
      <xdr:col>20</xdr:col>
      <xdr:colOff>38100</xdr:colOff>
      <xdr:row>76</xdr:row>
      <xdr:rowOff>53899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70426</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75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42075</xdr:rowOff>
    </xdr:from>
    <xdr:to>
      <xdr:col>15</xdr:col>
      <xdr:colOff>101600</xdr:colOff>
      <xdr:row>76</xdr:row>
      <xdr:rowOff>143675</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0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134802</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16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133108</xdr:rowOff>
    </xdr:from>
    <xdr:to>
      <xdr:col>10</xdr:col>
      <xdr:colOff>165100</xdr:colOff>
      <xdr:row>77</xdr:row>
      <xdr:rowOff>63258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1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54385</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25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52236</xdr:rowOff>
    </xdr:from>
    <xdr:to>
      <xdr:col>6</xdr:col>
      <xdr:colOff>38100</xdr:colOff>
      <xdr:row>77</xdr:row>
      <xdr:rowOff>153836</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144963</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3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135324</xdr:rowOff>
    </xdr:from>
    <xdr:to>
      <xdr:col>24</xdr:col>
      <xdr:colOff>63500</xdr:colOff>
      <xdr:row>96</xdr:row>
      <xdr:rowOff>152436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3797300" y="16594524"/>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87726</xdr:rowOff>
    </xdr:from>
    <xdr:to>
      <xdr:col>19</xdr:col>
      <xdr:colOff>177800</xdr:colOff>
      <xdr:row>96</xdr:row>
      <xdr:rowOff>135324</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2908300" y="16546926"/>
          <a:ext cx="8890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87726</xdr:rowOff>
    </xdr:from>
    <xdr:to>
      <xdr:col>15</xdr:col>
      <xdr:colOff>50800</xdr:colOff>
      <xdr:row>96</xdr:row>
      <xdr:rowOff>148224</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019300" y="16546926"/>
          <a:ext cx="889000" cy="6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135096</xdr:rowOff>
    </xdr:from>
    <xdr:to>
      <xdr:col>10</xdr:col>
      <xdr:colOff>114300</xdr:colOff>
      <xdr:row>96</xdr:row>
      <xdr:rowOff>148224</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1130300" y="16594296"/>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101636</xdr:rowOff>
    </xdr:from>
    <xdr:to>
      <xdr:col>24</xdr:col>
      <xdr:colOff>114300</xdr:colOff>
      <xdr:row>97</xdr:row>
      <xdr:rowOff>31786</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5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124513</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4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84524</xdr:rowOff>
    </xdr:from>
    <xdr:to>
      <xdr:col>20</xdr:col>
      <xdr:colOff>38100</xdr:colOff>
      <xdr:row>97</xdr:row>
      <xdr:rowOff>14674</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5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31201</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63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36926</xdr:rowOff>
    </xdr:from>
    <xdr:to>
      <xdr:col>15</xdr:col>
      <xdr:colOff>101600</xdr:colOff>
      <xdr:row>96</xdr:row>
      <xdr:rowOff>138526</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4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155053</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62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97424</xdr:rowOff>
    </xdr:from>
    <xdr:to>
      <xdr:col>10</xdr:col>
      <xdr:colOff>165100</xdr:colOff>
      <xdr:row>97</xdr:row>
      <xdr:rowOff>27574</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5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18701</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66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84296</xdr:rowOff>
    </xdr:from>
    <xdr:to>
      <xdr:col>6</xdr:col>
      <xdr:colOff>38100</xdr:colOff>
      <xdr:row>97</xdr:row>
      <xdr:rowOff>14446</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5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30973</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3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140843</xdr:rowOff>
    </xdr:from>
    <xdr:to>
      <xdr:col>55</xdr:col>
      <xdr:colOff>0</xdr:colOff>
      <xdr:row>37</xdr:row>
      <xdr:rowOff>152110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9639300" y="6484493"/>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47896</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150804</xdr:rowOff>
    </xdr:from>
    <xdr:to>
      <xdr:col>50</xdr:col>
      <xdr:colOff>114300</xdr:colOff>
      <xdr:row>37</xdr:row>
      <xdr:rowOff>152110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49445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150804</xdr:rowOff>
    </xdr:from>
    <xdr:to>
      <xdr:col>45</xdr:col>
      <xdr:colOff>177800</xdr:colOff>
      <xdr:row>37</xdr:row>
      <xdr:rowOff>167132</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7861300" y="649445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167132</xdr:rowOff>
    </xdr:from>
    <xdr:to>
      <xdr:col>41</xdr:col>
      <xdr:colOff>50800</xdr:colOff>
      <xdr:row>37</xdr:row>
      <xdr:rowOff>171214</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flipV="1">
          <a:off x="6972300" y="651078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90043</xdr:rowOff>
    </xdr:from>
    <xdr:to>
      <xdr:col>55</xdr:col>
      <xdr:colOff>50800</xdr:colOff>
      <xdr:row>38</xdr:row>
      <xdr:rowOff>20193</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112920</xdr:rowOff>
    </xdr:from>
    <xdr:ext cx="469744"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28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101310</xdr:rowOff>
    </xdr:from>
    <xdr:to>
      <xdr:col>50</xdr:col>
      <xdr:colOff>165100</xdr:colOff>
      <xdr:row>38</xdr:row>
      <xdr:rowOff>31460</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47987</xdr:rowOff>
    </xdr:from>
    <xdr:ext cx="469744"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04428" y="62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100004</xdr:rowOff>
    </xdr:from>
    <xdr:to>
      <xdr:col>46</xdr:col>
      <xdr:colOff>38100</xdr:colOff>
      <xdr:row>38</xdr:row>
      <xdr:rowOff>30153</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46681</xdr:rowOff>
    </xdr:from>
    <xdr:ext cx="469744"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15428" y="62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116332</xdr:rowOff>
    </xdr:from>
    <xdr:to>
      <xdr:col>41</xdr:col>
      <xdr:colOff>101600</xdr:colOff>
      <xdr:row>38</xdr:row>
      <xdr:rowOff>46482</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63009</xdr:rowOff>
    </xdr:from>
    <xdr:ext cx="469744"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26428" y="62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120414</xdr:rowOff>
    </xdr:from>
    <xdr:to>
      <xdr:col>36</xdr:col>
      <xdr:colOff>165100</xdr:colOff>
      <xdr:row>38</xdr:row>
      <xdr:rowOff>50564</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4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41691</xdr:rowOff>
    </xdr:from>
    <xdr:ext cx="469744"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37428" y="65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79187</xdr:rowOff>
    </xdr:from>
    <xdr:to>
      <xdr:col>55</xdr:col>
      <xdr:colOff>0</xdr:colOff>
      <xdr:row>56</xdr:row>
      <xdr:rowOff>107805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9639300" y="9337487"/>
          <a:ext cx="838200" cy="3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79187</xdr:rowOff>
    </xdr:from>
    <xdr:to>
      <xdr:col>50</xdr:col>
      <xdr:colOff>114300</xdr:colOff>
      <xdr:row>56</xdr:row>
      <xdr:rowOff>135640</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8750300" y="9337487"/>
          <a:ext cx="889000" cy="39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161373</xdr:rowOff>
    </xdr:from>
    <xdr:to>
      <xdr:col>45</xdr:col>
      <xdr:colOff>177800</xdr:colOff>
      <xdr:row>56</xdr:row>
      <xdr:rowOff>135640</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a:off x="7861300" y="9248223"/>
          <a:ext cx="889000" cy="48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161373</xdr:rowOff>
    </xdr:from>
    <xdr:to>
      <xdr:col>41</xdr:col>
      <xdr:colOff>50800</xdr:colOff>
      <xdr:row>55</xdr:row>
      <xdr:rowOff>90638</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flipV="1">
          <a:off x="6972300" y="9248223"/>
          <a:ext cx="889000" cy="27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57005</xdr:rowOff>
    </xdr:from>
    <xdr:to>
      <xdr:col>55</xdr:col>
      <xdr:colOff>50800</xdr:colOff>
      <xdr:row>56</xdr:row>
      <xdr:rowOff>158605</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9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79882</xdr:rowOff>
    </xdr:from>
    <xdr:ext cx="534377"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95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28387</xdr:rowOff>
    </xdr:from>
    <xdr:to>
      <xdr:col>50</xdr:col>
      <xdr:colOff>165100</xdr:colOff>
      <xdr:row>54</xdr:row>
      <xdr:rowOff>129987</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92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146514</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372111" y="90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84840</xdr:rowOff>
    </xdr:from>
    <xdr:to>
      <xdr:col>46</xdr:col>
      <xdr:colOff>38100</xdr:colOff>
      <xdr:row>57</xdr:row>
      <xdr:rowOff>14990</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96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31517</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483111" y="94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110573</xdr:rowOff>
    </xdr:from>
    <xdr:to>
      <xdr:col>41</xdr:col>
      <xdr:colOff>101600</xdr:colOff>
      <xdr:row>54</xdr:row>
      <xdr:rowOff>40723</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91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57250</xdr:rowOff>
    </xdr:from>
    <xdr:ext cx="534377"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594111" y="89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39838</xdr:rowOff>
    </xdr:from>
    <xdr:to>
      <xdr:col>36</xdr:col>
      <xdr:colOff>165100</xdr:colOff>
      <xdr:row>55</xdr:row>
      <xdr:rowOff>141438</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946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157965</xdr:rowOff>
    </xdr:from>
    <xdr:ext cx="534377"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05111" y="924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a:extLst>
            <a:ext uri="{FF2B5EF4-FFF2-40B4-BE49-F238E27FC236}">
              <a16:creationId xmlns="" xmlns:a16="http://schemas.microsoft.com/office/drawing/2014/main" id="{00000000-0008-0000-0700-000097010000}"/>
            </a:ext>
          </a:extLst>
        </xdr:cNvPr>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a:extLst>
            <a:ext uri="{FF2B5EF4-FFF2-40B4-BE49-F238E27FC236}">
              <a16:creationId xmlns="" xmlns:a16="http://schemas.microsoft.com/office/drawing/2014/main" id="{00000000-0008-0000-0700-000099010000}"/>
            </a:ext>
          </a:extLst>
        </xdr:cNvPr>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34682</xdr:rowOff>
    </xdr:from>
    <xdr:to>
      <xdr:col>55</xdr:col>
      <xdr:colOff>0</xdr:colOff>
      <xdr:row>78</xdr:row>
      <xdr:rowOff>35840</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9639300" y="13407782"/>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148899</xdr:rowOff>
    </xdr:from>
    <xdr:ext cx="534377" cy="259045"/>
    <xdr:sp macro="" textlink="">
      <xdr:nvSpPr>
        <xdr:cNvPr id="412" name="商工費平均値テキスト">
          <a:extLst>
            <a:ext uri="{FF2B5EF4-FFF2-40B4-BE49-F238E27FC236}">
              <a16:creationId xmlns="" xmlns:a16="http://schemas.microsoft.com/office/drawing/2014/main" id="{00000000-0008-0000-0700-00009C010000}"/>
            </a:ext>
          </a:extLst>
        </xdr:cNvPr>
        <xdr:cNvSpPr txBox="1"/>
      </xdr:nvSpPr>
      <xdr:spPr>
        <a:xfrm>
          <a:off x="10528300" y="1335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137674</xdr:rowOff>
    </xdr:from>
    <xdr:to>
      <xdr:col>50</xdr:col>
      <xdr:colOff>114300</xdr:colOff>
      <xdr:row>78</xdr:row>
      <xdr:rowOff>35840</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8750300" y="13339324"/>
          <a:ext cx="889000" cy="6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137674</xdr:rowOff>
    </xdr:from>
    <xdr:to>
      <xdr:col>45</xdr:col>
      <xdr:colOff>177800</xdr:colOff>
      <xdr:row>78</xdr:row>
      <xdr:rowOff>58951</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7861300" y="13339324"/>
          <a:ext cx="889000" cy="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58951</xdr:rowOff>
    </xdr:from>
    <xdr:to>
      <xdr:col>41</xdr:col>
      <xdr:colOff>50800</xdr:colOff>
      <xdr:row>78</xdr:row>
      <xdr:rowOff>65512</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flipV="1">
          <a:off x="6972300" y="13432051"/>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a:extLst>
            <a:ext uri="{FF2B5EF4-FFF2-40B4-BE49-F238E27FC236}">
              <a16:creationId xmlns="" xmlns:a16="http://schemas.microsoft.com/office/drawing/2014/main" id="{00000000-0008-0000-0700-0000A7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155332</xdr:rowOff>
    </xdr:from>
    <xdr:to>
      <xdr:col>55</xdr:col>
      <xdr:colOff>50800</xdr:colOff>
      <xdr:row>78</xdr:row>
      <xdr:rowOff>85482</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10426700" y="133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6759</xdr:rowOff>
    </xdr:from>
    <xdr:ext cx="534377" cy="259045"/>
    <xdr:sp macro="" textlink="">
      <xdr:nvSpPr>
        <xdr:cNvPr id="431" name="商工費該当値テキスト">
          <a:extLst>
            <a:ext uri="{FF2B5EF4-FFF2-40B4-BE49-F238E27FC236}">
              <a16:creationId xmlns="" xmlns:a16="http://schemas.microsoft.com/office/drawing/2014/main" id="{00000000-0008-0000-0700-0000AF010000}"/>
            </a:ext>
          </a:extLst>
        </xdr:cNvPr>
        <xdr:cNvSpPr txBox="1"/>
      </xdr:nvSpPr>
      <xdr:spPr>
        <a:xfrm>
          <a:off x="10528300" y="132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156490</xdr:rowOff>
    </xdr:from>
    <xdr:to>
      <xdr:col>50</xdr:col>
      <xdr:colOff>165100</xdr:colOff>
      <xdr:row>78</xdr:row>
      <xdr:rowOff>86640</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9588500" y="133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86874</xdr:rowOff>
    </xdr:from>
    <xdr:to>
      <xdr:col>46</xdr:col>
      <xdr:colOff>38100</xdr:colOff>
      <xdr:row>78</xdr:row>
      <xdr:rowOff>17024</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8699500" y="132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33551</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8483111" y="130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8151</xdr:rowOff>
    </xdr:from>
    <xdr:to>
      <xdr:col>41</xdr:col>
      <xdr:colOff>101600</xdr:colOff>
      <xdr:row>78</xdr:row>
      <xdr:rowOff>109751</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7810500" y="133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126278</xdr:rowOff>
    </xdr:from>
    <xdr:ext cx="534377"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7594111" y="131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14712</xdr:rowOff>
    </xdr:from>
    <xdr:to>
      <xdr:col>36</xdr:col>
      <xdr:colOff>165100</xdr:colOff>
      <xdr:row>78</xdr:row>
      <xdr:rowOff>116312</xdr:rowOff>
    </xdr:to>
    <xdr:sp macro="" textlink="">
      <xdr:nvSpPr>
        <xdr:cNvPr id="438" name="楕円 437">
          <a:extLst>
            <a:ext uri="{FF2B5EF4-FFF2-40B4-BE49-F238E27FC236}">
              <a16:creationId xmlns="" xmlns:a16="http://schemas.microsoft.com/office/drawing/2014/main" id="{00000000-0008-0000-0700-0000B6010000}"/>
            </a:ext>
          </a:extLst>
        </xdr:cNvPr>
        <xdr:cNvSpPr/>
      </xdr:nvSpPr>
      <xdr:spPr>
        <a:xfrm>
          <a:off x="6921500" y="133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132839</xdr:rowOff>
    </xdr:from>
    <xdr:ext cx="534377"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705111" y="131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a:extLst>
            <a:ext uri="{FF2B5EF4-FFF2-40B4-BE49-F238E27FC236}">
              <a16:creationId xmlns="" xmlns:a16="http://schemas.microsoft.com/office/drawing/2014/main" id="{00000000-0008-0000-0700-0000CC010000}"/>
            </a:ext>
          </a:extLst>
        </xdr:cNvPr>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a:extLst>
            <a:ext uri="{FF2B5EF4-FFF2-40B4-BE49-F238E27FC236}">
              <a16:creationId xmlns="" xmlns:a16="http://schemas.microsoft.com/office/drawing/2014/main" id="{00000000-0008-0000-0700-0000CE010000}"/>
            </a:ext>
          </a:extLst>
        </xdr:cNvPr>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134572</xdr:rowOff>
    </xdr:from>
    <xdr:to>
      <xdr:col>55</xdr:col>
      <xdr:colOff>0</xdr:colOff>
      <xdr:row>97</xdr:row>
      <xdr:rowOff>138047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9639300" y="16765222"/>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a:extLst>
            <a:ext uri="{FF2B5EF4-FFF2-40B4-BE49-F238E27FC236}">
              <a16:creationId xmlns="" xmlns:a16="http://schemas.microsoft.com/office/drawing/2014/main" id="{00000000-0008-0000-0700-0000D1010000}"/>
            </a:ext>
          </a:extLst>
        </xdr:cNvPr>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134572</xdr:rowOff>
    </xdr:from>
    <xdr:to>
      <xdr:col>50</xdr:col>
      <xdr:colOff>114300</xdr:colOff>
      <xdr:row>97</xdr:row>
      <xdr:rowOff>149547</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8750300" y="16765222"/>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149547</xdr:rowOff>
    </xdr:from>
    <xdr:to>
      <xdr:col>45</xdr:col>
      <xdr:colOff>177800</xdr:colOff>
      <xdr:row>97</xdr:row>
      <xdr:rowOff>154051</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7861300" y="16780197"/>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152726</xdr:rowOff>
    </xdr:from>
    <xdr:to>
      <xdr:col>41</xdr:col>
      <xdr:colOff>50800</xdr:colOff>
      <xdr:row>97</xdr:row>
      <xdr:rowOff>154051</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6972300" y="16783376"/>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87247</xdr:rowOff>
    </xdr:from>
    <xdr:to>
      <xdr:col>55</xdr:col>
      <xdr:colOff>50800</xdr:colOff>
      <xdr:row>98</xdr:row>
      <xdr:rowOff>17397</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10426700" y="167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46624</xdr:rowOff>
    </xdr:from>
    <xdr:ext cx="599010" cy="259045"/>
    <xdr:sp macro="" textlink="">
      <xdr:nvSpPr>
        <xdr:cNvPr id="484" name="土木費該当値テキスト">
          <a:extLst>
            <a:ext uri="{FF2B5EF4-FFF2-40B4-BE49-F238E27FC236}">
              <a16:creationId xmlns="" xmlns:a16="http://schemas.microsoft.com/office/drawing/2014/main" id="{00000000-0008-0000-0700-0000E4010000}"/>
            </a:ext>
          </a:extLst>
        </xdr:cNvPr>
        <xdr:cNvSpPr txBox="1"/>
      </xdr:nvSpPr>
      <xdr:spPr>
        <a:xfrm>
          <a:off x="10528300" y="1650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83772</xdr:rowOff>
    </xdr:from>
    <xdr:to>
      <xdr:col>50</xdr:col>
      <xdr:colOff>165100</xdr:colOff>
      <xdr:row>98</xdr:row>
      <xdr:rowOff>13922</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9588500" y="167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30449</xdr:rowOff>
    </xdr:from>
    <xdr:ext cx="59901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9339795" y="164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98747</xdr:rowOff>
    </xdr:from>
    <xdr:to>
      <xdr:col>46</xdr:col>
      <xdr:colOff>38100</xdr:colOff>
      <xdr:row>98</xdr:row>
      <xdr:rowOff>28897</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8699500" y="167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45424</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8483111" y="1650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103251</xdr:rowOff>
    </xdr:from>
    <xdr:to>
      <xdr:col>41</xdr:col>
      <xdr:colOff>101600</xdr:colOff>
      <xdr:row>98</xdr:row>
      <xdr:rowOff>33401</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7810500" y="167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49928</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594111" y="165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101926</xdr:rowOff>
    </xdr:from>
    <xdr:to>
      <xdr:col>36</xdr:col>
      <xdr:colOff>165100</xdr:colOff>
      <xdr:row>98</xdr:row>
      <xdr:rowOff>32076</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6921500" y="167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48603</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6705111" y="165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a:extLst>
            <a:ext uri="{FF2B5EF4-FFF2-40B4-BE49-F238E27FC236}">
              <a16:creationId xmlns="" xmlns:a16="http://schemas.microsoft.com/office/drawing/2014/main" id="{00000000-0008-0000-0700-000008020000}"/>
            </a:ext>
          </a:extLst>
        </xdr:cNvPr>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a:extLst>
            <a:ext uri="{FF2B5EF4-FFF2-40B4-BE49-F238E27FC236}">
              <a16:creationId xmlns="" xmlns:a16="http://schemas.microsoft.com/office/drawing/2014/main" id="{00000000-0008-0000-0700-00000A020000}"/>
            </a:ext>
          </a:extLst>
        </xdr:cNvPr>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5904</xdr:rowOff>
    </xdr:from>
    <xdr:to>
      <xdr:col>85</xdr:col>
      <xdr:colOff>127000</xdr:colOff>
      <xdr:row>35</xdr:row>
      <xdr:rowOff>128956</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5481300" y="6006654"/>
          <a:ext cx="838200" cy="1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a:extLst>
            <a:ext uri="{FF2B5EF4-FFF2-40B4-BE49-F238E27FC236}">
              <a16:creationId xmlns="" xmlns:a16="http://schemas.microsoft.com/office/drawing/2014/main" id="{00000000-0008-0000-0700-00000D020000}"/>
            </a:ext>
          </a:extLst>
        </xdr:cNvPr>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28078</xdr:rowOff>
    </xdr:from>
    <xdr:to>
      <xdr:col>81</xdr:col>
      <xdr:colOff>50800</xdr:colOff>
      <xdr:row>35</xdr:row>
      <xdr:rowOff>128956</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4592300" y="6028828"/>
          <a:ext cx="8890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19489</xdr:rowOff>
    </xdr:from>
    <xdr:to>
      <xdr:col>76</xdr:col>
      <xdr:colOff>114300</xdr:colOff>
      <xdr:row>35</xdr:row>
      <xdr:rowOff>28078</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3703300" y="5162989"/>
          <a:ext cx="889000" cy="86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19489</xdr:rowOff>
    </xdr:from>
    <xdr:to>
      <xdr:col>71</xdr:col>
      <xdr:colOff>177800</xdr:colOff>
      <xdr:row>36</xdr:row>
      <xdr:rowOff>38071</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2814300" y="5162989"/>
          <a:ext cx="889000" cy="10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126554</xdr:rowOff>
    </xdr:from>
    <xdr:to>
      <xdr:col>85</xdr:col>
      <xdr:colOff>177800</xdr:colOff>
      <xdr:row>35</xdr:row>
      <xdr:rowOff>56704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6268700" y="59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149431</xdr:rowOff>
    </xdr:from>
    <xdr:ext cx="534377" cy="259045"/>
    <xdr:sp macro="" textlink="">
      <xdr:nvSpPr>
        <xdr:cNvPr id="544" name="消防費該当値テキスト">
          <a:extLst>
            <a:ext uri="{FF2B5EF4-FFF2-40B4-BE49-F238E27FC236}">
              <a16:creationId xmlns="" xmlns:a16="http://schemas.microsoft.com/office/drawing/2014/main" id="{00000000-0008-0000-0700-000020020000}"/>
            </a:ext>
          </a:extLst>
        </xdr:cNvPr>
        <xdr:cNvSpPr txBox="1"/>
      </xdr:nvSpPr>
      <xdr:spPr>
        <a:xfrm>
          <a:off x="16370300" y="580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78156</xdr:rowOff>
    </xdr:from>
    <xdr:to>
      <xdr:col>81</xdr:col>
      <xdr:colOff>101600</xdr:colOff>
      <xdr:row>36</xdr:row>
      <xdr:rowOff>8306</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5430500" y="60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24833</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5214111" y="58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148728</xdr:rowOff>
    </xdr:from>
    <xdr:to>
      <xdr:col>76</xdr:col>
      <xdr:colOff>165100</xdr:colOff>
      <xdr:row>35</xdr:row>
      <xdr:rowOff>78878</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4541500" y="59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95405</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4325111" y="575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140139</xdr:rowOff>
    </xdr:from>
    <xdr:to>
      <xdr:col>72</xdr:col>
      <xdr:colOff>38100</xdr:colOff>
      <xdr:row>30</xdr:row>
      <xdr:rowOff>70289</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3652500" y="51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86816</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3436111" y="48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158721</xdr:rowOff>
    </xdr:from>
    <xdr:to>
      <xdr:col>67</xdr:col>
      <xdr:colOff>101600</xdr:colOff>
      <xdr:row>36</xdr:row>
      <xdr:rowOff>88871</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2763500" y="61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105398</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547111" y="593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153405</xdr:rowOff>
    </xdr:from>
    <xdr:to>
      <xdr:col>85</xdr:col>
      <xdr:colOff>127000</xdr:colOff>
      <xdr:row>57</xdr:row>
      <xdr:rowOff>161112</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flipV="1">
          <a:off x="15481300" y="9926055"/>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161112</xdr:rowOff>
    </xdr:from>
    <xdr:to>
      <xdr:col>81</xdr:col>
      <xdr:colOff>50800</xdr:colOff>
      <xdr:row>58</xdr:row>
      <xdr:rowOff>44537</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9933762"/>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44537</xdr:rowOff>
    </xdr:from>
    <xdr:to>
      <xdr:col>76</xdr:col>
      <xdr:colOff>114300</xdr:colOff>
      <xdr:row>58</xdr:row>
      <xdr:rowOff>101186</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3703300" y="9988637"/>
          <a:ext cx="889000" cy="5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101186</xdr:rowOff>
    </xdr:from>
    <xdr:to>
      <xdr:col>71</xdr:col>
      <xdr:colOff>177800</xdr:colOff>
      <xdr:row>58</xdr:row>
      <xdr:rowOff>111713</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10045286"/>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102605</xdr:rowOff>
    </xdr:from>
    <xdr:to>
      <xdr:col>85</xdr:col>
      <xdr:colOff>177800</xdr:colOff>
      <xdr:row>58</xdr:row>
      <xdr:rowOff>32755</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8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81032</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8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110312</xdr:rowOff>
    </xdr:from>
    <xdr:to>
      <xdr:col>81</xdr:col>
      <xdr:colOff>101600</xdr:colOff>
      <xdr:row>58</xdr:row>
      <xdr:rowOff>40462</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31589</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165187</xdr:rowOff>
    </xdr:from>
    <xdr:to>
      <xdr:col>76</xdr:col>
      <xdr:colOff>165100</xdr:colOff>
      <xdr:row>58</xdr:row>
      <xdr:rowOff>95337</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9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86464</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100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50386</xdr:rowOff>
    </xdr:from>
    <xdr:to>
      <xdr:col>72</xdr:col>
      <xdr:colOff>38100</xdr:colOff>
      <xdr:row>58</xdr:row>
      <xdr:rowOff>151986</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9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143113</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100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60913</xdr:rowOff>
    </xdr:from>
    <xdr:to>
      <xdr:col>67</xdr:col>
      <xdr:colOff>101600</xdr:colOff>
      <xdr:row>58</xdr:row>
      <xdr:rowOff>162513</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100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153640</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100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a:extLst>
            <a:ext uri="{FF2B5EF4-FFF2-40B4-BE49-F238E27FC236}">
              <a16:creationId xmlns="" xmlns:a16="http://schemas.microsoft.com/office/drawing/2014/main" id="{00000000-0008-0000-0700-00007B020000}"/>
            </a:ext>
          </a:extLst>
        </xdr:cNvPr>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a:extLst>
            <a:ext uri="{FF2B5EF4-FFF2-40B4-BE49-F238E27FC236}">
              <a16:creationId xmlns="" xmlns:a16="http://schemas.microsoft.com/office/drawing/2014/main" id="{00000000-0008-0000-0700-00007D020000}"/>
            </a:ext>
          </a:extLst>
        </xdr:cNvPr>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121560</xdr:rowOff>
    </xdr:from>
    <xdr:to>
      <xdr:col>85</xdr:col>
      <xdr:colOff>127000</xdr:colOff>
      <xdr:row>78</xdr:row>
      <xdr:rowOff>126492</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5481300" y="13494660"/>
          <a:ext cx="8382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a:extLst>
            <a:ext uri="{FF2B5EF4-FFF2-40B4-BE49-F238E27FC236}">
              <a16:creationId xmlns="" xmlns:a16="http://schemas.microsoft.com/office/drawing/2014/main" id="{00000000-0008-0000-0700-000080020000}"/>
            </a:ext>
          </a:extLst>
        </xdr:cNvPr>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126492</xdr:rowOff>
    </xdr:from>
    <xdr:to>
      <xdr:col>81</xdr:col>
      <xdr:colOff>50800</xdr:colOff>
      <xdr:row>78</xdr:row>
      <xdr:rowOff>128857</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4592300" y="13499592"/>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4309</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46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128857</xdr:rowOff>
    </xdr:from>
    <xdr:to>
      <xdr:col>76</xdr:col>
      <xdr:colOff>114300</xdr:colOff>
      <xdr:row>78</xdr:row>
      <xdr:rowOff>133752</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3703300" y="13501957"/>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133752</xdr:rowOff>
    </xdr:from>
    <xdr:to>
      <xdr:col>71</xdr:col>
      <xdr:colOff>177800</xdr:colOff>
      <xdr:row>78</xdr:row>
      <xdr:rowOff>137695</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flipV="1">
          <a:off x="12814300" y="13506852"/>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70760</xdr:rowOff>
    </xdr:from>
    <xdr:to>
      <xdr:col>85</xdr:col>
      <xdr:colOff>177800</xdr:colOff>
      <xdr:row>79</xdr:row>
      <xdr:rowOff>910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6268700" y="134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30137</xdr:rowOff>
    </xdr:from>
    <xdr:ext cx="469744" cy="259045"/>
    <xdr:sp macro="" textlink="">
      <xdr:nvSpPr>
        <xdr:cNvPr id="659" name="災害復旧費該当値テキスト">
          <a:extLst>
            <a:ext uri="{FF2B5EF4-FFF2-40B4-BE49-F238E27FC236}">
              <a16:creationId xmlns="" xmlns:a16="http://schemas.microsoft.com/office/drawing/2014/main" id="{00000000-0008-0000-0700-000093020000}"/>
            </a:ext>
          </a:extLst>
        </xdr:cNvPr>
        <xdr:cNvSpPr txBox="1"/>
      </xdr:nvSpPr>
      <xdr:spPr>
        <a:xfrm>
          <a:off x="16370300" y="1323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75692</xdr:rowOff>
    </xdr:from>
    <xdr:to>
      <xdr:col>81</xdr:col>
      <xdr:colOff>101600</xdr:colOff>
      <xdr:row>79</xdr:row>
      <xdr:rowOff>5842</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5430500" y="134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22369</xdr:rowOff>
    </xdr:from>
    <xdr:ext cx="469744"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246428" y="132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78057</xdr:rowOff>
    </xdr:from>
    <xdr:to>
      <xdr:col>76</xdr:col>
      <xdr:colOff>165100</xdr:colOff>
      <xdr:row>79</xdr:row>
      <xdr:rowOff>8207</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45415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24734</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357428" y="132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82952</xdr:rowOff>
    </xdr:from>
    <xdr:to>
      <xdr:col>72</xdr:col>
      <xdr:colOff>38100</xdr:colOff>
      <xdr:row>79</xdr:row>
      <xdr:rowOff>13102</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3652500" y="134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29629</xdr:rowOff>
    </xdr:from>
    <xdr:ext cx="469744"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3468428" y="1323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86895</xdr:rowOff>
    </xdr:from>
    <xdr:to>
      <xdr:col>67</xdr:col>
      <xdr:colOff>101600</xdr:colOff>
      <xdr:row>79</xdr:row>
      <xdr:rowOff>17045</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2763500" y="134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8172</xdr:rowOff>
    </xdr:from>
    <xdr:ext cx="378565"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625017" y="13552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a:extLst>
            <a:ext uri="{FF2B5EF4-FFF2-40B4-BE49-F238E27FC236}">
              <a16:creationId xmlns="" xmlns:a16="http://schemas.microsoft.com/office/drawing/2014/main" id="{00000000-0008-0000-0700-0000B6020000}"/>
            </a:ext>
          </a:extLst>
        </xdr:cNvPr>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a:extLst>
            <a:ext uri="{FF2B5EF4-FFF2-40B4-BE49-F238E27FC236}">
              <a16:creationId xmlns="" xmlns:a16="http://schemas.microsoft.com/office/drawing/2014/main" id="{00000000-0008-0000-0700-0000B8020000}"/>
            </a:ext>
          </a:extLst>
        </xdr:cNvPr>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159272</xdr:rowOff>
    </xdr:from>
    <xdr:to>
      <xdr:col>85</xdr:col>
      <xdr:colOff>127000</xdr:colOff>
      <xdr:row>94</xdr:row>
      <xdr:rowOff>159958</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5481300" y="1627557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a:extLst>
            <a:ext uri="{FF2B5EF4-FFF2-40B4-BE49-F238E27FC236}">
              <a16:creationId xmlns="" xmlns:a16="http://schemas.microsoft.com/office/drawing/2014/main" id="{00000000-0008-0000-0700-0000BB020000}"/>
            </a:ext>
          </a:extLst>
        </xdr:cNvPr>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96200</xdr:rowOff>
    </xdr:from>
    <xdr:to>
      <xdr:col>81</xdr:col>
      <xdr:colOff>50800</xdr:colOff>
      <xdr:row>94</xdr:row>
      <xdr:rowOff>159272</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4592300" y="16212500"/>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93577</xdr:rowOff>
    </xdr:from>
    <xdr:to>
      <xdr:col>76</xdr:col>
      <xdr:colOff>114300</xdr:colOff>
      <xdr:row>94</xdr:row>
      <xdr:rowOff>96200</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3703300" y="16209877"/>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52963</xdr:rowOff>
    </xdr:from>
    <xdr:to>
      <xdr:col>71</xdr:col>
      <xdr:colOff>177800</xdr:colOff>
      <xdr:row>94</xdr:row>
      <xdr:rowOff>93577</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a:off x="12814300" y="1616926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109158</xdr:rowOff>
    </xdr:from>
    <xdr:to>
      <xdr:col>85</xdr:col>
      <xdr:colOff>177800</xdr:colOff>
      <xdr:row>95</xdr:row>
      <xdr:rowOff>39308</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6268700" y="162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132035</xdr:rowOff>
    </xdr:from>
    <xdr:ext cx="534377" cy="259045"/>
    <xdr:sp macro="" textlink="">
      <xdr:nvSpPr>
        <xdr:cNvPr id="718" name="公債費該当値テキスト">
          <a:extLst>
            <a:ext uri="{FF2B5EF4-FFF2-40B4-BE49-F238E27FC236}">
              <a16:creationId xmlns="" xmlns:a16="http://schemas.microsoft.com/office/drawing/2014/main" id="{00000000-0008-0000-0700-0000CE020000}"/>
            </a:ext>
          </a:extLst>
        </xdr:cNvPr>
        <xdr:cNvSpPr txBox="1"/>
      </xdr:nvSpPr>
      <xdr:spPr>
        <a:xfrm>
          <a:off x="16370300" y="160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108472</xdr:rowOff>
    </xdr:from>
    <xdr:to>
      <xdr:col>81</xdr:col>
      <xdr:colOff>101600</xdr:colOff>
      <xdr:row>95</xdr:row>
      <xdr:rowOff>38622</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5430500" y="16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55149</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14111" y="1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45400</xdr:rowOff>
    </xdr:from>
    <xdr:to>
      <xdr:col>76</xdr:col>
      <xdr:colOff>165100</xdr:colOff>
      <xdr:row>94</xdr:row>
      <xdr:rowOff>147000</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4541500" y="1616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163527</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325111" y="159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42777</xdr:rowOff>
    </xdr:from>
    <xdr:to>
      <xdr:col>72</xdr:col>
      <xdr:colOff>38100</xdr:colOff>
      <xdr:row>94</xdr:row>
      <xdr:rowOff>144377</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3652500" y="161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160904</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436111" y="159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2163</xdr:rowOff>
    </xdr:from>
    <xdr:to>
      <xdr:col>67</xdr:col>
      <xdr:colOff>101600</xdr:colOff>
      <xdr:row>94</xdr:row>
      <xdr:rowOff>103763</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2763500" y="161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120290</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2547111" y="158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a:extLst>
            <a:ext uri="{FF2B5EF4-FFF2-40B4-BE49-F238E27FC236}">
              <a16:creationId xmlns="" xmlns:a16="http://schemas.microsoft.com/office/drawing/2014/main" id="{00000000-0008-0000-0700-0000EF020000}"/>
            </a:ext>
          </a:extLst>
        </xdr:cNvPr>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a:extLst>
            <a:ext uri="{FF2B5EF4-FFF2-40B4-BE49-F238E27FC236}">
              <a16:creationId xmlns="" xmlns:a16="http://schemas.microsoft.com/office/drawing/2014/main" id="{00000000-0008-0000-0700-0000F1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a:extLst>
            <a:ext uri="{FF2B5EF4-FFF2-40B4-BE49-F238E27FC236}">
              <a16:creationId xmlns="" xmlns:a16="http://schemas.microsoft.com/office/drawing/2014/main" id="{00000000-0008-0000-0700-0000F4020000}"/>
            </a:ext>
          </a:extLst>
        </xdr:cNvPr>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a:extLst>
            <a:ext uri="{FF2B5EF4-FFF2-40B4-BE49-F238E27FC236}">
              <a16:creationId xmlns="" xmlns:a16="http://schemas.microsoft.com/office/drawing/2014/main" id="{00000000-0008-0000-0700-000007030000}"/>
            </a:ext>
          </a:extLst>
        </xdr:cNvPr>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総務費について、類似団体に比べ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147,608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円高くなっているが、これはふるさと納税による寄附金の基金積立金及び返礼品と新庁舎建設関連工事が要因となっている。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民生費について、高齢化率の上昇に比例し伸びており、また自立支援給付費なども大きく伸び平成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年度は類似団体平均を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農林水産業費について、平成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年度は畜産関連の補助事業により大きく増加したが、平成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年度は類似団体より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11,728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円高にとどまった。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商工費について、観光施設などの管理・維持に対する経費や産業振興に対する経費は類似団体と比べコスト高となっているが、人口に対する観光客数は県平均の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倍以上となっており市の重要な産業の一つとなっている。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土木費について、広い面積に散在する集落を結ぶため市道総延長が長い上に、市道の除排雪経費も上乗せされるため、類似団体と比べ一人当たり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49,298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円高くなっている。</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年度は豪雪のため例年より高くなっている。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消防費について、隣接する大石田町の消防業務を受託しており類似団体と比べ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9433</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公債費について、類似団体と比べ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5,831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円高い状態ではあるが、事業を重要度や緊急度により取捨選択し起債の抑制を行ったため、</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には類似団体平均との差は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18,316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円もあったが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5,831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円まで減少しており、数値は着実に改善している。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財政調整基金残高については、三位一体改革による交付税等の減少に加え、平成16、17年度の豪雪時に、除排雪経費を基金から繰り入れて捻出したことにより積み増しができず平成2</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年度まで厳しい状況で推移した。職員数の削減や職員給の独自カットなど集中改革プランの確実な実行により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15.58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％まで上昇し、平成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年度は一般財源の減少に対応するため繰り入れを行い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12.96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％まで減少している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今後においても、行財政改革プランに基づき、引き続き経常経費の節減に努め、限られた財源を有効に活用して財政の健全化の取り組みを着実に実施するよう努める。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一般会計及び国民健康保険特別会計から国営村山北部土地改良事業特別会計までの特別会計において、赤字になっている会計はなく、全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会計において黒字となっている。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般会計においては、毎年、事務事業の見直しや投資的事業の取捨選択を実施し歳出の抑制を行い、また、補助事業の活用や交付税措置のある地方債の活用などにも努めている。歳入においては市税等の収納対策の強化やふるさと応援寄附金のＰＲなどで自主財源の確保に努め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国民健康保険特別会計においては、平成2</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年度に国保税の改定を行い、また医療費抑制のため個別のきめ細かな保健事業にも力を入れている。簡易水道特別会計においては平成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月に使用料を改定するなど財源確保に努めている。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13985290</v>
      </c>
      <c r="BO4" s="430"/>
      <c r="BP4" s="430"/>
      <c r="BQ4" s="430"/>
      <c r="BR4" s="430"/>
      <c r="BS4" s="430"/>
      <c r="BT4" s="430"/>
      <c r="BU4" s="431"/>
      <c r="BV4" s="429">
        <v>13953383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12</v>
      </c>
      <c r="CU4" s="436"/>
      <c r="CV4" s="436"/>
      <c r="CW4" s="436"/>
      <c r="CX4" s="436"/>
      <c r="CY4" s="436"/>
      <c r="CZ4" s="436"/>
      <c r="DA4" s="437"/>
      <c r="DB4" s="435">
        <v>10.7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13011380</v>
      </c>
      <c r="BO5" s="467"/>
      <c r="BP5" s="467"/>
      <c r="BQ5" s="467"/>
      <c r="BR5" s="467"/>
      <c r="BS5" s="467"/>
      <c r="BT5" s="467"/>
      <c r="BU5" s="468"/>
      <c r="BV5" s="466">
        <v>13134143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86.8</v>
      </c>
      <c r="CU5" s="464"/>
      <c r="CV5" s="464"/>
      <c r="CW5" s="464"/>
      <c r="CX5" s="464"/>
      <c r="CY5" s="464"/>
      <c r="CZ5" s="464"/>
      <c r="DA5" s="465"/>
      <c r="DB5" s="463">
        <v>87.3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973910</v>
      </c>
      <c r="BO6" s="467"/>
      <c r="BP6" s="467"/>
      <c r="BQ6" s="467"/>
      <c r="BR6" s="467"/>
      <c r="BS6" s="467"/>
      <c r="BT6" s="467"/>
      <c r="BU6" s="468"/>
      <c r="BV6" s="466">
        <v>819240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90.5</v>
      </c>
      <c r="CU6" s="504"/>
      <c r="CV6" s="504"/>
      <c r="CW6" s="504"/>
      <c r="CX6" s="504"/>
      <c r="CY6" s="504"/>
      <c r="CZ6" s="504"/>
      <c r="DA6" s="505"/>
      <c r="DB6" s="503">
        <v>91.2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220369</v>
      </c>
      <c r="BO7" s="467"/>
      <c r="BP7" s="467"/>
      <c r="BQ7" s="467"/>
      <c r="BR7" s="467"/>
      <c r="BS7" s="467"/>
      <c r="BT7" s="467"/>
      <c r="BU7" s="468"/>
      <c r="BV7" s="466">
        <v>134208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6283629</v>
      </c>
      <c r="CU7" s="467"/>
      <c r="CV7" s="467"/>
      <c r="CW7" s="467"/>
      <c r="CX7" s="467"/>
      <c r="CY7" s="467"/>
      <c r="CZ7" s="467"/>
      <c r="DA7" s="468"/>
      <c r="DB7" s="466">
        <v>6422773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753541</v>
      </c>
      <c r="BO8" s="467"/>
      <c r="BP8" s="467"/>
      <c r="BQ8" s="467"/>
      <c r="BR8" s="467"/>
      <c r="BS8" s="467"/>
      <c r="BT8" s="467"/>
      <c r="BU8" s="468"/>
      <c r="BV8" s="466">
        <v>685032</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0.28999999999999998</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16953</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68509</v>
      </c>
      <c r="BO9" s="467"/>
      <c r="BP9" s="467"/>
      <c r="BQ9" s="467"/>
      <c r="BR9" s="467"/>
      <c r="BS9" s="467"/>
      <c r="BT9" s="467"/>
      <c r="BU9" s="468"/>
      <c r="BV9" s="466">
        <v>-52727</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13</v>
      </c>
      <c r="CU9" s="464"/>
      <c r="CV9" s="464"/>
      <c r="CW9" s="464"/>
      <c r="CX9" s="464"/>
      <c r="CY9" s="464"/>
      <c r="CZ9" s="464"/>
      <c r="DA9" s="465"/>
      <c r="DB9" s="463">
        <v>13.7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18955</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342479</v>
      </c>
      <c r="BO10" s="467"/>
      <c r="BP10" s="467"/>
      <c r="BQ10" s="467"/>
      <c r="BR10" s="467"/>
      <c r="BS10" s="467"/>
      <c r="BT10" s="467"/>
      <c r="BU10" s="468"/>
      <c r="BV10" s="466">
        <v>368941</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128</v>
      </c>
      <c r="AV11" s="499"/>
      <c r="AW11" s="499"/>
      <c r="AX11" s="499"/>
      <c r="AY11" s="500" t="s">
        <v>129</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130</v>
      </c>
      <c r="CE11" s="470"/>
      <c r="CF11" s="470"/>
      <c r="CG11" s="470"/>
      <c r="CH11" s="470"/>
      <c r="CI11" s="470"/>
      <c r="CJ11" s="470"/>
      <c r="CK11" s="470"/>
      <c r="CL11" s="470"/>
      <c r="CM11" s="470"/>
      <c r="CN11" s="470"/>
      <c r="CO11" s="470"/>
      <c r="CP11" s="470"/>
      <c r="CQ11" s="470"/>
      <c r="CR11" s="470"/>
      <c r="CS11" s="471"/>
      <c r="CT11" s="506" t="s">
        <v>131</v>
      </c>
      <c r="CU11" s="507"/>
      <c r="CV11" s="507"/>
      <c r="CW11" s="507"/>
      <c r="CX11" s="507"/>
      <c r="CY11" s="507"/>
      <c r="CZ11" s="507"/>
      <c r="DA11" s="508"/>
      <c r="DB11" s="506" t="s">
        <v>132</v>
      </c>
      <c r="DC11" s="507"/>
      <c r="DD11" s="507"/>
      <c r="DE11" s="507"/>
      <c r="DF11" s="507"/>
      <c r="DG11" s="507"/>
      <c r="DH11" s="507"/>
      <c r="DI11" s="508"/>
      <c r="DJ11" s="185"/>
      <c r="DK11" s="185"/>
      <c r="DL11" s="185"/>
      <c r="DM11" s="185"/>
      <c r="DN11" s="185"/>
      <c r="DO11" s="185"/>
    </row>
    <row r="12" spans="1:119" ht="18.75" customHeight="1" x14ac:dyDescent="0.15">
      <c r="A12" s="186"/>
      <c r="B12" s="526" t="s">
        <v>133</v>
      </c>
      <c r="C12" s="527"/>
      <c r="D12" s="527"/>
      <c r="E12" s="527"/>
      <c r="F12" s="527"/>
      <c r="G12" s="527"/>
      <c r="H12" s="527"/>
      <c r="I12" s="527"/>
      <c r="J12" s="527"/>
      <c r="K12" s="528"/>
      <c r="L12" s="535" t="s">
        <v>134</v>
      </c>
      <c r="M12" s="536"/>
      <c r="N12" s="536"/>
      <c r="O12" s="536"/>
      <c r="P12" s="536"/>
      <c r="Q12" s="537"/>
      <c r="R12" s="538">
        <v>16202</v>
      </c>
      <c r="S12" s="539"/>
      <c r="T12" s="539"/>
      <c r="U12" s="539"/>
      <c r="V12" s="540"/>
      <c r="W12" s="541" t="s">
        <v>1</v>
      </c>
      <c r="X12" s="499"/>
      <c r="Y12" s="499"/>
      <c r="Z12" s="499"/>
      <c r="AA12" s="499"/>
      <c r="AB12" s="542"/>
      <c r="AC12" s="498" t="s">
        <v>135</v>
      </c>
      <c r="AD12" s="499"/>
      <c r="AE12" s="499"/>
      <c r="AF12" s="499"/>
      <c r="AG12" s="542"/>
      <c r="AH12" s="498" t="s">
        <v>136</v>
      </c>
      <c r="AI12" s="499"/>
      <c r="AJ12" s="499"/>
      <c r="AK12" s="499"/>
      <c r="AL12" s="543"/>
      <c r="AM12" s="495" t="s">
        <v>137</v>
      </c>
      <c r="AN12" s="496"/>
      <c r="AO12" s="496"/>
      <c r="AP12" s="496"/>
      <c r="AQ12" s="496"/>
      <c r="AR12" s="496"/>
      <c r="AS12" s="496"/>
      <c r="AT12" s="497"/>
      <c r="AU12" s="498" t="s">
        <v>138</v>
      </c>
      <c r="AV12" s="499"/>
      <c r="AW12" s="499"/>
      <c r="AX12" s="499"/>
      <c r="AY12" s="500" t="s">
        <v>139</v>
      </c>
      <c r="AZ12" s="501"/>
      <c r="BA12" s="501"/>
      <c r="BB12" s="501"/>
      <c r="BC12" s="501"/>
      <c r="BD12" s="501"/>
      <c r="BE12" s="501"/>
      <c r="BF12" s="501"/>
      <c r="BG12" s="501"/>
      <c r="BH12" s="501"/>
      <c r="BI12" s="501"/>
      <c r="BJ12" s="501"/>
      <c r="BK12" s="501"/>
      <c r="BL12" s="501"/>
      <c r="BM12" s="502"/>
      <c r="BN12" s="466">
        <v>528876</v>
      </c>
      <c r="BO12" s="467"/>
      <c r="BP12" s="467"/>
      <c r="BQ12" s="467"/>
      <c r="BR12" s="467"/>
      <c r="BS12" s="467"/>
      <c r="BT12" s="467"/>
      <c r="BU12" s="468"/>
      <c r="BV12" s="466">
        <v>370000</v>
      </c>
      <c r="BW12" s="467"/>
      <c r="BX12" s="467"/>
      <c r="BY12" s="467"/>
      <c r="BZ12" s="467"/>
      <c r="CA12" s="467"/>
      <c r="CB12" s="467"/>
      <c r="CC12" s="468"/>
      <c r="CD12" s="469" t="s">
        <v>140</v>
      </c>
      <c r="CE12" s="470"/>
      <c r="CF12" s="470"/>
      <c r="CG12" s="470"/>
      <c r="CH12" s="470"/>
      <c r="CI12" s="470"/>
      <c r="CJ12" s="470"/>
      <c r="CK12" s="470"/>
      <c r="CL12" s="470"/>
      <c r="CM12" s="470"/>
      <c r="CN12" s="470"/>
      <c r="CO12" s="470"/>
      <c r="CP12" s="470"/>
      <c r="CQ12" s="470"/>
      <c r="CR12" s="470"/>
      <c r="CS12" s="471"/>
      <c r="CT12" s="506" t="s">
        <v>132</v>
      </c>
      <c r="CU12" s="507"/>
      <c r="CV12" s="507"/>
      <c r="CW12" s="507"/>
      <c r="CX12" s="507"/>
      <c r="CY12" s="507"/>
      <c r="CZ12" s="507"/>
      <c r="DA12" s="508"/>
      <c r="DB12" s="506" t="s">
        <v>141</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142</v>
      </c>
      <c r="N13" s="555"/>
      <c r="O13" s="555"/>
      <c r="P13" s="555"/>
      <c r="Q13" s="556"/>
      <c r="R13" s="547">
        <v>16103</v>
      </c>
      <c r="S13" s="548"/>
      <c r="T13" s="548"/>
      <c r="U13" s="548"/>
      <c r="V13" s="549"/>
      <c r="W13" s="482" t="s">
        <v>143</v>
      </c>
      <c r="X13" s="483"/>
      <c r="Y13" s="483"/>
      <c r="Z13" s="483"/>
      <c r="AA13" s="483"/>
      <c r="AB13" s="473"/>
      <c r="AC13" s="517">
        <v>1993</v>
      </c>
      <c r="AD13" s="518"/>
      <c r="AE13" s="518"/>
      <c r="AF13" s="518"/>
      <c r="AG13" s="557"/>
      <c r="AH13" s="517">
        <v>2397</v>
      </c>
      <c r="AI13" s="518"/>
      <c r="AJ13" s="518"/>
      <c r="AK13" s="518"/>
      <c r="AL13" s="519"/>
      <c r="AM13" s="495" t="s">
        <v>144</v>
      </c>
      <c r="AN13" s="496"/>
      <c r="AO13" s="496"/>
      <c r="AP13" s="496"/>
      <c r="AQ13" s="496"/>
      <c r="AR13" s="496"/>
      <c r="AS13" s="496"/>
      <c r="AT13" s="497"/>
      <c r="AU13" s="498" t="s">
        <v>128</v>
      </c>
      <c r="AV13" s="499"/>
      <c r="AW13" s="499"/>
      <c r="AX13" s="499"/>
      <c r="AY13" s="500" t="s">
        <v>145</v>
      </c>
      <c r="AZ13" s="501"/>
      <c r="BA13" s="501"/>
      <c r="BB13" s="501"/>
      <c r="BC13" s="501"/>
      <c r="BD13" s="501"/>
      <c r="BE13" s="501"/>
      <c r="BF13" s="501"/>
      <c r="BG13" s="501"/>
      <c r="BH13" s="501"/>
      <c r="BI13" s="501"/>
      <c r="BJ13" s="501"/>
      <c r="BK13" s="501"/>
      <c r="BL13" s="501"/>
      <c r="BM13" s="502"/>
      <c r="BN13" s="466">
        <v>-117888</v>
      </c>
      <c r="BO13" s="467"/>
      <c r="BP13" s="467"/>
      <c r="BQ13" s="467"/>
      <c r="BR13" s="467"/>
      <c r="BS13" s="467"/>
      <c r="BT13" s="467"/>
      <c r="BU13" s="468"/>
      <c r="BV13" s="466">
        <v>-53786</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16589</v>
      </c>
      <c r="S14" s="548"/>
      <c r="T14" s="548"/>
      <c r="U14" s="548"/>
      <c r="V14" s="549"/>
      <c r="W14" s="456"/>
      <c r="X14" s="457"/>
      <c r="Y14" s="457"/>
      <c r="Z14" s="457"/>
      <c r="AA14" s="457"/>
      <c r="AB14" s="446"/>
      <c r="AC14" s="550">
        <v>22.2</v>
      </c>
      <c r="AD14" s="551"/>
      <c r="AE14" s="551"/>
      <c r="AF14" s="551"/>
      <c r="AG14" s="552"/>
      <c r="AH14" s="550">
        <v>24.4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80.2</v>
      </c>
      <c r="CU14" s="562"/>
      <c r="CV14" s="562"/>
      <c r="CW14" s="562"/>
      <c r="CX14" s="562"/>
      <c r="CY14" s="562"/>
      <c r="CZ14" s="562"/>
      <c r="DA14" s="563"/>
      <c r="DB14" s="561">
        <v>64.400000000000006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16493</v>
      </c>
      <c r="S15" s="548"/>
      <c r="T15" s="548"/>
      <c r="U15" s="548"/>
      <c r="V15" s="549"/>
      <c r="W15" s="482" t="s">
        <v>150</v>
      </c>
      <c r="X15" s="483"/>
      <c r="Y15" s="483"/>
      <c r="Z15" s="483"/>
      <c r="AA15" s="483"/>
      <c r="AB15" s="473"/>
      <c r="AC15" s="517">
        <v>2826</v>
      </c>
      <c r="AD15" s="518"/>
      <c r="AE15" s="518"/>
      <c r="AF15" s="518"/>
      <c r="AG15" s="557"/>
      <c r="AH15" s="517">
        <v>3004</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1653149</v>
      </c>
      <c r="BO15" s="430"/>
      <c r="BP15" s="430"/>
      <c r="BQ15" s="430"/>
      <c r="BR15" s="430"/>
      <c r="BS15" s="430"/>
      <c r="BT15" s="430"/>
      <c r="BU15" s="431"/>
      <c r="BV15" s="429">
        <v>1632209</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31.5</v>
      </c>
      <c r="AD16" s="551"/>
      <c r="AE16" s="551"/>
      <c r="AF16" s="551"/>
      <c r="AG16" s="552"/>
      <c r="AH16" s="550">
        <v>30.6</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5596287</v>
      </c>
      <c r="BO16" s="467"/>
      <c r="BP16" s="467"/>
      <c r="BQ16" s="467"/>
      <c r="BR16" s="467"/>
      <c r="BS16" s="467"/>
      <c r="BT16" s="467"/>
      <c r="BU16" s="468"/>
      <c r="BV16" s="466">
        <v>5718773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4166</v>
      </c>
      <c r="AD17" s="518"/>
      <c r="AE17" s="518"/>
      <c r="AF17" s="518"/>
      <c r="AG17" s="557"/>
      <c r="AH17" s="517">
        <v>4409</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2079522</v>
      </c>
      <c r="BO17" s="467"/>
      <c r="BP17" s="467"/>
      <c r="BQ17" s="467"/>
      <c r="BR17" s="467"/>
      <c r="BS17" s="467"/>
      <c r="BT17" s="467"/>
      <c r="BU17" s="468"/>
      <c r="BV17" s="466">
        <v>2061867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160</v>
      </c>
      <c r="C18" s="509"/>
      <c r="D18" s="509"/>
      <c r="E18" s="578"/>
      <c r="F18" s="578"/>
      <c r="G18" s="578"/>
      <c r="H18" s="578"/>
      <c r="I18" s="578"/>
      <c r="J18" s="578"/>
      <c r="K18" s="578"/>
      <c r="L18" s="579">
        <v>372.53</v>
      </c>
      <c r="M18" s="579"/>
      <c r="N18" s="579"/>
      <c r="O18" s="579"/>
      <c r="P18" s="579"/>
      <c r="Q18" s="579"/>
      <c r="R18" s="580"/>
      <c r="S18" s="580"/>
      <c r="T18" s="580"/>
      <c r="U18" s="580"/>
      <c r="V18" s="581"/>
      <c r="W18" s="484"/>
      <c r="X18" s="485"/>
      <c r="Y18" s="485"/>
      <c r="Z18" s="485"/>
      <c r="AA18" s="485"/>
      <c r="AB18" s="476"/>
      <c r="AC18" s="582">
        <v>46.4</v>
      </c>
      <c r="AD18" s="583"/>
      <c r="AE18" s="583"/>
      <c r="AF18" s="583"/>
      <c r="AG18" s="584"/>
      <c r="AH18" s="582">
        <v>44.9</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5513200</v>
      </c>
      <c r="BO18" s="467"/>
      <c r="BP18" s="467"/>
      <c r="BQ18" s="467"/>
      <c r="BR18" s="467"/>
      <c r="BS18" s="467"/>
      <c r="BT18" s="467"/>
      <c r="BU18" s="468"/>
      <c r="BV18" s="466">
        <v>5671664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162</v>
      </c>
      <c r="C19" s="509"/>
      <c r="D19" s="509"/>
      <c r="E19" s="578"/>
      <c r="F19" s="578"/>
      <c r="G19" s="578"/>
      <c r="H19" s="578"/>
      <c r="I19" s="578"/>
      <c r="J19" s="578"/>
      <c r="K19" s="578"/>
      <c r="L19" s="586">
        <v>46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8841203</v>
      </c>
      <c r="BO19" s="467"/>
      <c r="BP19" s="467"/>
      <c r="BQ19" s="467"/>
      <c r="BR19" s="467"/>
      <c r="BS19" s="467"/>
      <c r="BT19" s="467"/>
      <c r="BU19" s="468"/>
      <c r="BV19" s="466">
        <v>8539098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164</v>
      </c>
      <c r="C20" s="509"/>
      <c r="D20" s="509"/>
      <c r="E20" s="578"/>
      <c r="F20" s="578"/>
      <c r="G20" s="578"/>
      <c r="H20" s="578"/>
      <c r="I20" s="578"/>
      <c r="J20" s="578"/>
      <c r="K20" s="578"/>
      <c r="L20" s="586">
        <v>5109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12601607</v>
      </c>
      <c r="BO23" s="467"/>
      <c r="BP23" s="467"/>
      <c r="BQ23" s="467"/>
      <c r="BR23" s="467"/>
      <c r="BS23" s="467"/>
      <c r="BT23" s="467"/>
      <c r="BU23" s="468"/>
      <c r="BV23" s="466">
        <v>11452667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173</v>
      </c>
      <c r="F24" s="496"/>
      <c r="G24" s="496"/>
      <c r="H24" s="496"/>
      <c r="I24" s="496"/>
      <c r="J24" s="496"/>
      <c r="K24" s="497"/>
      <c r="L24" s="517">
        <v>1</v>
      </c>
      <c r="M24" s="518"/>
      <c r="N24" s="518"/>
      <c r="O24" s="518"/>
      <c r="P24" s="557"/>
      <c r="Q24" s="517">
        <v>7280</v>
      </c>
      <c r="R24" s="518"/>
      <c r="S24" s="518"/>
      <c r="T24" s="518"/>
      <c r="U24" s="518"/>
      <c r="V24" s="557"/>
      <c r="W24" s="616"/>
      <c r="X24" s="604"/>
      <c r="Y24" s="605"/>
      <c r="Z24" s="516" t="s">
        <v>174</v>
      </c>
      <c r="AA24" s="496"/>
      <c r="AB24" s="496"/>
      <c r="AC24" s="496"/>
      <c r="AD24" s="496"/>
      <c r="AE24" s="496"/>
      <c r="AF24" s="496"/>
      <c r="AG24" s="497"/>
      <c r="AH24" s="517">
        <v>224</v>
      </c>
      <c r="AI24" s="518"/>
      <c r="AJ24" s="518"/>
      <c r="AK24" s="518"/>
      <c r="AL24" s="557"/>
      <c r="AM24" s="517">
        <v>646688</v>
      </c>
      <c r="AN24" s="518"/>
      <c r="AO24" s="518"/>
      <c r="AP24" s="518"/>
      <c r="AQ24" s="518"/>
      <c r="AR24" s="557"/>
      <c r="AS24" s="517">
        <v>2887</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10703911</v>
      </c>
      <c r="BO24" s="467"/>
      <c r="BP24" s="467"/>
      <c r="BQ24" s="467"/>
      <c r="BR24" s="467"/>
      <c r="BS24" s="467"/>
      <c r="BT24" s="467"/>
      <c r="BU24" s="468"/>
      <c r="BV24" s="466">
        <v>10273980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176</v>
      </c>
      <c r="F25" s="496"/>
      <c r="G25" s="496"/>
      <c r="H25" s="496"/>
      <c r="I25" s="496"/>
      <c r="J25" s="496"/>
      <c r="K25" s="497"/>
      <c r="L25" s="517">
        <v>1</v>
      </c>
      <c r="M25" s="518"/>
      <c r="N25" s="518"/>
      <c r="O25" s="518"/>
      <c r="P25" s="557"/>
      <c r="Q25" s="517">
        <v>6800</v>
      </c>
      <c r="R25" s="518"/>
      <c r="S25" s="518"/>
      <c r="T25" s="518"/>
      <c r="U25" s="518"/>
      <c r="V25" s="557"/>
      <c r="W25" s="616"/>
      <c r="X25" s="604"/>
      <c r="Y25" s="605"/>
      <c r="Z25" s="516" t="s">
        <v>177</v>
      </c>
      <c r="AA25" s="496"/>
      <c r="AB25" s="496"/>
      <c r="AC25" s="496"/>
      <c r="AD25" s="496"/>
      <c r="AE25" s="496"/>
      <c r="AF25" s="496"/>
      <c r="AG25" s="497"/>
      <c r="AH25" s="517">
        <v>50</v>
      </c>
      <c r="AI25" s="518"/>
      <c r="AJ25" s="518"/>
      <c r="AK25" s="518"/>
      <c r="AL25" s="557"/>
      <c r="AM25" s="517">
        <v>131000</v>
      </c>
      <c r="AN25" s="518"/>
      <c r="AO25" s="518"/>
      <c r="AP25" s="518"/>
      <c r="AQ25" s="518"/>
      <c r="AR25" s="557"/>
      <c r="AS25" s="517">
        <v>2620</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691299</v>
      </c>
      <c r="BO25" s="430"/>
      <c r="BP25" s="430"/>
      <c r="BQ25" s="430"/>
      <c r="BR25" s="430"/>
      <c r="BS25" s="430"/>
      <c r="BT25" s="430"/>
      <c r="BU25" s="431"/>
      <c r="BV25" s="429">
        <v>2357794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5700</v>
      </c>
      <c r="R26" s="518"/>
      <c r="S26" s="518"/>
      <c r="T26" s="518"/>
      <c r="U26" s="518"/>
      <c r="V26" s="557"/>
      <c r="W26" s="616"/>
      <c r="X26" s="604"/>
      <c r="Y26" s="605"/>
      <c r="Z26" s="516" t="s">
        <v>180</v>
      </c>
      <c r="AA26" s="626"/>
      <c r="AB26" s="626"/>
      <c r="AC26" s="626"/>
      <c r="AD26" s="626"/>
      <c r="AE26" s="626"/>
      <c r="AF26" s="626"/>
      <c r="AG26" s="627"/>
      <c r="AH26" s="517">
        <v>10</v>
      </c>
      <c r="AI26" s="518"/>
      <c r="AJ26" s="518"/>
      <c r="AK26" s="518"/>
      <c r="AL26" s="557"/>
      <c r="AM26" s="517">
        <v>28550</v>
      </c>
      <c r="AN26" s="518"/>
      <c r="AO26" s="518"/>
      <c r="AP26" s="518"/>
      <c r="AQ26" s="518"/>
      <c r="AR26" s="557"/>
      <c r="AS26" s="517">
        <v>2855</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182</v>
      </c>
      <c r="BO26" s="467"/>
      <c r="BP26" s="467"/>
      <c r="BQ26" s="467"/>
      <c r="BR26" s="467"/>
      <c r="BS26" s="467"/>
      <c r="BT26" s="467"/>
      <c r="BU26" s="468"/>
      <c r="BV26" s="466" t="s">
        <v>141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4200</v>
      </c>
      <c r="R27" s="518"/>
      <c r="S27" s="518"/>
      <c r="T27" s="518"/>
      <c r="U27" s="518"/>
      <c r="V27" s="557"/>
      <c r="W27" s="616"/>
      <c r="X27" s="604"/>
      <c r="Y27" s="605"/>
      <c r="Z27" s="516" t="s">
        <v>184</v>
      </c>
      <c r="AA27" s="496"/>
      <c r="AB27" s="496"/>
      <c r="AC27" s="496"/>
      <c r="AD27" s="496"/>
      <c r="AE27" s="496"/>
      <c r="AF27" s="496"/>
      <c r="AG27" s="497"/>
      <c r="AH27" s="517">
        <v>2</v>
      </c>
      <c r="AI27" s="518"/>
      <c r="AJ27" s="518"/>
      <c r="AK27" s="518"/>
      <c r="AL27" s="557"/>
      <c r="AM27" s="517" t="s">
        <v>185</v>
      </c>
      <c r="AN27" s="518"/>
      <c r="AO27" s="518"/>
      <c r="AP27" s="518"/>
      <c r="AQ27" s="518"/>
      <c r="AR27" s="557"/>
      <c r="AS27" s="517" t="s">
        <v>185</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111140</v>
      </c>
      <c r="BO27" s="640"/>
      <c r="BP27" s="640"/>
      <c r="BQ27" s="640"/>
      <c r="BR27" s="640"/>
      <c r="BS27" s="640"/>
      <c r="BT27" s="640"/>
      <c r="BU27" s="641"/>
      <c r="BV27" s="639">
        <v>111140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187</v>
      </c>
      <c r="F28" s="496"/>
      <c r="G28" s="496"/>
      <c r="H28" s="496"/>
      <c r="I28" s="496"/>
      <c r="J28" s="496"/>
      <c r="K28" s="497"/>
      <c r="L28" s="517">
        <v>1</v>
      </c>
      <c r="M28" s="518"/>
      <c r="N28" s="518"/>
      <c r="O28" s="518"/>
      <c r="P28" s="557"/>
      <c r="Q28" s="517">
        <v>3750</v>
      </c>
      <c r="R28" s="518"/>
      <c r="S28" s="518"/>
      <c r="T28" s="518"/>
      <c r="U28" s="518"/>
      <c r="V28" s="557"/>
      <c r="W28" s="616"/>
      <c r="X28" s="604"/>
      <c r="Y28" s="605"/>
      <c r="Z28" s="516" t="s">
        <v>188</v>
      </c>
      <c r="AA28" s="496"/>
      <c r="AB28" s="496"/>
      <c r="AC28" s="496"/>
      <c r="AD28" s="496"/>
      <c r="AE28" s="496"/>
      <c r="AF28" s="496"/>
      <c r="AG28" s="497"/>
      <c r="AH28" s="517" t="s">
        <v>182</v>
      </c>
      <c r="AI28" s="518"/>
      <c r="AJ28" s="518"/>
      <c r="AK28" s="518"/>
      <c r="AL28" s="557"/>
      <c r="AM28" s="517" t="s">
        <v>141</v>
      </c>
      <c r="AN28" s="518"/>
      <c r="AO28" s="518"/>
      <c r="AP28" s="518"/>
      <c r="AQ28" s="518"/>
      <c r="AR28" s="557"/>
      <c r="AS28" s="517" t="s">
        <v>141</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814502</v>
      </c>
      <c r="BO28" s="430"/>
      <c r="BP28" s="430"/>
      <c r="BQ28" s="430"/>
      <c r="BR28" s="430"/>
      <c r="BS28" s="430"/>
      <c r="BT28" s="430"/>
      <c r="BU28" s="431"/>
      <c r="BV28" s="429">
        <v>1000899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14</v>
      </c>
      <c r="M29" s="518"/>
      <c r="N29" s="518"/>
      <c r="O29" s="518"/>
      <c r="P29" s="557"/>
      <c r="Q29" s="517">
        <v>3500</v>
      </c>
      <c r="R29" s="518"/>
      <c r="S29" s="518"/>
      <c r="T29" s="518"/>
      <c r="U29" s="518"/>
      <c r="V29" s="557"/>
      <c r="W29" s="617"/>
      <c r="X29" s="618"/>
      <c r="Y29" s="619"/>
      <c r="Z29" s="516" t="s">
        <v>191</v>
      </c>
      <c r="AA29" s="496"/>
      <c r="AB29" s="496"/>
      <c r="AC29" s="496"/>
      <c r="AD29" s="496"/>
      <c r="AE29" s="496"/>
      <c r="AF29" s="496"/>
      <c r="AG29" s="497"/>
      <c r="AH29" s="517">
        <v>226</v>
      </c>
      <c r="AI29" s="518"/>
      <c r="AJ29" s="518"/>
      <c r="AK29" s="518"/>
      <c r="AL29" s="557"/>
      <c r="AM29" s="517">
        <v>655314</v>
      </c>
      <c r="AN29" s="518"/>
      <c r="AO29" s="518"/>
      <c r="AP29" s="518"/>
      <c r="AQ29" s="518"/>
      <c r="AR29" s="557"/>
      <c r="AS29" s="517">
        <v>2900</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165772</v>
      </c>
      <c r="BO29" s="467"/>
      <c r="BP29" s="467"/>
      <c r="BQ29" s="467"/>
      <c r="BR29" s="467"/>
      <c r="BS29" s="467"/>
      <c r="BT29" s="467"/>
      <c r="BU29" s="468"/>
      <c r="BV29" s="466">
        <v>165750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1426996</v>
      </c>
      <c r="BO30" s="640"/>
      <c r="BP30" s="640"/>
      <c r="BQ30" s="640"/>
      <c r="BR30" s="640"/>
      <c r="BS30" s="640"/>
      <c r="BT30" s="640"/>
      <c r="BU30" s="641"/>
      <c r="BV30" s="639">
        <v>1505412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202</v>
      </c>
      <c r="X33" s="455"/>
      <c r="Y33" s="455"/>
      <c r="Z33" s="455"/>
      <c r="AA33" s="455"/>
      <c r="AB33" s="455"/>
      <c r="AC33" s="455"/>
      <c r="AD33" s="455"/>
      <c r="AE33" s="455"/>
      <c r="AF33" s="455"/>
      <c r="AG33" s="455"/>
      <c r="AH33" s="455"/>
      <c r="AI33" s="455"/>
      <c r="AJ33" s="455"/>
      <c r="AK33" s="455"/>
      <c r="AL33" s="215"/>
      <c r="AM33" s="490" t="s">
        <v>200</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200</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尾花沢市大石田町環境衛生事業組合（普通会計分）</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尾花沢農産加工</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国営村山北部土地改良事業特別会計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簡易水道特別会計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尾花沢市大石田町環境衛生事業組合（水道事業会計）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尾花沢市ふるさと振興公社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尾花沢市大石田町環境衛生事業組合（公共下水道事業特別会計）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尾花沢市土地開発公社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尾花沢市大石田町環境衛生事業組合（特定環境保全公共下水道事業特別会計）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北村山広域行政事務組合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山形県市町村職員退職手当組合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山形県消防補償等組合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山形県自治会館管理組合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山形県後期高齢者医療広域連合（普通会計分）</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山形県後期高齢者医療広域連合（事業会計分）</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wT6/93RnwtvzEqhLqi5TBu7NxODBsd5AEUBgaki3fbPG4OSd2LznkE0DUgJD0W07yZyW9wgHSw/6I/vprMslw==" saltValue="BfEhHGg5Fr5R+uebCdi3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551</v>
      </c>
      <c r="D34" s="1244"/>
      <c r="E34" s="1245"/>
      <c r="F34" s="32">
        <v>10.75</v>
      </c>
      <c r="G34" s="33">
        <v>10.59</v>
      </c>
      <c r="H34" s="33">
        <v>11.2</v>
      </c>
      <c r="I34" s="33">
        <v>10.66</v>
      </c>
      <c r="J34" s="34">
        <v>11.98</v>
      </c>
      <c r="K34" s="22"/>
      <c r="L34" s="22"/>
      <c r="M34" s="22"/>
      <c r="N34" s="22"/>
      <c r="O34" s="22"/>
      <c r="P34" s="22"/>
    </row>
    <row r="35" spans="1:16" ht="39" customHeight="1" x14ac:dyDescent="0.15">
      <c r="A35" s="22"/>
      <c r="B35" s="35"/>
      <c r="C35" s="1238" t="s">
        <v>552</v>
      </c>
      <c r="D35" s="1239"/>
      <c r="E35" s="1240"/>
      <c r="F35" s="36">
        <v>2.19</v>
      </c>
      <c r="G35" s="37">
        <v>1.83</v>
      </c>
      <c r="H35" s="37">
        <v>2.86</v>
      </c>
      <c r="I35" s="37">
        <v>3.37</v>
      </c>
      <c r="J35" s="38">
        <v>3.62</v>
      </c>
      <c r="K35" s="22"/>
      <c r="L35" s="22"/>
      <c r="M35" s="22"/>
      <c r="N35" s="22"/>
      <c r="O35" s="22"/>
      <c r="P35" s="22"/>
    </row>
    <row r="36" spans="1:16" ht="39" customHeight="1" x14ac:dyDescent="0.15">
      <c r="A36" s="22"/>
      <c r="B36" s="35"/>
      <c r="C36" s="1238" t="s">
        <v>553</v>
      </c>
      <c r="D36" s="1239"/>
      <c r="E36" s="1240"/>
      <c r="F36" s="36">
        <v>0.41</v>
      </c>
      <c r="G36" s="37">
        <v>0.27</v>
      </c>
      <c r="H36" s="37">
        <v>0.39</v>
      </c>
      <c r="I36" s="37">
        <v>0.61</v>
      </c>
      <c r="J36" s="38">
        <v>0.72</v>
      </c>
      <c r="K36" s="22"/>
      <c r="L36" s="22"/>
      <c r="M36" s="22"/>
      <c r="N36" s="22"/>
      <c r="O36" s="22"/>
      <c r="P36" s="22"/>
    </row>
    <row r="37" spans="1:16" ht="39" customHeight="1" x14ac:dyDescent="0.15">
      <c r="A37" s="22"/>
      <c r="B37" s="35"/>
      <c r="C37" s="1238" t="s">
        <v>554</v>
      </c>
      <c r="D37" s="1239"/>
      <c r="E37" s="1240"/>
      <c r="F37" s="36">
        <v>0.08</v>
      </c>
      <c r="G37" s="37">
        <v>0.15</v>
      </c>
      <c r="H37" s="37">
        <v>0.21</v>
      </c>
      <c r="I37" s="37">
        <v>0.24</v>
      </c>
      <c r="J37" s="38">
        <v>0.18</v>
      </c>
      <c r="K37" s="22"/>
      <c r="L37" s="22"/>
      <c r="M37" s="22"/>
      <c r="N37" s="22"/>
      <c r="O37" s="22"/>
      <c r="P37" s="22"/>
    </row>
    <row r="38" spans="1:16" ht="39" customHeight="1" x14ac:dyDescent="0.15">
      <c r="A38" s="22"/>
      <c r="B38" s="35"/>
      <c r="C38" s="1238" t="s">
        <v>555</v>
      </c>
      <c r="D38" s="1239"/>
      <c r="E38" s="1240"/>
      <c r="F38" s="36">
        <v>0.06</v>
      </c>
      <c r="G38" s="37">
        <v>7.0000000000000007E-2</v>
      </c>
      <c r="H38" s="37">
        <v>0.08</v>
      </c>
      <c r="I38" s="37">
        <v>0.08</v>
      </c>
      <c r="J38" s="38">
        <v>0.12</v>
      </c>
      <c r="K38" s="22"/>
      <c r="L38" s="22"/>
      <c r="M38" s="22"/>
      <c r="N38" s="22"/>
      <c r="O38" s="22"/>
      <c r="P38" s="22"/>
    </row>
    <row r="39" spans="1:16" ht="39" customHeight="1" x14ac:dyDescent="0.15">
      <c r="A39" s="22"/>
      <c r="B39" s="35"/>
      <c r="C39" s="1238" t="s">
        <v>556</v>
      </c>
      <c r="D39" s="1239"/>
      <c r="E39" s="1240"/>
      <c r="F39" s="36">
        <v>0.03</v>
      </c>
      <c r="G39" s="37">
        <v>0</v>
      </c>
      <c r="H39" s="37">
        <v>0.01</v>
      </c>
      <c r="I39" s="37">
        <v>0.04</v>
      </c>
      <c r="J39" s="38">
        <v>0.04</v>
      </c>
      <c r="K39" s="22"/>
      <c r="L39" s="22"/>
      <c r="M39" s="22"/>
      <c r="N39" s="22"/>
      <c r="O39" s="22"/>
      <c r="P39" s="22"/>
    </row>
    <row r="40" spans="1:16" ht="39" customHeight="1" x14ac:dyDescent="0.15">
      <c r="A40" s="22"/>
      <c r="B40" s="35"/>
      <c r="C40" s="1238" t="s">
        <v>557</v>
      </c>
      <c r="D40" s="1239"/>
      <c r="E40" s="1240"/>
      <c r="F40" s="36">
        <v>0.02</v>
      </c>
      <c r="G40" s="37">
        <v>0.01</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558</v>
      </c>
      <c r="D42" s="1239"/>
      <c r="E42" s="1240"/>
      <c r="F42" s="36" t="s">
        <v>503</v>
      </c>
      <c r="G42" s="37" t="s">
        <v>503</v>
      </c>
      <c r="H42" s="37" t="s">
        <v>503</v>
      </c>
      <c r="I42" s="37" t="s">
        <v>503</v>
      </c>
      <c r="J42" s="38" t="s">
        <v>503</v>
      </c>
      <c r="K42" s="22"/>
      <c r="L42" s="22"/>
      <c r="M42" s="22"/>
      <c r="N42" s="22"/>
      <c r="O42" s="22"/>
      <c r="P42" s="22"/>
    </row>
    <row r="43" spans="1:16" ht="39" customHeight="1" thickBot="1" x14ac:dyDescent="0.2">
      <c r="A43" s="22"/>
      <c r="B43" s="40"/>
      <c r="C43" s="1241" t="s">
        <v>559</v>
      </c>
      <c r="D43" s="1242"/>
      <c r="E43" s="1243"/>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M0iOBWAK58WU6hajWfp7bvnoHVD2kA44lVvubD4UJNLotKpzKt6k+FwRX1cCF/aH+1u+/FcpODZqHkL0XdHJg==" saltValue="ESNXOy0w6OIfmbUTQ6Jb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1474</v>
      </c>
      <c r="L45" s="60">
        <v>1381</v>
      </c>
      <c r="M45" s="60">
        <v>1344</v>
      </c>
      <c r="N45" s="60">
        <v>1214</v>
      </c>
      <c r="O45" s="61">
        <v>1185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503</v>
      </c>
      <c r="L46" s="64" t="s">
        <v>503</v>
      </c>
      <c r="M46" s="64" t="s">
        <v>503</v>
      </c>
      <c r="N46" s="64" t="s">
        <v>503</v>
      </c>
      <c r="O46" s="65" t="s">
        <v>503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503</v>
      </c>
      <c r="L47" s="64" t="s">
        <v>503</v>
      </c>
      <c r="M47" s="64" t="s">
        <v>503</v>
      </c>
      <c r="N47" s="64" t="s">
        <v>503</v>
      </c>
      <c r="O47" s="65" t="s">
        <v>503</v>
      </c>
      <c r="P47" s="48"/>
      <c r="Q47" s="48"/>
      <c r="R47" s="48"/>
      <c r="S47" s="48"/>
      <c r="T47" s="48"/>
      <c r="U47" s="48"/>
    </row>
    <row r="48" spans="1:21" ht="30.75" customHeight="1" x14ac:dyDescent="0.15">
      <c r="A48" s="48"/>
      <c r="B48" s="1248"/>
      <c r="C48" s="1249"/>
      <c r="D48" s="62"/>
      <c r="E48" s="1254" t="s">
        <v>15</v>
      </c>
      <c r="F48" s="1254"/>
      <c r="G48" s="1254"/>
      <c r="H48" s="1254"/>
      <c r="I48" s="1254"/>
      <c r="J48" s="1255"/>
      <c r="K48" s="63">
        <v>91</v>
      </c>
      <c r="L48" s="64">
        <v>96</v>
      </c>
      <c r="M48" s="64">
        <v>111</v>
      </c>
      <c r="N48" s="64">
        <v>107</v>
      </c>
      <c r="O48" s="65">
        <v>115</v>
      </c>
      <c r="P48" s="48"/>
      <c r="Q48" s="48"/>
      <c r="R48" s="48"/>
      <c r="S48" s="48"/>
      <c r="T48" s="48"/>
      <c r="U48" s="48"/>
    </row>
    <row r="49" spans="1:21" ht="30.75" customHeight="1" x14ac:dyDescent="0.15">
      <c r="A49" s="48"/>
      <c r="B49" s="1248"/>
      <c r="C49" s="1249"/>
      <c r="D49" s="62"/>
      <c r="E49" s="1254" t="s">
        <v>16</v>
      </c>
      <c r="F49" s="1254"/>
      <c r="G49" s="1254"/>
      <c r="H49" s="1254"/>
      <c r="I49" s="1254"/>
      <c r="J49" s="1255"/>
      <c r="K49" s="63">
        <v>308</v>
      </c>
      <c r="L49" s="64">
        <v>286</v>
      </c>
      <c r="M49" s="64">
        <v>267</v>
      </c>
      <c r="N49" s="64">
        <v>229</v>
      </c>
      <c r="O49" s="65">
        <v>188</v>
      </c>
      <c r="P49" s="48"/>
      <c r="Q49" s="48"/>
      <c r="R49" s="48"/>
      <c r="S49" s="48"/>
      <c r="T49" s="48"/>
      <c r="U49" s="48"/>
    </row>
    <row r="50" spans="1:21" ht="30.75" customHeight="1" x14ac:dyDescent="0.15">
      <c r="A50" s="48"/>
      <c r="B50" s="1248"/>
      <c r="C50" s="1249"/>
      <c r="D50" s="62"/>
      <c r="E50" s="1254" t="s">
        <v>17</v>
      </c>
      <c r="F50" s="1254"/>
      <c r="G50" s="1254"/>
      <c r="H50" s="1254"/>
      <c r="I50" s="1254"/>
      <c r="J50" s="1255"/>
      <c r="K50" s="63">
        <v>304</v>
      </c>
      <c r="L50" s="64">
        <v>254</v>
      </c>
      <c r="M50" s="64">
        <v>1</v>
      </c>
      <c r="N50" s="64">
        <v>1</v>
      </c>
      <c r="O50" s="65" t="s">
        <v>503</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503</v>
      </c>
      <c r="L51" s="64" t="s">
        <v>503</v>
      </c>
      <c r="M51" s="64" t="s">
        <v>503</v>
      </c>
      <c r="N51" s="64" t="s">
        <v>503</v>
      </c>
      <c r="O51" s="65" t="s">
        <v>503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1461</v>
      </c>
      <c r="L52" s="64">
        <v>1350</v>
      </c>
      <c r="M52" s="64">
        <v>1312</v>
      </c>
      <c r="N52" s="64">
        <v>1194</v>
      </c>
      <c r="O52" s="65">
        <v>1123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716</v>
      </c>
      <c r="L53" s="69">
        <v>667</v>
      </c>
      <c r="M53" s="69">
        <v>411</v>
      </c>
      <c r="N53" s="69">
        <v>357</v>
      </c>
      <c r="O53" s="70">
        <v>365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573</v>
      </c>
      <c r="L57" s="83" t="s">
        <v>573</v>
      </c>
      <c r="M57" s="83" t="s">
        <v>573</v>
      </c>
      <c r="N57" s="83" t="s">
        <v>573</v>
      </c>
      <c r="O57" s="84" t="s">
        <v>573</v>
      </c>
    </row>
    <row r="58" spans="1:21" ht="31.5" customHeight="1" thickBot="1" x14ac:dyDescent="0.2">
      <c r="B58" s="1264"/>
      <c r="C58" s="1265"/>
      <c r="D58" s="1269" t="s">
        <v>27</v>
      </c>
      <c r="E58" s="1270"/>
      <c r="F58" s="1270"/>
      <c r="G58" s="1270"/>
      <c r="H58" s="1270"/>
      <c r="I58" s="1270"/>
      <c r="J58" s="1271"/>
      <c r="K58" s="85" t="s">
        <v>573</v>
      </c>
      <c r="L58" s="86" t="s">
        <v>573</v>
      </c>
      <c r="M58" s="86" t="s">
        <v>573</v>
      </c>
      <c r="N58" s="86" t="s">
        <v>573</v>
      </c>
      <c r="O58" s="87" t="s">
        <v>573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URh1nj/c2F2C448lALSqFBAI+9SXa0u+lgcDP8VT9oT3gdAdNdqkSOPdlIbvYls4gnwF4/UOBoWZb2GIVukKQ==" saltValue="rFhuHjThyXM5VkurPr4/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72" t="s">
        <v>30</v>
      </c>
      <c r="C41" s="1273"/>
      <c r="D41" s="101"/>
      <c r="E41" s="1278" t="s">
        <v>31</v>
      </c>
      <c r="F41" s="1278"/>
      <c r="G41" s="1278"/>
      <c r="H41" s="1279"/>
      <c r="I41" s="102">
        <v>10802</v>
      </c>
      <c r="J41" s="103">
        <v>11075</v>
      </c>
      <c r="K41" s="103">
        <v>11036</v>
      </c>
      <c r="L41" s="103">
        <v>11453</v>
      </c>
      <c r="M41" s="104">
        <v>12602</v>
      </c>
    </row>
    <row r="42" spans="2:13" ht="27.75" customHeight="1" x14ac:dyDescent="0.15">
      <c r="B42" s="1274"/>
      <c r="C42" s="1275"/>
      <c r="D42" s="105"/>
      <c r="E42" s="1280" t="s">
        <v>32</v>
      </c>
      <c r="F42" s="1280"/>
      <c r="G42" s="1280"/>
      <c r="H42" s="1281"/>
      <c r="I42" s="106">
        <v>564</v>
      </c>
      <c r="J42" s="107" t="s">
        <v>503</v>
      </c>
      <c r="K42" s="107" t="s">
        <v>503</v>
      </c>
      <c r="L42" s="107" t="s">
        <v>503</v>
      </c>
      <c r="M42" s="108" t="s">
        <v>503</v>
      </c>
    </row>
    <row r="43" spans="2:13" ht="27.75" customHeight="1" x14ac:dyDescent="0.15">
      <c r="B43" s="1274"/>
      <c r="C43" s="1275"/>
      <c r="D43" s="105"/>
      <c r="E43" s="1280" t="s">
        <v>33</v>
      </c>
      <c r="F43" s="1280"/>
      <c r="G43" s="1280"/>
      <c r="H43" s="1281"/>
      <c r="I43" s="106">
        <v>1333</v>
      </c>
      <c r="J43" s="107">
        <v>1265</v>
      </c>
      <c r="K43" s="107">
        <v>1251</v>
      </c>
      <c r="L43" s="107">
        <v>1256</v>
      </c>
      <c r="M43" s="108">
        <v>1221</v>
      </c>
    </row>
    <row r="44" spans="2:13" ht="27.75" customHeight="1" x14ac:dyDescent="0.15">
      <c r="B44" s="1274"/>
      <c r="C44" s="1275"/>
      <c r="D44" s="105"/>
      <c r="E44" s="1280" t="s">
        <v>34</v>
      </c>
      <c r="F44" s="1280"/>
      <c r="G44" s="1280"/>
      <c r="H44" s="1281"/>
      <c r="I44" s="106">
        <v>2974</v>
      </c>
      <c r="J44" s="107">
        <v>4123</v>
      </c>
      <c r="K44" s="107">
        <v>4564</v>
      </c>
      <c r="L44" s="107">
        <v>5013</v>
      </c>
      <c r="M44" s="108">
        <v>4939</v>
      </c>
    </row>
    <row r="45" spans="2:13" ht="27.75" customHeight="1" x14ac:dyDescent="0.15">
      <c r="B45" s="1274"/>
      <c r="C45" s="1275"/>
      <c r="D45" s="105"/>
      <c r="E45" s="1280" t="s">
        <v>35</v>
      </c>
      <c r="F45" s="1280"/>
      <c r="G45" s="1280"/>
      <c r="H45" s="1281"/>
      <c r="I45" s="106">
        <v>2153</v>
      </c>
      <c r="J45" s="107">
        <v>2095</v>
      </c>
      <c r="K45" s="107">
        <v>1930</v>
      </c>
      <c r="L45" s="107">
        <v>1868</v>
      </c>
      <c r="M45" s="108">
        <v>1783</v>
      </c>
    </row>
    <row r="46" spans="2:13" ht="27.75" customHeight="1" x14ac:dyDescent="0.15">
      <c r="B46" s="1274"/>
      <c r="C46" s="1275"/>
      <c r="D46" s="109"/>
      <c r="E46" s="1280" t="s">
        <v>36</v>
      </c>
      <c r="F46" s="1280"/>
      <c r="G46" s="1280"/>
      <c r="H46" s="1281"/>
      <c r="I46" s="106" t="s">
        <v>503</v>
      </c>
      <c r="J46" s="107" t="s">
        <v>503</v>
      </c>
      <c r="K46" s="107" t="s">
        <v>503</v>
      </c>
      <c r="L46" s="107" t="s">
        <v>503</v>
      </c>
      <c r="M46" s="108" t="s">
        <v>503</v>
      </c>
    </row>
    <row r="47" spans="2:13" ht="27.75" customHeight="1" x14ac:dyDescent="0.15">
      <c r="B47" s="1274"/>
      <c r="C47" s="1275"/>
      <c r="D47" s="110"/>
      <c r="E47" s="1282" t="s">
        <v>37</v>
      </c>
      <c r="F47" s="1283"/>
      <c r="G47" s="1283"/>
      <c r="H47" s="1284"/>
      <c r="I47" s="106" t="s">
        <v>503</v>
      </c>
      <c r="J47" s="107" t="s">
        <v>503</v>
      </c>
      <c r="K47" s="107" t="s">
        <v>503</v>
      </c>
      <c r="L47" s="107" t="s">
        <v>503</v>
      </c>
      <c r="M47" s="108" t="s">
        <v>503</v>
      </c>
    </row>
    <row r="48" spans="2:13" ht="27.75" customHeight="1" x14ac:dyDescent="0.15">
      <c r="B48" s="1274"/>
      <c r="C48" s="1275"/>
      <c r="D48" s="105"/>
      <c r="E48" s="1280" t="s">
        <v>38</v>
      </c>
      <c r="F48" s="1280"/>
      <c r="G48" s="1280"/>
      <c r="H48" s="1281"/>
      <c r="I48" s="106" t="s">
        <v>503</v>
      </c>
      <c r="J48" s="107" t="s">
        <v>503</v>
      </c>
      <c r="K48" s="107" t="s">
        <v>503</v>
      </c>
      <c r="L48" s="107" t="s">
        <v>503</v>
      </c>
      <c r="M48" s="108" t="s">
        <v>503</v>
      </c>
    </row>
    <row r="49" spans="2:13" ht="27.75" customHeight="1" x14ac:dyDescent="0.15">
      <c r="B49" s="1276"/>
      <c r="C49" s="1277"/>
      <c r="D49" s="105"/>
      <c r="E49" s="1280" t="s">
        <v>39</v>
      </c>
      <c r="F49" s="1280"/>
      <c r="G49" s="1280"/>
      <c r="H49" s="1281"/>
      <c r="I49" s="106" t="s">
        <v>503</v>
      </c>
      <c r="J49" s="107" t="s">
        <v>503</v>
      </c>
      <c r="K49" s="107" t="s">
        <v>503</v>
      </c>
      <c r="L49" s="107" t="s">
        <v>503</v>
      </c>
      <c r="M49" s="108" t="s">
        <v>503</v>
      </c>
    </row>
    <row r="50" spans="2:13" ht="27.75" customHeight="1" x14ac:dyDescent="0.15">
      <c r="B50" s="1285" t="s">
        <v>40</v>
      </c>
      <c r="C50" s="1286"/>
      <c r="D50" s="111"/>
      <c r="E50" s="1280" t="s">
        <v>41</v>
      </c>
      <c r="F50" s="1280"/>
      <c r="G50" s="1280"/>
      <c r="H50" s="1281"/>
      <c r="I50" s="106">
        <v>2421</v>
      </c>
      <c r="J50" s="107">
        <v>2849</v>
      </c>
      <c r="K50" s="107">
        <v>3259</v>
      </c>
      <c r="L50" s="107">
        <v>2938</v>
      </c>
      <c r="M50" s="108">
        <v>2735</v>
      </c>
    </row>
    <row r="51" spans="2:13" ht="27.75" customHeight="1" x14ac:dyDescent="0.15">
      <c r="B51" s="1274"/>
      <c r="C51" s="1275"/>
      <c r="D51" s="105"/>
      <c r="E51" s="1280" t="s">
        <v>42</v>
      </c>
      <c r="F51" s="1280"/>
      <c r="G51" s="1280"/>
      <c r="H51" s="1281"/>
      <c r="I51" s="106">
        <v>1110</v>
      </c>
      <c r="J51" s="107">
        <v>911</v>
      </c>
      <c r="K51" s="107">
        <v>1157</v>
      </c>
      <c r="L51" s="107">
        <v>1217</v>
      </c>
      <c r="M51" s="108">
        <v>1180</v>
      </c>
    </row>
    <row r="52" spans="2:13" ht="27.75" customHeight="1" x14ac:dyDescent="0.15">
      <c r="B52" s="1276"/>
      <c r="C52" s="1277"/>
      <c r="D52" s="105"/>
      <c r="E52" s="1280" t="s">
        <v>43</v>
      </c>
      <c r="F52" s="1280"/>
      <c r="G52" s="1280"/>
      <c r="H52" s="1281"/>
      <c r="I52" s="106">
        <v>11871</v>
      </c>
      <c r="J52" s="107">
        <v>12199</v>
      </c>
      <c r="K52" s="107">
        <v>11942</v>
      </c>
      <c r="L52" s="107">
        <v>12004</v>
      </c>
      <c r="M52" s="108">
        <v>12423</v>
      </c>
    </row>
    <row r="53" spans="2:13" ht="27.75" customHeight="1" thickBot="1" x14ac:dyDescent="0.2">
      <c r="B53" s="1287" t="s">
        <v>44</v>
      </c>
      <c r="C53" s="1288"/>
      <c r="D53" s="112"/>
      <c r="E53" s="1289" t="s">
        <v>45</v>
      </c>
      <c r="F53" s="1289"/>
      <c r="G53" s="1289"/>
      <c r="H53" s="1290"/>
      <c r="I53" s="113">
        <v>2424</v>
      </c>
      <c r="J53" s="114">
        <v>2599</v>
      </c>
      <c r="K53" s="114">
        <v>2423</v>
      </c>
      <c r="L53" s="114">
        <v>3430</v>
      </c>
      <c r="M53" s="115">
        <v>4207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iwy2l6PSKuP0yi1Pfg23qZp217MjmHFWRwL0QA+7+z1HIXe9zTvAzfWbM1/oAUgTEd5M72hot9DeDZVw+GkNQ==" saltValue="J/8lyYk9wQx9l3XFUT6X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1002</v>
      </c>
      <c r="G55" s="127">
        <v>1001</v>
      </c>
      <c r="H55" s="128">
        <v>815</v>
      </c>
    </row>
    <row r="56" spans="2:8" ht="52.5" customHeight="1" x14ac:dyDescent="0.15">
      <c r="B56" s="129"/>
      <c r="C56" s="1301" t="s">
        <v>49</v>
      </c>
      <c r="D56" s="1301"/>
      <c r="E56" s="1302"/>
      <c r="F56" s="130">
        <v>152</v>
      </c>
      <c r="G56" s="130">
        <v>166</v>
      </c>
      <c r="H56" s="131">
        <v>166</v>
      </c>
    </row>
    <row r="57" spans="2:8" ht="53.25" customHeight="1" x14ac:dyDescent="0.15">
      <c r="B57" s="129"/>
      <c r="C57" s="1303" t="s">
        <v>50</v>
      </c>
      <c r="D57" s="1303"/>
      <c r="E57" s="1304"/>
      <c r="F57" s="132">
        <v>1856</v>
      </c>
      <c r="G57" s="132">
        <v>1505</v>
      </c>
      <c r="H57" s="133">
        <v>1427</v>
      </c>
    </row>
    <row r="58" spans="2:8" ht="45.75" customHeight="1" x14ac:dyDescent="0.15">
      <c r="B58" s="134"/>
      <c r="C58" s="1291" t="s">
        <v>589</v>
      </c>
      <c r="D58" s="1292"/>
      <c r="E58" s="1293"/>
      <c r="F58" s="135">
        <v>1254</v>
      </c>
      <c r="G58" s="135">
        <v>834</v>
      </c>
      <c r="H58" s="136">
        <v>635</v>
      </c>
    </row>
    <row r="59" spans="2:8" ht="45.75" customHeight="1" x14ac:dyDescent="0.15">
      <c r="B59" s="134"/>
      <c r="C59" s="1291" t="s">
        <v>590</v>
      </c>
      <c r="D59" s="1292"/>
      <c r="E59" s="1293"/>
      <c r="F59" s="135">
        <v>342</v>
      </c>
      <c r="G59" s="135">
        <v>399</v>
      </c>
      <c r="H59" s="136">
        <v>471</v>
      </c>
    </row>
    <row r="60" spans="2:8" ht="45.75" customHeight="1" x14ac:dyDescent="0.15">
      <c r="B60" s="134"/>
      <c r="C60" s="1291" t="s">
        <v>591</v>
      </c>
      <c r="D60" s="1292"/>
      <c r="E60" s="1293"/>
      <c r="F60" s="135">
        <v>143</v>
      </c>
      <c r="G60" s="135">
        <v>157</v>
      </c>
      <c r="H60" s="136">
        <v>208</v>
      </c>
    </row>
    <row r="61" spans="2:8" ht="45.75" customHeight="1" x14ac:dyDescent="0.15">
      <c r="B61" s="134"/>
      <c r="C61" s="1291" t="s">
        <v>588</v>
      </c>
      <c r="D61" s="1292"/>
      <c r="E61" s="1293"/>
      <c r="F61" s="135">
        <v>49</v>
      </c>
      <c r="G61" s="135">
        <v>48</v>
      </c>
      <c r="H61" s="136">
        <v>46</v>
      </c>
    </row>
    <row r="62" spans="2:8" ht="45.75" customHeight="1" thickBot="1" x14ac:dyDescent="0.2">
      <c r="B62" s="137"/>
      <c r="C62" s="1294" t="s">
        <v>592</v>
      </c>
      <c r="D62" s="1295"/>
      <c r="E62" s="1296"/>
      <c r="F62" s="138">
        <v>23</v>
      </c>
      <c r="G62" s="138">
        <v>23</v>
      </c>
      <c r="H62" s="139">
        <v>23</v>
      </c>
    </row>
    <row r="63" spans="2:8" ht="52.5" customHeight="1" thickBot="1" x14ac:dyDescent="0.2">
      <c r="B63" s="140"/>
      <c r="C63" s="1297" t="s">
        <v>51</v>
      </c>
      <c r="D63" s="1297"/>
      <c r="E63" s="1298"/>
      <c r="F63" s="141">
        <v>3010</v>
      </c>
      <c r="G63" s="141">
        <v>2672</v>
      </c>
      <c r="H63" s="142">
        <v>2407</v>
      </c>
    </row>
    <row r="64" spans="2:8" ht="15" customHeight="1" x14ac:dyDescent="0.15"/>
    <row r="65" ht="0" hidden="1" customHeight="1" x14ac:dyDescent="0.15"/>
    <row r="66" ht="0" hidden="1" customHeight="1" x14ac:dyDescent="0.15"/>
  </sheetData>
  <sheetProtection algorithmName="SHA-512" hashValue="AAedTyiHepdchkSuJ49XpCQCjoCIBL6IXvJC2nJj7eXtEYqRIKE5nI1Cd2qP6aYtZfxFaU3W5nciLnSna4zmtQ==" saltValue="bz5vEv72qgahiVTe69QY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544</v>
      </c>
      <c r="BQ50" s="1318"/>
      <c r="BR50" s="1318"/>
      <c r="BS50" s="1318"/>
      <c r="BT50" s="1318"/>
      <c r="BU50" s="1318"/>
      <c r="BV50" s="1318"/>
      <c r="BW50" s="1318"/>
      <c r="BX50" s="1318" t="s">
        <v>545</v>
      </c>
      <c r="BY50" s="1318"/>
      <c r="BZ50" s="1318"/>
      <c r="CA50" s="1318"/>
      <c r="CB50" s="1318"/>
      <c r="CC50" s="1318"/>
      <c r="CD50" s="1318"/>
      <c r="CE50" s="1318"/>
      <c r="CF50" s="1318" t="s">
        <v>546</v>
      </c>
      <c r="CG50" s="1318"/>
      <c r="CH50" s="1318"/>
      <c r="CI50" s="1318"/>
      <c r="CJ50" s="1318"/>
      <c r="CK50" s="1318"/>
      <c r="CL50" s="1318"/>
      <c r="CM50" s="1318"/>
      <c r="CN50" s="1318" t="s">
        <v>547</v>
      </c>
      <c r="CO50" s="1318"/>
      <c r="CP50" s="1318"/>
      <c r="CQ50" s="1318"/>
      <c r="CR50" s="1318"/>
      <c r="CS50" s="1318"/>
      <c r="CT50" s="1318"/>
      <c r="CU50" s="1318"/>
      <c r="CV50" s="1318" t="s">
        <v>548</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597</v>
      </c>
      <c r="AO51" s="1322"/>
      <c r="AP51" s="1322"/>
      <c r="AQ51" s="1322"/>
      <c r="AR51" s="1322"/>
      <c r="AS51" s="1322"/>
      <c r="AT51" s="1322"/>
      <c r="AU51" s="1322"/>
      <c r="AV51" s="1322"/>
      <c r="AW51" s="1322"/>
      <c r="AX51" s="1322"/>
      <c r="AY51" s="1322"/>
      <c r="AZ51" s="1322"/>
      <c r="BA51" s="1322"/>
      <c r="BB51" s="1322" t="s">
        <v>598</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599</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600</v>
      </c>
      <c r="AO55" s="1318"/>
      <c r="AP55" s="1318"/>
      <c r="AQ55" s="1318"/>
      <c r="AR55" s="1318"/>
      <c r="AS55" s="1318"/>
      <c r="AT55" s="1318"/>
      <c r="AU55" s="1318"/>
      <c r="AV55" s="1318"/>
      <c r="AW55" s="1318"/>
      <c r="AX55" s="1318"/>
      <c r="AY55" s="1318"/>
      <c r="AZ55" s="1318"/>
      <c r="BA55" s="1318"/>
      <c r="BB55" s="1322" t="s">
        <v>598</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599</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544</v>
      </c>
      <c r="BQ72" s="1318"/>
      <c r="BR72" s="1318"/>
      <c r="BS72" s="1318"/>
      <c r="BT72" s="1318"/>
      <c r="BU72" s="1318"/>
      <c r="BV72" s="1318"/>
      <c r="BW72" s="1318"/>
      <c r="BX72" s="1318" t="s">
        <v>545</v>
      </c>
      <c r="BY72" s="1318"/>
      <c r="BZ72" s="1318"/>
      <c r="CA72" s="1318"/>
      <c r="CB72" s="1318"/>
      <c r="CC72" s="1318"/>
      <c r="CD72" s="1318"/>
      <c r="CE72" s="1318"/>
      <c r="CF72" s="1318" t="s">
        <v>546</v>
      </c>
      <c r="CG72" s="1318"/>
      <c r="CH72" s="1318"/>
      <c r="CI72" s="1318"/>
      <c r="CJ72" s="1318"/>
      <c r="CK72" s="1318"/>
      <c r="CL72" s="1318"/>
      <c r="CM72" s="1318"/>
      <c r="CN72" s="1318" t="s">
        <v>547</v>
      </c>
      <c r="CO72" s="1318"/>
      <c r="CP72" s="1318"/>
      <c r="CQ72" s="1318"/>
      <c r="CR72" s="1318"/>
      <c r="CS72" s="1318"/>
      <c r="CT72" s="1318"/>
      <c r="CU72" s="1318"/>
      <c r="CV72" s="1318" t="s">
        <v>548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597</v>
      </c>
      <c r="AO73" s="1322"/>
      <c r="AP73" s="1322"/>
      <c r="AQ73" s="1322"/>
      <c r="AR73" s="1322"/>
      <c r="AS73" s="1322"/>
      <c r="AT73" s="1322"/>
      <c r="AU73" s="1322"/>
      <c r="AV73" s="1322"/>
      <c r="AW73" s="1322"/>
      <c r="AX73" s="1322"/>
      <c r="AY73" s="1322"/>
      <c r="AZ73" s="1322"/>
      <c r="BA73" s="1322"/>
      <c r="BB73" s="1322" t="s">
        <v>598</v>
      </c>
      <c r="BC73" s="1322"/>
      <c r="BD73" s="1322"/>
      <c r="BE73" s="1322"/>
      <c r="BF73" s="1322"/>
      <c r="BG73" s="1322"/>
      <c r="BH73" s="1322"/>
      <c r="BI73" s="1322"/>
      <c r="BJ73" s="1322"/>
      <c r="BK73" s="1322"/>
      <c r="BL73" s="1322"/>
      <c r="BM73" s="1322"/>
      <c r="BN73" s="1322"/>
      <c r="BO73" s="1322"/>
      <c r="BP73" s="1320">
        <v>45.4</v>
      </c>
      <c r="BQ73" s="1320"/>
      <c r="BR73" s="1320"/>
      <c r="BS73" s="1320"/>
      <c r="BT73" s="1320"/>
      <c r="BU73" s="1320"/>
      <c r="BV73" s="1320"/>
      <c r="BW73" s="1320"/>
      <c r="BX73" s="1320">
        <v>47.4</v>
      </c>
      <c r="BY73" s="1320"/>
      <c r="BZ73" s="1320"/>
      <c r="CA73" s="1320"/>
      <c r="CB73" s="1320"/>
      <c r="CC73" s="1320"/>
      <c r="CD73" s="1320"/>
      <c r="CE73" s="1320"/>
      <c r="CF73" s="1320">
        <v>45.1</v>
      </c>
      <c r="CG73" s="1320"/>
      <c r="CH73" s="1320"/>
      <c r="CI73" s="1320"/>
      <c r="CJ73" s="1320"/>
      <c r="CK73" s="1320"/>
      <c r="CL73" s="1320"/>
      <c r="CM73" s="1320"/>
      <c r="CN73" s="1320">
        <v>64.400000000000006</v>
      </c>
      <c r="CO73" s="1320"/>
      <c r="CP73" s="1320"/>
      <c r="CQ73" s="1320"/>
      <c r="CR73" s="1320"/>
      <c r="CS73" s="1320"/>
      <c r="CT73" s="1320"/>
      <c r="CU73" s="1320"/>
      <c r="CV73" s="1320">
        <v>80.2</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603</v>
      </c>
      <c r="BC75" s="1322"/>
      <c r="BD75" s="1322"/>
      <c r="BE75" s="1322"/>
      <c r="BF75" s="1322"/>
      <c r="BG75" s="1322"/>
      <c r="BH75" s="1322"/>
      <c r="BI75" s="1322"/>
      <c r="BJ75" s="1322"/>
      <c r="BK75" s="1322"/>
      <c r="BL75" s="1322"/>
      <c r="BM75" s="1322"/>
      <c r="BN75" s="1322"/>
      <c r="BO75" s="1322"/>
      <c r="BP75" s="1320">
        <v>15.6</v>
      </c>
      <c r="BQ75" s="1320"/>
      <c r="BR75" s="1320"/>
      <c r="BS75" s="1320"/>
      <c r="BT75" s="1320"/>
      <c r="BU75" s="1320"/>
      <c r="BV75" s="1320"/>
      <c r="BW75" s="1320"/>
      <c r="BX75" s="1320">
        <v>13.8</v>
      </c>
      <c r="BY75" s="1320"/>
      <c r="BZ75" s="1320"/>
      <c r="CA75" s="1320"/>
      <c r="CB75" s="1320"/>
      <c r="CC75" s="1320"/>
      <c r="CD75" s="1320"/>
      <c r="CE75" s="1320"/>
      <c r="CF75" s="1320">
        <v>11</v>
      </c>
      <c r="CG75" s="1320"/>
      <c r="CH75" s="1320"/>
      <c r="CI75" s="1320"/>
      <c r="CJ75" s="1320"/>
      <c r="CK75" s="1320"/>
      <c r="CL75" s="1320"/>
      <c r="CM75" s="1320"/>
      <c r="CN75" s="1320">
        <v>8.8000000000000007</v>
      </c>
      <c r="CO75" s="1320"/>
      <c r="CP75" s="1320"/>
      <c r="CQ75" s="1320"/>
      <c r="CR75" s="1320"/>
      <c r="CS75" s="1320"/>
      <c r="CT75" s="1320"/>
      <c r="CU75" s="1320"/>
      <c r="CV75" s="1320">
        <v>7.1</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600</v>
      </c>
      <c r="AO77" s="1318"/>
      <c r="AP77" s="1318"/>
      <c r="AQ77" s="1318"/>
      <c r="AR77" s="1318"/>
      <c r="AS77" s="1318"/>
      <c r="AT77" s="1318"/>
      <c r="AU77" s="1318"/>
      <c r="AV77" s="1318"/>
      <c r="AW77" s="1318"/>
      <c r="AX77" s="1318"/>
      <c r="AY77" s="1318"/>
      <c r="AZ77" s="1318"/>
      <c r="BA77" s="1318"/>
      <c r="BB77" s="1322" t="s">
        <v>598</v>
      </c>
      <c r="BC77" s="1322"/>
      <c r="BD77" s="1322"/>
      <c r="BE77" s="1322"/>
      <c r="BF77" s="1322"/>
      <c r="BG77" s="1322"/>
      <c r="BH77" s="1322"/>
      <c r="BI77" s="1322"/>
      <c r="BJ77" s="1322"/>
      <c r="BK77" s="1322"/>
      <c r="BL77" s="1322"/>
      <c r="BM77" s="1322"/>
      <c r="BN77" s="1322"/>
      <c r="BO77" s="1322"/>
      <c r="BP77" s="1320">
        <v>48.6</v>
      </c>
      <c r="BQ77" s="1320"/>
      <c r="BR77" s="1320"/>
      <c r="BS77" s="1320"/>
      <c r="BT77" s="1320"/>
      <c r="BU77" s="1320"/>
      <c r="BV77" s="1320"/>
      <c r="BW77" s="1320"/>
      <c r="BX77" s="1320">
        <v>32.799999999999997</v>
      </c>
      <c r="BY77" s="1320"/>
      <c r="BZ77" s="1320"/>
      <c r="CA77" s="1320"/>
      <c r="CB77" s="1320"/>
      <c r="CC77" s="1320"/>
      <c r="CD77" s="1320"/>
      <c r="CE77" s="1320"/>
      <c r="CF77" s="1320">
        <v>20.2</v>
      </c>
      <c r="CG77" s="1320"/>
      <c r="CH77" s="1320"/>
      <c r="CI77" s="1320"/>
      <c r="CJ77" s="1320"/>
      <c r="CK77" s="1320"/>
      <c r="CL77" s="1320"/>
      <c r="CM77" s="1320"/>
      <c r="CN77" s="1320">
        <v>19</v>
      </c>
      <c r="CO77" s="1320"/>
      <c r="CP77" s="1320"/>
      <c r="CQ77" s="1320"/>
      <c r="CR77" s="1320"/>
      <c r="CS77" s="1320"/>
      <c r="CT77" s="1320"/>
      <c r="CU77" s="1320"/>
      <c r="CV77" s="1320">
        <v>15.4</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603</v>
      </c>
      <c r="BC79" s="1322"/>
      <c r="BD79" s="1322"/>
      <c r="BE79" s="1322"/>
      <c r="BF79" s="1322"/>
      <c r="BG79" s="1322"/>
      <c r="BH79" s="1322"/>
      <c r="BI79" s="1322"/>
      <c r="BJ79" s="1322"/>
      <c r="BK79" s="1322"/>
      <c r="BL79" s="1322"/>
      <c r="BM79" s="1322"/>
      <c r="BN79" s="1322"/>
      <c r="BO79" s="1322"/>
      <c r="BP79" s="1320">
        <v>10.4</v>
      </c>
      <c r="BQ79" s="1320"/>
      <c r="BR79" s="1320"/>
      <c r="BS79" s="1320"/>
      <c r="BT79" s="1320"/>
      <c r="BU79" s="1320"/>
      <c r="BV79" s="1320"/>
      <c r="BW79" s="1320"/>
      <c r="BX79" s="1320">
        <v>9.5</v>
      </c>
      <c r="BY79" s="1320"/>
      <c r="BZ79" s="1320"/>
      <c r="CA79" s="1320"/>
      <c r="CB79" s="1320"/>
      <c r="CC79" s="1320"/>
      <c r="CD79" s="1320"/>
      <c r="CE79" s="1320"/>
      <c r="CF79" s="1320">
        <v>8.6</v>
      </c>
      <c r="CG79" s="1320"/>
      <c r="CH79" s="1320"/>
      <c r="CI79" s="1320"/>
      <c r="CJ79" s="1320"/>
      <c r="CK79" s="1320"/>
      <c r="CL79" s="1320"/>
      <c r="CM79" s="1320"/>
      <c r="CN79" s="1320">
        <v>8.5</v>
      </c>
      <c r="CO79" s="1320"/>
      <c r="CP79" s="1320"/>
      <c r="CQ79" s="1320"/>
      <c r="CR79" s="1320"/>
      <c r="CS79" s="1320"/>
      <c r="CT79" s="1320"/>
      <c r="CU79" s="1320"/>
      <c r="CV79" s="1320">
        <v>8.5</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EcoJ8v3hr3JFA8PJ4qSoaoaaQdhPgzJNc2RKeZmDRPc4HPVi+XSByujIjXiZZLOE5L5M7Jyure/ZipYk+kcSg==" saltValue="/Rna3A+3FnvhTQ8ZXc/p1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cfrDsIiAIcP1NmSxDoOayjIKhc3DO8oUGEVN8wR4o3mz5dAaXWojY4IT8Xiz3nPYPkRmsGMNGByVypF5wVzKg==" saltValue="qbJasT5ngSwWgzilSELV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e892ZaEPjlpBou/6BEqqwu2KcA8a/Ke7pW4wc4eeAGKJzFQOgtpwmPkDjj408XA0/aEJBZytvi0/kQk2cmlKQ==" saltValue="eQcvcisUm0R1ie/n8hPU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47034</v>
      </c>
      <c r="E3" s="161"/>
      <c r="F3" s="162">
        <v>83623</v>
      </c>
      <c r="G3" s="163"/>
      <c r="H3" s="164"/>
    </row>
    <row r="4" spans="1:8" x14ac:dyDescent="0.15">
      <c r="A4" s="165"/>
      <c r="B4" s="166"/>
      <c r="C4" s="167"/>
      <c r="D4" s="168">
        <v>25737</v>
      </c>
      <c r="E4" s="169"/>
      <c r="F4" s="170">
        <v>48787</v>
      </c>
      <c r="G4" s="171"/>
      <c r="H4" s="172"/>
    </row>
    <row r="5" spans="1:8" x14ac:dyDescent="0.15">
      <c r="A5" s="153" t="s">
        <v>536</v>
      </c>
      <c r="B5" s="158"/>
      <c r="C5" s="159"/>
      <c r="D5" s="160">
        <v>104218</v>
      </c>
      <c r="E5" s="161"/>
      <c r="F5" s="162">
        <v>87974</v>
      </c>
      <c r="G5" s="163"/>
      <c r="H5" s="164"/>
    </row>
    <row r="6" spans="1:8" x14ac:dyDescent="0.15">
      <c r="A6" s="165"/>
      <c r="B6" s="166"/>
      <c r="C6" s="167"/>
      <c r="D6" s="168">
        <v>69248</v>
      </c>
      <c r="E6" s="169"/>
      <c r="F6" s="170">
        <v>48183</v>
      </c>
      <c r="G6" s="171"/>
      <c r="H6" s="172"/>
    </row>
    <row r="7" spans="1:8" x14ac:dyDescent="0.15">
      <c r="A7" s="153" t="s">
        <v>537</v>
      </c>
      <c r="B7" s="158"/>
      <c r="C7" s="159"/>
      <c r="D7" s="160">
        <v>65513</v>
      </c>
      <c r="E7" s="161"/>
      <c r="F7" s="162">
        <v>78864</v>
      </c>
      <c r="G7" s="163"/>
      <c r="H7" s="164"/>
    </row>
    <row r="8" spans="1:8" x14ac:dyDescent="0.15">
      <c r="A8" s="165"/>
      <c r="B8" s="166"/>
      <c r="C8" s="167"/>
      <c r="D8" s="168">
        <v>44742</v>
      </c>
      <c r="E8" s="169"/>
      <c r="F8" s="170">
        <v>46136</v>
      </c>
      <c r="G8" s="171"/>
      <c r="H8" s="172"/>
    </row>
    <row r="9" spans="1:8" x14ac:dyDescent="0.15">
      <c r="A9" s="153" t="s">
        <v>538</v>
      </c>
      <c r="B9" s="158"/>
      <c r="C9" s="159"/>
      <c r="D9" s="160">
        <v>161634</v>
      </c>
      <c r="E9" s="161"/>
      <c r="F9" s="162">
        <v>85042</v>
      </c>
      <c r="G9" s="163"/>
      <c r="H9" s="164"/>
    </row>
    <row r="10" spans="1:8" x14ac:dyDescent="0.15">
      <c r="A10" s="165"/>
      <c r="B10" s="166"/>
      <c r="C10" s="167"/>
      <c r="D10" s="168">
        <v>108133</v>
      </c>
      <c r="E10" s="169"/>
      <c r="F10" s="170">
        <v>50806</v>
      </c>
      <c r="G10" s="171"/>
      <c r="H10" s="172"/>
    </row>
    <row r="11" spans="1:8" x14ac:dyDescent="0.15">
      <c r="A11" s="153" t="s">
        <v>539</v>
      </c>
      <c r="B11" s="158"/>
      <c r="C11" s="159"/>
      <c r="D11" s="160">
        <v>161484</v>
      </c>
      <c r="E11" s="161"/>
      <c r="F11" s="162">
        <v>83774</v>
      </c>
      <c r="G11" s="163"/>
      <c r="H11" s="164"/>
    </row>
    <row r="12" spans="1:8" x14ac:dyDescent="0.15">
      <c r="A12" s="165"/>
      <c r="B12" s="166"/>
      <c r="C12" s="173"/>
      <c r="D12" s="168">
        <v>141568</v>
      </c>
      <c r="E12" s="169"/>
      <c r="F12" s="170">
        <v>52179</v>
      </c>
      <c r="G12" s="171"/>
      <c r="H12" s="172"/>
    </row>
    <row r="13" spans="1:8" x14ac:dyDescent="0.15">
      <c r="A13" s="153"/>
      <c r="B13" s="158"/>
      <c r="C13" s="174"/>
      <c r="D13" s="175">
        <v>107977</v>
      </c>
      <c r="E13" s="176"/>
      <c r="F13" s="177">
        <v>83855</v>
      </c>
      <c r="G13" s="178"/>
      <c r="H13" s="164"/>
    </row>
    <row r="14" spans="1:8" x14ac:dyDescent="0.15">
      <c r="A14" s="165"/>
      <c r="B14" s="166"/>
      <c r="C14" s="167"/>
      <c r="D14" s="168">
        <v>77886</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10.78</v>
      </c>
      <c r="C19" s="179">
        <f>ROUND(VALUE(SUBSTITUTE(実質収支比率等に係る経年分析!G$48,"▲","-")),2)</f>
        <v>10.61</v>
      </c>
      <c r="D19" s="179">
        <f>ROUND(VALUE(SUBSTITUTE(実質収支比率等に係る経年分析!H$48,"▲","-")),2)</f>
        <v>11.2</v>
      </c>
      <c r="E19" s="179">
        <f>ROUND(VALUE(SUBSTITUTE(実質収支比率等に係る経年分析!I$48,"▲","-")),2)</f>
        <v>10.67</v>
      </c>
      <c r="F19" s="179">
        <f>ROUND(VALUE(SUBSTITUTE(実質収支比率等に係る経年分析!J$48,"▲","-")),2)</f>
        <v>11.99</v>
      </c>
    </row>
    <row r="20" spans="1:11" x14ac:dyDescent="0.15">
      <c r="A20" s="179" t="s">
        <v>55</v>
      </c>
      <c r="B20" s="179">
        <f>ROUND(VALUE(SUBSTITUTE(実質収支比率等に係る経年分析!F$47,"▲","-")),2)</f>
        <v>10.07</v>
      </c>
      <c r="C20" s="179">
        <f>ROUND(VALUE(SUBSTITUTE(実質収支比率等に係る経年分析!G$47,"▲","-")),2)</f>
        <v>12.81</v>
      </c>
      <c r="D20" s="179">
        <f>ROUND(VALUE(SUBSTITUTE(実質収支比率等に係る経年分析!H$47,"▲","-")),2)</f>
        <v>15.22</v>
      </c>
      <c r="E20" s="179">
        <f>ROUND(VALUE(SUBSTITUTE(実質収支比率等に係る経年分析!I$47,"▲","-")),2)</f>
        <v>15.58</v>
      </c>
      <c r="F20" s="179">
        <f>ROUND(VALUE(SUBSTITUTE(実質収支比率等に係る経年分析!J$47,"▲","-")),2)</f>
        <v>12.96</v>
      </c>
    </row>
    <row r="21" spans="1:11" x14ac:dyDescent="0.15">
      <c r="A21" s="179" t="s">
        <v>56</v>
      </c>
      <c r="B21" s="179">
        <f>IF(ISNUMBER(VALUE(SUBSTITUTE(実質収支比率等に係る経年分析!F$49,"▲","-"))),ROUND(VALUE(SUBSTITUTE(実質収支比率等に係る経年分析!F$49,"▲","-")),2),NA())</f>
        <v>4.72</v>
      </c>
      <c r="C21" s="179">
        <f>IF(ISNUMBER(VALUE(SUBSTITUTE(実質収支比率等に係る経年分析!G$49,"▲","-"))),ROUND(VALUE(SUBSTITUTE(実質収支比率等に係る経年分析!G$49,"▲","-")),2),NA())</f>
        <v>2.7</v>
      </c>
      <c r="D21" s="179">
        <f>IF(ISNUMBER(VALUE(SUBSTITUTE(実質収支比率等に係る経年分析!H$49,"▲","-"))),ROUND(VALUE(SUBSTITUTE(実質収支比率等に係る経年分析!H$49,"▲","-")),2),NA())</f>
        <v>2.48</v>
      </c>
      <c r="E21" s="179">
        <f>IF(ISNUMBER(VALUE(SUBSTITUTE(実質収支比率等に係る経年分析!I$49,"▲","-"))),ROUND(VALUE(SUBSTITUTE(実質収支比率等に係る経年分析!I$49,"▲","-")),2),NA())</f>
        <v>-0.84</v>
      </c>
      <c r="F21" s="179">
        <f>IF(ISNUMBER(VALUE(SUBSTITUTE(実質収支比率等に係る経年分析!J$49,"▲","-"))),ROUND(VALUE(SUBSTITUTE(実質収支比率等に係る経年分析!J$49,"▲","-")),2),NA())</f>
        <v>-1.88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国営村山北部土地改良事業特別会計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後期高齢者医療保険特別会計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0.72</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11.98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1461</v>
      </c>
      <c r="E42" s="181"/>
      <c r="F42" s="181"/>
      <c r="G42" s="181">
        <f>'実質公債費比率（分子）の構造'!L$52</f>
        <v>1350</v>
      </c>
      <c r="H42" s="181"/>
      <c r="I42" s="181"/>
      <c r="J42" s="181">
        <f>'実質公債費比率（分子）の構造'!M$52</f>
        <v>1312</v>
      </c>
      <c r="K42" s="181"/>
      <c r="L42" s="181"/>
      <c r="M42" s="181">
        <f>'実質公債費比率（分子）の構造'!N$52</f>
        <v>1194</v>
      </c>
      <c r="N42" s="181"/>
      <c r="O42" s="181"/>
      <c r="P42" s="181">
        <f>'実質公債費比率（分子）の構造'!O$52</f>
        <v>1123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304</v>
      </c>
      <c r="C44" s="181"/>
      <c r="D44" s="181"/>
      <c r="E44" s="181">
        <f>'実質公債費比率（分子）の構造'!L$50</f>
        <v>254</v>
      </c>
      <c r="F44" s="181"/>
      <c r="G44" s="181"/>
      <c r="H44" s="181">
        <f>'実質公債費比率（分子）の構造'!M$50</f>
        <v>1</v>
      </c>
      <c r="I44" s="181"/>
      <c r="J44" s="181"/>
      <c r="K44" s="181">
        <f>'実質公債費比率（分子）の構造'!N$50</f>
        <v>1</v>
      </c>
      <c r="L44" s="181"/>
      <c r="M44" s="181"/>
      <c r="N44" s="181" t="str">
        <f>'実質公債費比率（分子）の構造'!O$50</f>
        <v>-</v>
      </c>
      <c r="O44" s="181"/>
      <c r="P44" s="181"/>
    </row>
    <row r="45" spans="1:16" x14ac:dyDescent="0.15">
      <c r="A45" s="181" t="s">
        <v>66</v>
      </c>
      <c r="B45" s="181">
        <f>'実質公債費比率（分子）の構造'!K$49</f>
        <v>308</v>
      </c>
      <c r="C45" s="181"/>
      <c r="D45" s="181"/>
      <c r="E45" s="181">
        <f>'実質公債費比率（分子）の構造'!L$49</f>
        <v>286</v>
      </c>
      <c r="F45" s="181"/>
      <c r="G45" s="181"/>
      <c r="H45" s="181">
        <f>'実質公債費比率（分子）の構造'!M$49</f>
        <v>267</v>
      </c>
      <c r="I45" s="181"/>
      <c r="J45" s="181"/>
      <c r="K45" s="181">
        <f>'実質公債費比率（分子）の構造'!N$49</f>
        <v>229</v>
      </c>
      <c r="L45" s="181"/>
      <c r="M45" s="181"/>
      <c r="N45" s="181">
        <f>'実質公債費比率（分子）の構造'!O$49</f>
        <v>188</v>
      </c>
      <c r="O45" s="181"/>
      <c r="P45" s="181"/>
    </row>
    <row r="46" spans="1:16" x14ac:dyDescent="0.15">
      <c r="A46" s="181" t="s">
        <v>67</v>
      </c>
      <c r="B46" s="181">
        <f>'実質公債費比率（分子）の構造'!K$48</f>
        <v>91</v>
      </c>
      <c r="C46" s="181"/>
      <c r="D46" s="181"/>
      <c r="E46" s="181">
        <f>'実質公債費比率（分子）の構造'!L$48</f>
        <v>96</v>
      </c>
      <c r="F46" s="181"/>
      <c r="G46" s="181"/>
      <c r="H46" s="181">
        <f>'実質公債費比率（分子）の構造'!M$48</f>
        <v>111</v>
      </c>
      <c r="I46" s="181"/>
      <c r="J46" s="181"/>
      <c r="K46" s="181">
        <f>'実質公債費比率（分子）の構造'!N$48</f>
        <v>107</v>
      </c>
      <c r="L46" s="181"/>
      <c r="M46" s="181"/>
      <c r="N46" s="181">
        <f>'実質公債費比率（分子）の構造'!O$48</f>
        <v>115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1474</v>
      </c>
      <c r="C49" s="181"/>
      <c r="D49" s="181"/>
      <c r="E49" s="181">
        <f>'実質公債費比率（分子）の構造'!L$45</f>
        <v>1381</v>
      </c>
      <c r="F49" s="181"/>
      <c r="G49" s="181"/>
      <c r="H49" s="181">
        <f>'実質公債費比率（分子）の構造'!M$45</f>
        <v>1344</v>
      </c>
      <c r="I49" s="181"/>
      <c r="J49" s="181"/>
      <c r="K49" s="181">
        <f>'実質公債費比率（分子）の構造'!N$45</f>
        <v>1214</v>
      </c>
      <c r="L49" s="181"/>
      <c r="M49" s="181"/>
      <c r="N49" s="181">
        <f>'実質公債費比率（分子）の構造'!O$45</f>
        <v>1185</v>
      </c>
      <c r="O49" s="181"/>
      <c r="P49" s="181"/>
    </row>
    <row r="50" spans="1:16" x14ac:dyDescent="0.15">
      <c r="A50" s="181" t="s">
        <v>71</v>
      </c>
      <c r="B50" s="181" t="e">
        <f>NA()</f>
        <v>#N/A</v>
      </c>
      <c r="C50" s="181">
        <f>IF(ISNUMBER('実質公債費比率（分子）の構造'!K$53),'実質公債費比率（分子）の構造'!K$53,NA())</f>
        <v>716</v>
      </c>
      <c r="D50" s="181" t="e">
        <f>NA()</f>
        <v>#N/A</v>
      </c>
      <c r="E50" s="181" t="e">
        <f>NA()</f>
        <v>#N/A</v>
      </c>
      <c r="F50" s="181">
        <f>IF(ISNUMBER('実質公債費比率（分子）の構造'!L$53),'実質公債費比率（分子）の構造'!L$53,NA())</f>
        <v>667</v>
      </c>
      <c r="G50" s="181" t="e">
        <f>NA()</f>
        <v>#N/A</v>
      </c>
      <c r="H50" s="181" t="e">
        <f>NA()</f>
        <v>#N/A</v>
      </c>
      <c r="I50" s="181">
        <f>IF(ISNUMBER('実質公債費比率（分子）の構造'!M$53),'実質公債費比率（分子）の構造'!M$53,NA())</f>
        <v>411</v>
      </c>
      <c r="J50" s="181" t="e">
        <f>NA()</f>
        <v>#N/A</v>
      </c>
      <c r="K50" s="181" t="e">
        <f>NA()</f>
        <v>#N/A</v>
      </c>
      <c r="L50" s="181">
        <f>IF(ISNUMBER('実質公債費比率（分子）の構造'!N$53),'実質公債費比率（分子）の構造'!N$53,NA())</f>
        <v>357</v>
      </c>
      <c r="M50" s="181" t="e">
        <f>NA()</f>
        <v>#N/A</v>
      </c>
      <c r="N50" s="181" t="e">
        <f>NA()</f>
        <v>#N/A</v>
      </c>
      <c r="O50" s="181">
        <f>IF(ISNUMBER('実質公債費比率（分子）の構造'!O$53),'実質公債費比率（分子）の構造'!O$53,NA())</f>
        <v>365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11871</v>
      </c>
      <c r="E56" s="180"/>
      <c r="F56" s="180"/>
      <c r="G56" s="180">
        <f>'将来負担比率（分子）の構造'!J$52</f>
        <v>12199</v>
      </c>
      <c r="H56" s="180"/>
      <c r="I56" s="180"/>
      <c r="J56" s="180">
        <f>'将来負担比率（分子）の構造'!K$52</f>
        <v>11942</v>
      </c>
      <c r="K56" s="180"/>
      <c r="L56" s="180"/>
      <c r="M56" s="180">
        <f>'将来負担比率（分子）の構造'!L$52</f>
        <v>12004</v>
      </c>
      <c r="N56" s="180"/>
      <c r="O56" s="180"/>
      <c r="P56" s="180">
        <f>'将来負担比率（分子）の構造'!M$52</f>
        <v>12423</v>
      </c>
    </row>
    <row r="57" spans="1:16" x14ac:dyDescent="0.15">
      <c r="A57" s="180" t="s">
        <v>42</v>
      </c>
      <c r="B57" s="180"/>
      <c r="C57" s="180"/>
      <c r="D57" s="180">
        <f>'将来負担比率（分子）の構造'!I$51</f>
        <v>1110</v>
      </c>
      <c r="E57" s="180"/>
      <c r="F57" s="180"/>
      <c r="G57" s="180">
        <f>'将来負担比率（分子）の構造'!J$51</f>
        <v>911</v>
      </c>
      <c r="H57" s="180"/>
      <c r="I57" s="180"/>
      <c r="J57" s="180">
        <f>'将来負担比率（分子）の構造'!K$51</f>
        <v>1157</v>
      </c>
      <c r="K57" s="180"/>
      <c r="L57" s="180"/>
      <c r="M57" s="180">
        <f>'将来負担比率（分子）の構造'!L$51</f>
        <v>1217</v>
      </c>
      <c r="N57" s="180"/>
      <c r="O57" s="180"/>
      <c r="P57" s="180">
        <f>'将来負担比率（分子）の構造'!M$51</f>
        <v>1180</v>
      </c>
    </row>
    <row r="58" spans="1:16" x14ac:dyDescent="0.15">
      <c r="A58" s="180" t="s">
        <v>41</v>
      </c>
      <c r="B58" s="180"/>
      <c r="C58" s="180"/>
      <c r="D58" s="180">
        <f>'将来負担比率（分子）の構造'!I$50</f>
        <v>2421</v>
      </c>
      <c r="E58" s="180"/>
      <c r="F58" s="180"/>
      <c r="G58" s="180">
        <f>'将来負担比率（分子）の構造'!J$50</f>
        <v>2849</v>
      </c>
      <c r="H58" s="180"/>
      <c r="I58" s="180"/>
      <c r="J58" s="180">
        <f>'将来負担比率（分子）の構造'!K$50</f>
        <v>3259</v>
      </c>
      <c r="K58" s="180"/>
      <c r="L58" s="180"/>
      <c r="M58" s="180">
        <f>'将来負担比率（分子）の構造'!L$50</f>
        <v>2938</v>
      </c>
      <c r="N58" s="180"/>
      <c r="O58" s="180"/>
      <c r="P58" s="180">
        <f>'将来負担比率（分子）の構造'!M$50</f>
        <v>2735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2153</v>
      </c>
      <c r="C62" s="180"/>
      <c r="D62" s="180"/>
      <c r="E62" s="180">
        <f>'将来負担比率（分子）の構造'!J$45</f>
        <v>2095</v>
      </c>
      <c r="F62" s="180"/>
      <c r="G62" s="180"/>
      <c r="H62" s="180">
        <f>'将来負担比率（分子）の構造'!K$45</f>
        <v>1930</v>
      </c>
      <c r="I62" s="180"/>
      <c r="J62" s="180"/>
      <c r="K62" s="180">
        <f>'将来負担比率（分子）の構造'!L$45</f>
        <v>1868</v>
      </c>
      <c r="L62" s="180"/>
      <c r="M62" s="180"/>
      <c r="N62" s="180">
        <f>'将来負担比率（分子）の構造'!M$45</f>
        <v>1783</v>
      </c>
      <c r="O62" s="180"/>
      <c r="P62" s="180"/>
    </row>
    <row r="63" spans="1:16" x14ac:dyDescent="0.15">
      <c r="A63" s="180" t="s">
        <v>34</v>
      </c>
      <c r="B63" s="180">
        <f>'将来負担比率（分子）の構造'!I$44</f>
        <v>2974</v>
      </c>
      <c r="C63" s="180"/>
      <c r="D63" s="180"/>
      <c r="E63" s="180">
        <f>'将来負担比率（分子）の構造'!J$44</f>
        <v>4123</v>
      </c>
      <c r="F63" s="180"/>
      <c r="G63" s="180"/>
      <c r="H63" s="180">
        <f>'将来負担比率（分子）の構造'!K$44</f>
        <v>4564</v>
      </c>
      <c r="I63" s="180"/>
      <c r="J63" s="180"/>
      <c r="K63" s="180">
        <f>'将来負担比率（分子）の構造'!L$44</f>
        <v>5013</v>
      </c>
      <c r="L63" s="180"/>
      <c r="M63" s="180"/>
      <c r="N63" s="180">
        <f>'将来負担比率（分子）の構造'!M$44</f>
        <v>4939</v>
      </c>
      <c r="O63" s="180"/>
      <c r="P63" s="180"/>
    </row>
    <row r="64" spans="1:16" x14ac:dyDescent="0.15">
      <c r="A64" s="180" t="s">
        <v>33</v>
      </c>
      <c r="B64" s="180">
        <f>'将来負担比率（分子）の構造'!I$43</f>
        <v>1333</v>
      </c>
      <c r="C64" s="180"/>
      <c r="D64" s="180"/>
      <c r="E64" s="180">
        <f>'将来負担比率（分子）の構造'!J$43</f>
        <v>1265</v>
      </c>
      <c r="F64" s="180"/>
      <c r="G64" s="180"/>
      <c r="H64" s="180">
        <f>'将来負担比率（分子）の構造'!K$43</f>
        <v>1251</v>
      </c>
      <c r="I64" s="180"/>
      <c r="J64" s="180"/>
      <c r="K64" s="180">
        <f>'将来負担比率（分子）の構造'!L$43</f>
        <v>1256</v>
      </c>
      <c r="L64" s="180"/>
      <c r="M64" s="180"/>
      <c r="N64" s="180">
        <f>'将来負担比率（分子）の構造'!M$43</f>
        <v>1221</v>
      </c>
      <c r="O64" s="180"/>
      <c r="P64" s="180"/>
    </row>
    <row r="65" spans="1:16" x14ac:dyDescent="0.15">
      <c r="A65" s="180" t="s">
        <v>32</v>
      </c>
      <c r="B65" s="180">
        <f>'将来負担比率（分子）の構造'!I$42</f>
        <v>564</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10802</v>
      </c>
      <c r="C66" s="180"/>
      <c r="D66" s="180"/>
      <c r="E66" s="180">
        <f>'将来負担比率（分子）の構造'!J$41</f>
        <v>11075</v>
      </c>
      <c r="F66" s="180"/>
      <c r="G66" s="180"/>
      <c r="H66" s="180">
        <f>'将来負担比率（分子）の構造'!K$41</f>
        <v>11036</v>
      </c>
      <c r="I66" s="180"/>
      <c r="J66" s="180"/>
      <c r="K66" s="180">
        <f>'将来負担比率（分子）の構造'!L$41</f>
        <v>11453</v>
      </c>
      <c r="L66" s="180"/>
      <c r="M66" s="180"/>
      <c r="N66" s="180">
        <f>'将来負担比率（分子）の構造'!M$41</f>
        <v>12602</v>
      </c>
      <c r="O66" s="180"/>
      <c r="P66" s="180"/>
    </row>
    <row r="67" spans="1:16" x14ac:dyDescent="0.15">
      <c r="A67" s="180" t="s">
        <v>75</v>
      </c>
      <c r="B67" s="180" t="e">
        <f>NA()</f>
        <v>#N/A</v>
      </c>
      <c r="C67" s="180">
        <f>IF(ISNUMBER('将来負担比率（分子）の構造'!I$53), IF('将来負担比率（分子）の構造'!I$53 &lt; 0, 0, '将来負担比率（分子）の構造'!I$53), NA())</f>
        <v>2424</v>
      </c>
      <c r="D67" s="180" t="e">
        <f>NA()</f>
        <v>#N/A</v>
      </c>
      <c r="E67" s="180" t="e">
        <f>NA()</f>
        <v>#N/A</v>
      </c>
      <c r="F67" s="180">
        <f>IF(ISNUMBER('将来負担比率（分子）の構造'!J$53), IF('将来負担比率（分子）の構造'!J$53 &lt; 0, 0, '将来負担比率（分子）の構造'!J$53), NA())</f>
        <v>2599</v>
      </c>
      <c r="G67" s="180" t="e">
        <f>NA()</f>
        <v>#N/A</v>
      </c>
      <c r="H67" s="180" t="e">
        <f>NA()</f>
        <v>#N/A</v>
      </c>
      <c r="I67" s="180">
        <f>IF(ISNUMBER('将来負担比率（分子）の構造'!K$53), IF('将来負担比率（分子）の構造'!K$53 &lt; 0, 0, '将来負担比率（分子）の構造'!K$53), NA())</f>
        <v>2423</v>
      </c>
      <c r="J67" s="180" t="e">
        <f>NA()</f>
        <v>#N/A</v>
      </c>
      <c r="K67" s="180" t="e">
        <f>NA()</f>
        <v>#N/A</v>
      </c>
      <c r="L67" s="180">
        <f>IF(ISNUMBER('将来負担比率（分子）の構造'!L$53), IF('将来負担比率（分子）の構造'!L$53 &lt; 0, 0, '将来負担比率（分子）の構造'!L$53), NA())</f>
        <v>3430</v>
      </c>
      <c r="M67" s="180" t="e">
        <f>NA()</f>
        <v>#N/A</v>
      </c>
      <c r="N67" s="180" t="e">
        <f>NA()</f>
        <v>#N/A</v>
      </c>
      <c r="O67" s="180">
        <f>IF(ISNUMBER('将来負担比率（分子）の構造'!M$53), IF('将来負担比率（分子）の構造'!M$53 &lt; 0, 0, '将来負担比率（分子）の構造'!M$53), NA())</f>
        <v>4207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1002</v>
      </c>
      <c r="C72" s="184">
        <f>基金残高に係る経年分析!G55</f>
        <v>1001</v>
      </c>
      <c r="D72" s="184">
        <f>基金残高に係る経年分析!H55</f>
        <v>815</v>
      </c>
    </row>
    <row r="73" spans="1:16" x14ac:dyDescent="0.15">
      <c r="A73" s="183" t="s">
        <v>78</v>
      </c>
      <c r="B73" s="184">
        <f>基金残高に係る経年分析!F56</f>
        <v>152</v>
      </c>
      <c r="C73" s="184">
        <f>基金残高に係る経年分析!G56</f>
        <v>166</v>
      </c>
      <c r="D73" s="184">
        <f>基金残高に係る経年分析!H56</f>
        <v>166</v>
      </c>
    </row>
    <row r="74" spans="1:16" x14ac:dyDescent="0.15">
      <c r="A74" s="183" t="s">
        <v>79</v>
      </c>
      <c r="B74" s="184">
        <f>基金残高に係る経年分析!F57</f>
        <v>1856</v>
      </c>
      <c r="C74" s="184">
        <f>基金残高に係る経年分析!G57</f>
        <v>1505</v>
      </c>
      <c r="D74" s="184">
        <f>基金残高に係る経年分析!H57</f>
        <v>1427</v>
      </c>
    </row>
  </sheetData>
  <sheetProtection algorithmName="SHA-512" hashValue="OHbkcdYV18HH2H0GmYZivl+6nc38kAvEAO5UVXn0Ic4oiMCZ5ZdeiEKklF/58Hijo+NnrkCrKYg/KjY+ywU8tg==" saltValue="NlooiSXJMEtSpFwZ2On8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1712857</v>
      </c>
      <c r="S5" s="669"/>
      <c r="T5" s="669"/>
      <c r="U5" s="669"/>
      <c r="V5" s="669"/>
      <c r="W5" s="669"/>
      <c r="X5" s="669"/>
      <c r="Y5" s="670"/>
      <c r="Z5" s="671">
        <v>12.2</v>
      </c>
      <c r="AA5" s="671"/>
      <c r="AB5" s="671"/>
      <c r="AC5" s="671"/>
      <c r="AD5" s="672">
        <v>1649525</v>
      </c>
      <c r="AE5" s="672"/>
      <c r="AF5" s="672"/>
      <c r="AG5" s="672"/>
      <c r="AH5" s="672"/>
      <c r="AI5" s="672"/>
      <c r="AJ5" s="672"/>
      <c r="AK5" s="672"/>
      <c r="AL5" s="673">
        <v>27.1</v>
      </c>
      <c r="AM5" s="674"/>
      <c r="AN5" s="674"/>
      <c r="AO5" s="675"/>
      <c r="AP5" s="665" t="s">
        <v>230</v>
      </c>
      <c r="AQ5" s="666"/>
      <c r="AR5" s="666"/>
      <c r="AS5" s="666"/>
      <c r="AT5" s="666"/>
      <c r="AU5" s="666"/>
      <c r="AV5" s="666"/>
      <c r="AW5" s="666"/>
      <c r="AX5" s="666"/>
      <c r="AY5" s="666"/>
      <c r="AZ5" s="666"/>
      <c r="BA5" s="666"/>
      <c r="BB5" s="666"/>
      <c r="BC5" s="666"/>
      <c r="BD5" s="666"/>
      <c r="BE5" s="666"/>
      <c r="BF5" s="667"/>
      <c r="BG5" s="679">
        <v>1624868</v>
      </c>
      <c r="BH5" s="680"/>
      <c r="BI5" s="680"/>
      <c r="BJ5" s="680"/>
      <c r="BK5" s="680"/>
      <c r="BL5" s="680"/>
      <c r="BM5" s="680"/>
      <c r="BN5" s="681"/>
      <c r="BO5" s="682">
        <v>94.9</v>
      </c>
      <c r="BP5" s="682"/>
      <c r="BQ5" s="682"/>
      <c r="BR5" s="682"/>
      <c r="BS5" s="683">
        <v>12247</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123875</v>
      </c>
      <c r="S6" s="680"/>
      <c r="T6" s="680"/>
      <c r="U6" s="680"/>
      <c r="V6" s="680"/>
      <c r="W6" s="680"/>
      <c r="X6" s="680"/>
      <c r="Y6" s="681"/>
      <c r="Z6" s="682">
        <v>0.9</v>
      </c>
      <c r="AA6" s="682"/>
      <c r="AB6" s="682"/>
      <c r="AC6" s="682"/>
      <c r="AD6" s="683">
        <v>123875</v>
      </c>
      <c r="AE6" s="683"/>
      <c r="AF6" s="683"/>
      <c r="AG6" s="683"/>
      <c r="AH6" s="683"/>
      <c r="AI6" s="683"/>
      <c r="AJ6" s="683"/>
      <c r="AK6" s="683"/>
      <c r="AL6" s="684">
        <v>2</v>
      </c>
      <c r="AM6" s="685"/>
      <c r="AN6" s="685"/>
      <c r="AO6" s="686"/>
      <c r="AP6" s="676" t="s">
        <v>235</v>
      </c>
      <c r="AQ6" s="677"/>
      <c r="AR6" s="677"/>
      <c r="AS6" s="677"/>
      <c r="AT6" s="677"/>
      <c r="AU6" s="677"/>
      <c r="AV6" s="677"/>
      <c r="AW6" s="677"/>
      <c r="AX6" s="677"/>
      <c r="AY6" s="677"/>
      <c r="AZ6" s="677"/>
      <c r="BA6" s="677"/>
      <c r="BB6" s="677"/>
      <c r="BC6" s="677"/>
      <c r="BD6" s="677"/>
      <c r="BE6" s="677"/>
      <c r="BF6" s="678"/>
      <c r="BG6" s="679">
        <v>1624868</v>
      </c>
      <c r="BH6" s="680"/>
      <c r="BI6" s="680"/>
      <c r="BJ6" s="680"/>
      <c r="BK6" s="680"/>
      <c r="BL6" s="680"/>
      <c r="BM6" s="680"/>
      <c r="BN6" s="681"/>
      <c r="BO6" s="682">
        <v>94.9</v>
      </c>
      <c r="BP6" s="682"/>
      <c r="BQ6" s="682"/>
      <c r="BR6" s="682"/>
      <c r="BS6" s="683">
        <v>12247</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152747</v>
      </c>
      <c r="CS6" s="680"/>
      <c r="CT6" s="680"/>
      <c r="CU6" s="680"/>
      <c r="CV6" s="680"/>
      <c r="CW6" s="680"/>
      <c r="CX6" s="680"/>
      <c r="CY6" s="681"/>
      <c r="CZ6" s="673">
        <v>1.2</v>
      </c>
      <c r="DA6" s="674"/>
      <c r="DB6" s="674"/>
      <c r="DC6" s="693"/>
      <c r="DD6" s="688" t="s">
        <v>182</v>
      </c>
      <c r="DE6" s="680"/>
      <c r="DF6" s="680"/>
      <c r="DG6" s="680"/>
      <c r="DH6" s="680"/>
      <c r="DI6" s="680"/>
      <c r="DJ6" s="680"/>
      <c r="DK6" s="680"/>
      <c r="DL6" s="680"/>
      <c r="DM6" s="680"/>
      <c r="DN6" s="680"/>
      <c r="DO6" s="680"/>
      <c r="DP6" s="681"/>
      <c r="DQ6" s="688">
        <v>152747</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2496</v>
      </c>
      <c r="S7" s="680"/>
      <c r="T7" s="680"/>
      <c r="U7" s="680"/>
      <c r="V7" s="680"/>
      <c r="W7" s="680"/>
      <c r="X7" s="680"/>
      <c r="Y7" s="681"/>
      <c r="Z7" s="682">
        <v>0</v>
      </c>
      <c r="AA7" s="682"/>
      <c r="AB7" s="682"/>
      <c r="AC7" s="682"/>
      <c r="AD7" s="683">
        <v>2496</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644434</v>
      </c>
      <c r="BH7" s="680"/>
      <c r="BI7" s="680"/>
      <c r="BJ7" s="680"/>
      <c r="BK7" s="680"/>
      <c r="BL7" s="680"/>
      <c r="BM7" s="680"/>
      <c r="BN7" s="681"/>
      <c r="BO7" s="682">
        <v>37.6</v>
      </c>
      <c r="BP7" s="682"/>
      <c r="BQ7" s="682"/>
      <c r="BR7" s="682"/>
      <c r="BS7" s="683">
        <v>12247</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3821053</v>
      </c>
      <c r="CS7" s="680"/>
      <c r="CT7" s="680"/>
      <c r="CU7" s="680"/>
      <c r="CV7" s="680"/>
      <c r="CW7" s="680"/>
      <c r="CX7" s="680"/>
      <c r="CY7" s="681"/>
      <c r="CZ7" s="682">
        <v>29.4</v>
      </c>
      <c r="DA7" s="682"/>
      <c r="DB7" s="682"/>
      <c r="DC7" s="682"/>
      <c r="DD7" s="688">
        <v>1508214</v>
      </c>
      <c r="DE7" s="680"/>
      <c r="DF7" s="680"/>
      <c r="DG7" s="680"/>
      <c r="DH7" s="680"/>
      <c r="DI7" s="680"/>
      <c r="DJ7" s="680"/>
      <c r="DK7" s="680"/>
      <c r="DL7" s="680"/>
      <c r="DM7" s="680"/>
      <c r="DN7" s="680"/>
      <c r="DO7" s="680"/>
      <c r="DP7" s="681"/>
      <c r="DQ7" s="688">
        <v>1464469</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3006</v>
      </c>
      <c r="S8" s="680"/>
      <c r="T8" s="680"/>
      <c r="U8" s="680"/>
      <c r="V8" s="680"/>
      <c r="W8" s="680"/>
      <c r="X8" s="680"/>
      <c r="Y8" s="681"/>
      <c r="Z8" s="682">
        <v>0</v>
      </c>
      <c r="AA8" s="682"/>
      <c r="AB8" s="682"/>
      <c r="AC8" s="682"/>
      <c r="AD8" s="683">
        <v>3006</v>
      </c>
      <c r="AE8" s="683"/>
      <c r="AF8" s="683"/>
      <c r="AG8" s="683"/>
      <c r="AH8" s="683"/>
      <c r="AI8" s="683"/>
      <c r="AJ8" s="683"/>
      <c r="AK8" s="683"/>
      <c r="AL8" s="684">
        <v>0</v>
      </c>
      <c r="AM8" s="685"/>
      <c r="AN8" s="685"/>
      <c r="AO8" s="686"/>
      <c r="AP8" s="676" t="s">
        <v>241</v>
      </c>
      <c r="AQ8" s="677"/>
      <c r="AR8" s="677"/>
      <c r="AS8" s="677"/>
      <c r="AT8" s="677"/>
      <c r="AU8" s="677"/>
      <c r="AV8" s="677"/>
      <c r="AW8" s="677"/>
      <c r="AX8" s="677"/>
      <c r="AY8" s="677"/>
      <c r="AZ8" s="677"/>
      <c r="BA8" s="677"/>
      <c r="BB8" s="677"/>
      <c r="BC8" s="677"/>
      <c r="BD8" s="677"/>
      <c r="BE8" s="677"/>
      <c r="BF8" s="678"/>
      <c r="BG8" s="679">
        <v>26524</v>
      </c>
      <c r="BH8" s="680"/>
      <c r="BI8" s="680"/>
      <c r="BJ8" s="680"/>
      <c r="BK8" s="680"/>
      <c r="BL8" s="680"/>
      <c r="BM8" s="680"/>
      <c r="BN8" s="681"/>
      <c r="BO8" s="682">
        <v>1.5</v>
      </c>
      <c r="BP8" s="682"/>
      <c r="BQ8" s="682"/>
      <c r="BR8" s="682"/>
      <c r="BS8" s="688" t="s">
        <v>182</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2644633</v>
      </c>
      <c r="CS8" s="680"/>
      <c r="CT8" s="680"/>
      <c r="CU8" s="680"/>
      <c r="CV8" s="680"/>
      <c r="CW8" s="680"/>
      <c r="CX8" s="680"/>
      <c r="CY8" s="681"/>
      <c r="CZ8" s="682">
        <v>20.3</v>
      </c>
      <c r="DA8" s="682"/>
      <c r="DB8" s="682"/>
      <c r="DC8" s="682"/>
      <c r="DD8" s="688">
        <v>14034</v>
      </c>
      <c r="DE8" s="680"/>
      <c r="DF8" s="680"/>
      <c r="DG8" s="680"/>
      <c r="DH8" s="680"/>
      <c r="DI8" s="680"/>
      <c r="DJ8" s="680"/>
      <c r="DK8" s="680"/>
      <c r="DL8" s="680"/>
      <c r="DM8" s="680"/>
      <c r="DN8" s="680"/>
      <c r="DO8" s="680"/>
      <c r="DP8" s="681"/>
      <c r="DQ8" s="688">
        <v>1563644</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2681</v>
      </c>
      <c r="S9" s="680"/>
      <c r="T9" s="680"/>
      <c r="U9" s="680"/>
      <c r="V9" s="680"/>
      <c r="W9" s="680"/>
      <c r="X9" s="680"/>
      <c r="Y9" s="681"/>
      <c r="Z9" s="682">
        <v>0</v>
      </c>
      <c r="AA9" s="682"/>
      <c r="AB9" s="682"/>
      <c r="AC9" s="682"/>
      <c r="AD9" s="683">
        <v>2681</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517475</v>
      </c>
      <c r="BH9" s="680"/>
      <c r="BI9" s="680"/>
      <c r="BJ9" s="680"/>
      <c r="BK9" s="680"/>
      <c r="BL9" s="680"/>
      <c r="BM9" s="680"/>
      <c r="BN9" s="681"/>
      <c r="BO9" s="682">
        <v>30.2</v>
      </c>
      <c r="BP9" s="682"/>
      <c r="BQ9" s="682"/>
      <c r="BR9" s="682"/>
      <c r="BS9" s="688" t="s">
        <v>182</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781267</v>
      </c>
      <c r="CS9" s="680"/>
      <c r="CT9" s="680"/>
      <c r="CU9" s="680"/>
      <c r="CV9" s="680"/>
      <c r="CW9" s="680"/>
      <c r="CX9" s="680"/>
      <c r="CY9" s="681"/>
      <c r="CZ9" s="682">
        <v>6</v>
      </c>
      <c r="DA9" s="682"/>
      <c r="DB9" s="682"/>
      <c r="DC9" s="682"/>
      <c r="DD9" s="688">
        <v>23192</v>
      </c>
      <c r="DE9" s="680"/>
      <c r="DF9" s="680"/>
      <c r="DG9" s="680"/>
      <c r="DH9" s="680"/>
      <c r="DI9" s="680"/>
      <c r="DJ9" s="680"/>
      <c r="DK9" s="680"/>
      <c r="DL9" s="680"/>
      <c r="DM9" s="680"/>
      <c r="DN9" s="680"/>
      <c r="DO9" s="680"/>
      <c r="DP9" s="681"/>
      <c r="DQ9" s="688">
        <v>757378</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182</v>
      </c>
      <c r="S10" s="680"/>
      <c r="T10" s="680"/>
      <c r="U10" s="680"/>
      <c r="V10" s="680"/>
      <c r="W10" s="680"/>
      <c r="X10" s="680"/>
      <c r="Y10" s="681"/>
      <c r="Z10" s="682" t="s">
        <v>247</v>
      </c>
      <c r="AA10" s="682"/>
      <c r="AB10" s="682"/>
      <c r="AC10" s="682"/>
      <c r="AD10" s="683" t="s">
        <v>247</v>
      </c>
      <c r="AE10" s="683"/>
      <c r="AF10" s="683"/>
      <c r="AG10" s="683"/>
      <c r="AH10" s="683"/>
      <c r="AI10" s="683"/>
      <c r="AJ10" s="683"/>
      <c r="AK10" s="683"/>
      <c r="AL10" s="684" t="s">
        <v>182</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38691</v>
      </c>
      <c r="BH10" s="680"/>
      <c r="BI10" s="680"/>
      <c r="BJ10" s="680"/>
      <c r="BK10" s="680"/>
      <c r="BL10" s="680"/>
      <c r="BM10" s="680"/>
      <c r="BN10" s="681"/>
      <c r="BO10" s="682">
        <v>2.2999999999999998</v>
      </c>
      <c r="BP10" s="682"/>
      <c r="BQ10" s="682"/>
      <c r="BR10" s="682"/>
      <c r="BS10" s="688" t="s">
        <v>247</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29862</v>
      </c>
      <c r="CS10" s="680"/>
      <c r="CT10" s="680"/>
      <c r="CU10" s="680"/>
      <c r="CV10" s="680"/>
      <c r="CW10" s="680"/>
      <c r="CX10" s="680"/>
      <c r="CY10" s="681"/>
      <c r="CZ10" s="682">
        <v>0.2</v>
      </c>
      <c r="DA10" s="682"/>
      <c r="DB10" s="682"/>
      <c r="DC10" s="682"/>
      <c r="DD10" s="688" t="s">
        <v>182</v>
      </c>
      <c r="DE10" s="680"/>
      <c r="DF10" s="680"/>
      <c r="DG10" s="680"/>
      <c r="DH10" s="680"/>
      <c r="DI10" s="680"/>
      <c r="DJ10" s="680"/>
      <c r="DK10" s="680"/>
      <c r="DL10" s="680"/>
      <c r="DM10" s="680"/>
      <c r="DN10" s="680"/>
      <c r="DO10" s="680"/>
      <c r="DP10" s="681"/>
      <c r="DQ10" s="688">
        <v>12883</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182</v>
      </c>
      <c r="S11" s="680"/>
      <c r="T11" s="680"/>
      <c r="U11" s="680"/>
      <c r="V11" s="680"/>
      <c r="W11" s="680"/>
      <c r="X11" s="680"/>
      <c r="Y11" s="681"/>
      <c r="Z11" s="682" t="s">
        <v>182</v>
      </c>
      <c r="AA11" s="682"/>
      <c r="AB11" s="682"/>
      <c r="AC11" s="682"/>
      <c r="AD11" s="683" t="s">
        <v>182</v>
      </c>
      <c r="AE11" s="683"/>
      <c r="AF11" s="683"/>
      <c r="AG11" s="683"/>
      <c r="AH11" s="683"/>
      <c r="AI11" s="683"/>
      <c r="AJ11" s="683"/>
      <c r="AK11" s="683"/>
      <c r="AL11" s="684" t="s">
        <v>247</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61744</v>
      </c>
      <c r="BH11" s="680"/>
      <c r="BI11" s="680"/>
      <c r="BJ11" s="680"/>
      <c r="BK11" s="680"/>
      <c r="BL11" s="680"/>
      <c r="BM11" s="680"/>
      <c r="BN11" s="681"/>
      <c r="BO11" s="682">
        <v>3.6</v>
      </c>
      <c r="BP11" s="682"/>
      <c r="BQ11" s="682"/>
      <c r="BR11" s="682"/>
      <c r="BS11" s="688">
        <v>12247</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752262</v>
      </c>
      <c r="CS11" s="680"/>
      <c r="CT11" s="680"/>
      <c r="CU11" s="680"/>
      <c r="CV11" s="680"/>
      <c r="CW11" s="680"/>
      <c r="CX11" s="680"/>
      <c r="CY11" s="681"/>
      <c r="CZ11" s="682">
        <v>5.8</v>
      </c>
      <c r="DA11" s="682"/>
      <c r="DB11" s="682"/>
      <c r="DC11" s="682"/>
      <c r="DD11" s="688">
        <v>109883</v>
      </c>
      <c r="DE11" s="680"/>
      <c r="DF11" s="680"/>
      <c r="DG11" s="680"/>
      <c r="DH11" s="680"/>
      <c r="DI11" s="680"/>
      <c r="DJ11" s="680"/>
      <c r="DK11" s="680"/>
      <c r="DL11" s="680"/>
      <c r="DM11" s="680"/>
      <c r="DN11" s="680"/>
      <c r="DO11" s="680"/>
      <c r="DP11" s="681"/>
      <c r="DQ11" s="688">
        <v>360047</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319292</v>
      </c>
      <c r="S12" s="680"/>
      <c r="T12" s="680"/>
      <c r="U12" s="680"/>
      <c r="V12" s="680"/>
      <c r="W12" s="680"/>
      <c r="X12" s="680"/>
      <c r="Y12" s="681"/>
      <c r="Z12" s="682">
        <v>2.2999999999999998</v>
      </c>
      <c r="AA12" s="682"/>
      <c r="AB12" s="682"/>
      <c r="AC12" s="682"/>
      <c r="AD12" s="683">
        <v>319292</v>
      </c>
      <c r="AE12" s="683"/>
      <c r="AF12" s="683"/>
      <c r="AG12" s="683"/>
      <c r="AH12" s="683"/>
      <c r="AI12" s="683"/>
      <c r="AJ12" s="683"/>
      <c r="AK12" s="683"/>
      <c r="AL12" s="684">
        <v>5.2</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779896</v>
      </c>
      <c r="BH12" s="680"/>
      <c r="BI12" s="680"/>
      <c r="BJ12" s="680"/>
      <c r="BK12" s="680"/>
      <c r="BL12" s="680"/>
      <c r="BM12" s="680"/>
      <c r="BN12" s="681"/>
      <c r="BO12" s="682">
        <v>45.5</v>
      </c>
      <c r="BP12" s="682"/>
      <c r="BQ12" s="682"/>
      <c r="BR12" s="682"/>
      <c r="BS12" s="688" t="s">
        <v>182</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385308</v>
      </c>
      <c r="CS12" s="680"/>
      <c r="CT12" s="680"/>
      <c r="CU12" s="680"/>
      <c r="CV12" s="680"/>
      <c r="CW12" s="680"/>
      <c r="CX12" s="680"/>
      <c r="CY12" s="681"/>
      <c r="CZ12" s="682">
        <v>3</v>
      </c>
      <c r="DA12" s="682"/>
      <c r="DB12" s="682"/>
      <c r="DC12" s="682"/>
      <c r="DD12" s="688">
        <v>96564</v>
      </c>
      <c r="DE12" s="680"/>
      <c r="DF12" s="680"/>
      <c r="DG12" s="680"/>
      <c r="DH12" s="680"/>
      <c r="DI12" s="680"/>
      <c r="DJ12" s="680"/>
      <c r="DK12" s="680"/>
      <c r="DL12" s="680"/>
      <c r="DM12" s="680"/>
      <c r="DN12" s="680"/>
      <c r="DO12" s="680"/>
      <c r="DP12" s="681"/>
      <c r="DQ12" s="688">
        <v>178314</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182</v>
      </c>
      <c r="S13" s="680"/>
      <c r="T13" s="680"/>
      <c r="U13" s="680"/>
      <c r="V13" s="680"/>
      <c r="W13" s="680"/>
      <c r="X13" s="680"/>
      <c r="Y13" s="681"/>
      <c r="Z13" s="682" t="s">
        <v>182</v>
      </c>
      <c r="AA13" s="682"/>
      <c r="AB13" s="682"/>
      <c r="AC13" s="682"/>
      <c r="AD13" s="683" t="s">
        <v>247</v>
      </c>
      <c r="AE13" s="683"/>
      <c r="AF13" s="683"/>
      <c r="AG13" s="683"/>
      <c r="AH13" s="683"/>
      <c r="AI13" s="683"/>
      <c r="AJ13" s="683"/>
      <c r="AK13" s="683"/>
      <c r="AL13" s="684" t="s">
        <v>182</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766497</v>
      </c>
      <c r="BH13" s="680"/>
      <c r="BI13" s="680"/>
      <c r="BJ13" s="680"/>
      <c r="BK13" s="680"/>
      <c r="BL13" s="680"/>
      <c r="BM13" s="680"/>
      <c r="BN13" s="681"/>
      <c r="BO13" s="682">
        <v>44.7</v>
      </c>
      <c r="BP13" s="682"/>
      <c r="BQ13" s="682"/>
      <c r="BR13" s="682"/>
      <c r="BS13" s="688" t="s">
        <v>247</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1667034</v>
      </c>
      <c r="CS13" s="680"/>
      <c r="CT13" s="680"/>
      <c r="CU13" s="680"/>
      <c r="CV13" s="680"/>
      <c r="CW13" s="680"/>
      <c r="CX13" s="680"/>
      <c r="CY13" s="681"/>
      <c r="CZ13" s="682">
        <v>12.8</v>
      </c>
      <c r="DA13" s="682"/>
      <c r="DB13" s="682"/>
      <c r="DC13" s="682"/>
      <c r="DD13" s="688">
        <v>591992</v>
      </c>
      <c r="DE13" s="680"/>
      <c r="DF13" s="680"/>
      <c r="DG13" s="680"/>
      <c r="DH13" s="680"/>
      <c r="DI13" s="680"/>
      <c r="DJ13" s="680"/>
      <c r="DK13" s="680"/>
      <c r="DL13" s="680"/>
      <c r="DM13" s="680"/>
      <c r="DN13" s="680"/>
      <c r="DO13" s="680"/>
      <c r="DP13" s="681"/>
      <c r="DQ13" s="688">
        <v>1064519</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247</v>
      </c>
      <c r="S14" s="680"/>
      <c r="T14" s="680"/>
      <c r="U14" s="680"/>
      <c r="V14" s="680"/>
      <c r="W14" s="680"/>
      <c r="X14" s="680"/>
      <c r="Y14" s="681"/>
      <c r="Z14" s="682" t="s">
        <v>182</v>
      </c>
      <c r="AA14" s="682"/>
      <c r="AB14" s="682"/>
      <c r="AC14" s="682"/>
      <c r="AD14" s="683" t="s">
        <v>182</v>
      </c>
      <c r="AE14" s="683"/>
      <c r="AF14" s="683"/>
      <c r="AG14" s="683"/>
      <c r="AH14" s="683"/>
      <c r="AI14" s="683"/>
      <c r="AJ14" s="683"/>
      <c r="AK14" s="683"/>
      <c r="AL14" s="684" t="s">
        <v>182</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61850</v>
      </c>
      <c r="BH14" s="680"/>
      <c r="BI14" s="680"/>
      <c r="BJ14" s="680"/>
      <c r="BK14" s="680"/>
      <c r="BL14" s="680"/>
      <c r="BM14" s="680"/>
      <c r="BN14" s="681"/>
      <c r="BO14" s="682">
        <v>3.6</v>
      </c>
      <c r="BP14" s="682"/>
      <c r="BQ14" s="682"/>
      <c r="BR14" s="682"/>
      <c r="BS14" s="688" t="s">
        <v>182</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548386</v>
      </c>
      <c r="CS14" s="680"/>
      <c r="CT14" s="680"/>
      <c r="CU14" s="680"/>
      <c r="CV14" s="680"/>
      <c r="CW14" s="680"/>
      <c r="CX14" s="680"/>
      <c r="CY14" s="681"/>
      <c r="CZ14" s="682">
        <v>4.2</v>
      </c>
      <c r="DA14" s="682"/>
      <c r="DB14" s="682"/>
      <c r="DC14" s="682"/>
      <c r="DD14" s="688">
        <v>128929</v>
      </c>
      <c r="DE14" s="680"/>
      <c r="DF14" s="680"/>
      <c r="DG14" s="680"/>
      <c r="DH14" s="680"/>
      <c r="DI14" s="680"/>
      <c r="DJ14" s="680"/>
      <c r="DK14" s="680"/>
      <c r="DL14" s="680"/>
      <c r="DM14" s="680"/>
      <c r="DN14" s="680"/>
      <c r="DO14" s="680"/>
      <c r="DP14" s="681"/>
      <c r="DQ14" s="688">
        <v>325087</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34829</v>
      </c>
      <c r="S15" s="680"/>
      <c r="T15" s="680"/>
      <c r="U15" s="680"/>
      <c r="V15" s="680"/>
      <c r="W15" s="680"/>
      <c r="X15" s="680"/>
      <c r="Y15" s="681"/>
      <c r="Z15" s="682">
        <v>0.2</v>
      </c>
      <c r="AA15" s="682"/>
      <c r="AB15" s="682"/>
      <c r="AC15" s="682"/>
      <c r="AD15" s="683">
        <v>34829</v>
      </c>
      <c r="AE15" s="683"/>
      <c r="AF15" s="683"/>
      <c r="AG15" s="683"/>
      <c r="AH15" s="683"/>
      <c r="AI15" s="683"/>
      <c r="AJ15" s="683"/>
      <c r="AK15" s="683"/>
      <c r="AL15" s="684">
        <v>0.6</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138688</v>
      </c>
      <c r="BH15" s="680"/>
      <c r="BI15" s="680"/>
      <c r="BJ15" s="680"/>
      <c r="BK15" s="680"/>
      <c r="BL15" s="680"/>
      <c r="BM15" s="680"/>
      <c r="BN15" s="681"/>
      <c r="BO15" s="682">
        <v>8.1</v>
      </c>
      <c r="BP15" s="682"/>
      <c r="BQ15" s="682"/>
      <c r="BR15" s="682"/>
      <c r="BS15" s="688" t="s">
        <v>182</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915272</v>
      </c>
      <c r="CS15" s="680"/>
      <c r="CT15" s="680"/>
      <c r="CU15" s="680"/>
      <c r="CV15" s="680"/>
      <c r="CW15" s="680"/>
      <c r="CX15" s="680"/>
      <c r="CY15" s="681"/>
      <c r="CZ15" s="682">
        <v>7</v>
      </c>
      <c r="DA15" s="682"/>
      <c r="DB15" s="682"/>
      <c r="DC15" s="682"/>
      <c r="DD15" s="688">
        <v>143559</v>
      </c>
      <c r="DE15" s="680"/>
      <c r="DF15" s="680"/>
      <c r="DG15" s="680"/>
      <c r="DH15" s="680"/>
      <c r="DI15" s="680"/>
      <c r="DJ15" s="680"/>
      <c r="DK15" s="680"/>
      <c r="DL15" s="680"/>
      <c r="DM15" s="680"/>
      <c r="DN15" s="680"/>
      <c r="DO15" s="680"/>
      <c r="DP15" s="681"/>
      <c r="DQ15" s="688">
        <v>725921</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247</v>
      </c>
      <c r="S16" s="680"/>
      <c r="T16" s="680"/>
      <c r="U16" s="680"/>
      <c r="V16" s="680"/>
      <c r="W16" s="680"/>
      <c r="X16" s="680"/>
      <c r="Y16" s="681"/>
      <c r="Z16" s="682" t="s">
        <v>182</v>
      </c>
      <c r="AA16" s="682"/>
      <c r="AB16" s="682"/>
      <c r="AC16" s="682"/>
      <c r="AD16" s="683" t="s">
        <v>247</v>
      </c>
      <c r="AE16" s="683"/>
      <c r="AF16" s="683"/>
      <c r="AG16" s="683"/>
      <c r="AH16" s="683"/>
      <c r="AI16" s="683"/>
      <c r="AJ16" s="683"/>
      <c r="AK16" s="683"/>
      <c r="AL16" s="684" t="s">
        <v>182</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247</v>
      </c>
      <c r="BH16" s="680"/>
      <c r="BI16" s="680"/>
      <c r="BJ16" s="680"/>
      <c r="BK16" s="680"/>
      <c r="BL16" s="680"/>
      <c r="BM16" s="680"/>
      <c r="BN16" s="681"/>
      <c r="BO16" s="682" t="s">
        <v>182</v>
      </c>
      <c r="BP16" s="682"/>
      <c r="BQ16" s="682"/>
      <c r="BR16" s="682"/>
      <c r="BS16" s="688" t="s">
        <v>247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128564</v>
      </c>
      <c r="CS16" s="680"/>
      <c r="CT16" s="680"/>
      <c r="CU16" s="680"/>
      <c r="CV16" s="680"/>
      <c r="CW16" s="680"/>
      <c r="CX16" s="680"/>
      <c r="CY16" s="681"/>
      <c r="CZ16" s="682">
        <v>1</v>
      </c>
      <c r="DA16" s="682"/>
      <c r="DB16" s="682"/>
      <c r="DC16" s="682"/>
      <c r="DD16" s="688" t="s">
        <v>182</v>
      </c>
      <c r="DE16" s="680"/>
      <c r="DF16" s="680"/>
      <c r="DG16" s="680"/>
      <c r="DH16" s="680"/>
      <c r="DI16" s="680"/>
      <c r="DJ16" s="680"/>
      <c r="DK16" s="680"/>
      <c r="DL16" s="680"/>
      <c r="DM16" s="680"/>
      <c r="DN16" s="680"/>
      <c r="DO16" s="680"/>
      <c r="DP16" s="681"/>
      <c r="DQ16" s="688">
        <v>111790</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4824</v>
      </c>
      <c r="S17" s="680"/>
      <c r="T17" s="680"/>
      <c r="U17" s="680"/>
      <c r="V17" s="680"/>
      <c r="W17" s="680"/>
      <c r="X17" s="680"/>
      <c r="Y17" s="681"/>
      <c r="Z17" s="682">
        <v>0</v>
      </c>
      <c r="AA17" s="682"/>
      <c r="AB17" s="682"/>
      <c r="AC17" s="682"/>
      <c r="AD17" s="683">
        <v>4824</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182</v>
      </c>
      <c r="BH17" s="680"/>
      <c r="BI17" s="680"/>
      <c r="BJ17" s="680"/>
      <c r="BK17" s="680"/>
      <c r="BL17" s="680"/>
      <c r="BM17" s="680"/>
      <c r="BN17" s="681"/>
      <c r="BO17" s="682" t="s">
        <v>182</v>
      </c>
      <c r="BP17" s="682"/>
      <c r="BQ17" s="682"/>
      <c r="BR17" s="682"/>
      <c r="BS17" s="688" t="s">
        <v>182</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1184992</v>
      </c>
      <c r="CS17" s="680"/>
      <c r="CT17" s="680"/>
      <c r="CU17" s="680"/>
      <c r="CV17" s="680"/>
      <c r="CW17" s="680"/>
      <c r="CX17" s="680"/>
      <c r="CY17" s="681"/>
      <c r="CZ17" s="682">
        <v>9.1</v>
      </c>
      <c r="DA17" s="682"/>
      <c r="DB17" s="682"/>
      <c r="DC17" s="682"/>
      <c r="DD17" s="688" t="s">
        <v>182</v>
      </c>
      <c r="DE17" s="680"/>
      <c r="DF17" s="680"/>
      <c r="DG17" s="680"/>
      <c r="DH17" s="680"/>
      <c r="DI17" s="680"/>
      <c r="DJ17" s="680"/>
      <c r="DK17" s="680"/>
      <c r="DL17" s="680"/>
      <c r="DM17" s="680"/>
      <c r="DN17" s="680"/>
      <c r="DO17" s="680"/>
      <c r="DP17" s="681"/>
      <c r="DQ17" s="688">
        <v>1150494</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4786787</v>
      </c>
      <c r="S18" s="680"/>
      <c r="T18" s="680"/>
      <c r="U18" s="680"/>
      <c r="V18" s="680"/>
      <c r="W18" s="680"/>
      <c r="X18" s="680"/>
      <c r="Y18" s="681"/>
      <c r="Z18" s="682">
        <v>34.200000000000003</v>
      </c>
      <c r="AA18" s="682"/>
      <c r="AB18" s="682"/>
      <c r="AC18" s="682"/>
      <c r="AD18" s="683">
        <v>3942259</v>
      </c>
      <c r="AE18" s="683"/>
      <c r="AF18" s="683"/>
      <c r="AG18" s="683"/>
      <c r="AH18" s="683"/>
      <c r="AI18" s="683"/>
      <c r="AJ18" s="683"/>
      <c r="AK18" s="683"/>
      <c r="AL18" s="684">
        <v>64.7</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182</v>
      </c>
      <c r="BH18" s="680"/>
      <c r="BI18" s="680"/>
      <c r="BJ18" s="680"/>
      <c r="BK18" s="680"/>
      <c r="BL18" s="680"/>
      <c r="BM18" s="680"/>
      <c r="BN18" s="681"/>
      <c r="BO18" s="682" t="s">
        <v>182</v>
      </c>
      <c r="BP18" s="682"/>
      <c r="BQ18" s="682"/>
      <c r="BR18" s="682"/>
      <c r="BS18" s="688" t="s">
        <v>247</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247</v>
      </c>
      <c r="CS18" s="680"/>
      <c r="CT18" s="680"/>
      <c r="CU18" s="680"/>
      <c r="CV18" s="680"/>
      <c r="CW18" s="680"/>
      <c r="CX18" s="680"/>
      <c r="CY18" s="681"/>
      <c r="CZ18" s="682" t="s">
        <v>182</v>
      </c>
      <c r="DA18" s="682"/>
      <c r="DB18" s="682"/>
      <c r="DC18" s="682"/>
      <c r="DD18" s="688" t="s">
        <v>182</v>
      </c>
      <c r="DE18" s="680"/>
      <c r="DF18" s="680"/>
      <c r="DG18" s="680"/>
      <c r="DH18" s="680"/>
      <c r="DI18" s="680"/>
      <c r="DJ18" s="680"/>
      <c r="DK18" s="680"/>
      <c r="DL18" s="680"/>
      <c r="DM18" s="680"/>
      <c r="DN18" s="680"/>
      <c r="DO18" s="680"/>
      <c r="DP18" s="681"/>
      <c r="DQ18" s="688" t="s">
        <v>182</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3942259</v>
      </c>
      <c r="S19" s="680"/>
      <c r="T19" s="680"/>
      <c r="U19" s="680"/>
      <c r="V19" s="680"/>
      <c r="W19" s="680"/>
      <c r="X19" s="680"/>
      <c r="Y19" s="681"/>
      <c r="Z19" s="682">
        <v>28.2</v>
      </c>
      <c r="AA19" s="682"/>
      <c r="AB19" s="682"/>
      <c r="AC19" s="682"/>
      <c r="AD19" s="683">
        <v>3942259</v>
      </c>
      <c r="AE19" s="683"/>
      <c r="AF19" s="683"/>
      <c r="AG19" s="683"/>
      <c r="AH19" s="683"/>
      <c r="AI19" s="683"/>
      <c r="AJ19" s="683"/>
      <c r="AK19" s="683"/>
      <c r="AL19" s="684">
        <v>64.7</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87989</v>
      </c>
      <c r="BH19" s="680"/>
      <c r="BI19" s="680"/>
      <c r="BJ19" s="680"/>
      <c r="BK19" s="680"/>
      <c r="BL19" s="680"/>
      <c r="BM19" s="680"/>
      <c r="BN19" s="681"/>
      <c r="BO19" s="682">
        <v>5.0999999999999996</v>
      </c>
      <c r="BP19" s="682"/>
      <c r="BQ19" s="682"/>
      <c r="BR19" s="682"/>
      <c r="BS19" s="688" t="s">
        <v>182</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247</v>
      </c>
      <c r="CS19" s="680"/>
      <c r="CT19" s="680"/>
      <c r="CU19" s="680"/>
      <c r="CV19" s="680"/>
      <c r="CW19" s="680"/>
      <c r="CX19" s="680"/>
      <c r="CY19" s="681"/>
      <c r="CZ19" s="682" t="s">
        <v>182</v>
      </c>
      <c r="DA19" s="682"/>
      <c r="DB19" s="682"/>
      <c r="DC19" s="682"/>
      <c r="DD19" s="688" t="s">
        <v>182</v>
      </c>
      <c r="DE19" s="680"/>
      <c r="DF19" s="680"/>
      <c r="DG19" s="680"/>
      <c r="DH19" s="680"/>
      <c r="DI19" s="680"/>
      <c r="DJ19" s="680"/>
      <c r="DK19" s="680"/>
      <c r="DL19" s="680"/>
      <c r="DM19" s="680"/>
      <c r="DN19" s="680"/>
      <c r="DO19" s="680"/>
      <c r="DP19" s="681"/>
      <c r="DQ19" s="688" t="s">
        <v>182</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844044</v>
      </c>
      <c r="S20" s="680"/>
      <c r="T20" s="680"/>
      <c r="U20" s="680"/>
      <c r="V20" s="680"/>
      <c r="W20" s="680"/>
      <c r="X20" s="680"/>
      <c r="Y20" s="681"/>
      <c r="Z20" s="682">
        <v>6</v>
      </c>
      <c r="AA20" s="682"/>
      <c r="AB20" s="682"/>
      <c r="AC20" s="682"/>
      <c r="AD20" s="683" t="s">
        <v>247</v>
      </c>
      <c r="AE20" s="683"/>
      <c r="AF20" s="683"/>
      <c r="AG20" s="683"/>
      <c r="AH20" s="683"/>
      <c r="AI20" s="683"/>
      <c r="AJ20" s="683"/>
      <c r="AK20" s="683"/>
      <c r="AL20" s="684" t="s">
        <v>247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87989</v>
      </c>
      <c r="BH20" s="680"/>
      <c r="BI20" s="680"/>
      <c r="BJ20" s="680"/>
      <c r="BK20" s="680"/>
      <c r="BL20" s="680"/>
      <c r="BM20" s="680"/>
      <c r="BN20" s="681"/>
      <c r="BO20" s="682">
        <v>5.0999999999999996</v>
      </c>
      <c r="BP20" s="682"/>
      <c r="BQ20" s="682"/>
      <c r="BR20" s="682"/>
      <c r="BS20" s="688" t="s">
        <v>247</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13011380</v>
      </c>
      <c r="CS20" s="680"/>
      <c r="CT20" s="680"/>
      <c r="CU20" s="680"/>
      <c r="CV20" s="680"/>
      <c r="CW20" s="680"/>
      <c r="CX20" s="680"/>
      <c r="CY20" s="681"/>
      <c r="CZ20" s="682">
        <v>100</v>
      </c>
      <c r="DA20" s="682"/>
      <c r="DB20" s="682"/>
      <c r="DC20" s="682"/>
      <c r="DD20" s="688">
        <v>2616367</v>
      </c>
      <c r="DE20" s="680"/>
      <c r="DF20" s="680"/>
      <c r="DG20" s="680"/>
      <c r="DH20" s="680"/>
      <c r="DI20" s="680"/>
      <c r="DJ20" s="680"/>
      <c r="DK20" s="680"/>
      <c r="DL20" s="680"/>
      <c r="DM20" s="680"/>
      <c r="DN20" s="680"/>
      <c r="DO20" s="680"/>
      <c r="DP20" s="681"/>
      <c r="DQ20" s="688">
        <v>7867293</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484</v>
      </c>
      <c r="S21" s="680"/>
      <c r="T21" s="680"/>
      <c r="U21" s="680"/>
      <c r="V21" s="680"/>
      <c r="W21" s="680"/>
      <c r="X21" s="680"/>
      <c r="Y21" s="681"/>
      <c r="Z21" s="682">
        <v>0</v>
      </c>
      <c r="AA21" s="682"/>
      <c r="AB21" s="682"/>
      <c r="AC21" s="682"/>
      <c r="AD21" s="683" t="s">
        <v>182</v>
      </c>
      <c r="AE21" s="683"/>
      <c r="AF21" s="683"/>
      <c r="AG21" s="683"/>
      <c r="AH21" s="683"/>
      <c r="AI21" s="683"/>
      <c r="AJ21" s="683"/>
      <c r="AK21" s="683"/>
      <c r="AL21" s="684" t="s">
        <v>182</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24657</v>
      </c>
      <c r="BH21" s="680"/>
      <c r="BI21" s="680"/>
      <c r="BJ21" s="680"/>
      <c r="BK21" s="680"/>
      <c r="BL21" s="680"/>
      <c r="BM21" s="680"/>
      <c r="BN21" s="681"/>
      <c r="BO21" s="682">
        <v>1.4</v>
      </c>
      <c r="BP21" s="682"/>
      <c r="BQ21" s="682"/>
      <c r="BR21" s="682"/>
      <c r="BS21" s="688" t="s">
        <v>247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6990647</v>
      </c>
      <c r="S22" s="680"/>
      <c r="T22" s="680"/>
      <c r="U22" s="680"/>
      <c r="V22" s="680"/>
      <c r="W22" s="680"/>
      <c r="X22" s="680"/>
      <c r="Y22" s="681"/>
      <c r="Z22" s="682">
        <v>50</v>
      </c>
      <c r="AA22" s="682"/>
      <c r="AB22" s="682"/>
      <c r="AC22" s="682"/>
      <c r="AD22" s="683">
        <v>6082787</v>
      </c>
      <c r="AE22" s="683"/>
      <c r="AF22" s="683"/>
      <c r="AG22" s="683"/>
      <c r="AH22" s="683"/>
      <c r="AI22" s="683"/>
      <c r="AJ22" s="683"/>
      <c r="AK22" s="683"/>
      <c r="AL22" s="684">
        <v>99.8</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247</v>
      </c>
      <c r="BH22" s="680"/>
      <c r="BI22" s="680"/>
      <c r="BJ22" s="680"/>
      <c r="BK22" s="680"/>
      <c r="BL22" s="680"/>
      <c r="BM22" s="680"/>
      <c r="BN22" s="681"/>
      <c r="BO22" s="682" t="s">
        <v>182</v>
      </c>
      <c r="BP22" s="682"/>
      <c r="BQ22" s="682"/>
      <c r="BR22" s="682"/>
      <c r="BS22" s="688" t="s">
        <v>247</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3131</v>
      </c>
      <c r="S23" s="680"/>
      <c r="T23" s="680"/>
      <c r="U23" s="680"/>
      <c r="V23" s="680"/>
      <c r="W23" s="680"/>
      <c r="X23" s="680"/>
      <c r="Y23" s="681"/>
      <c r="Z23" s="682">
        <v>0</v>
      </c>
      <c r="AA23" s="682"/>
      <c r="AB23" s="682"/>
      <c r="AC23" s="682"/>
      <c r="AD23" s="683">
        <v>3131</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63332</v>
      </c>
      <c r="BH23" s="680"/>
      <c r="BI23" s="680"/>
      <c r="BJ23" s="680"/>
      <c r="BK23" s="680"/>
      <c r="BL23" s="680"/>
      <c r="BM23" s="680"/>
      <c r="BN23" s="681"/>
      <c r="BO23" s="682">
        <v>3.7</v>
      </c>
      <c r="BP23" s="682"/>
      <c r="BQ23" s="682"/>
      <c r="BR23" s="682"/>
      <c r="BS23" s="688" t="s">
        <v>247</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216338</v>
      </c>
      <c r="S24" s="680"/>
      <c r="T24" s="680"/>
      <c r="U24" s="680"/>
      <c r="V24" s="680"/>
      <c r="W24" s="680"/>
      <c r="X24" s="680"/>
      <c r="Y24" s="681"/>
      <c r="Z24" s="682">
        <v>1.5</v>
      </c>
      <c r="AA24" s="682"/>
      <c r="AB24" s="682"/>
      <c r="AC24" s="682"/>
      <c r="AD24" s="683" t="s">
        <v>182</v>
      </c>
      <c r="AE24" s="683"/>
      <c r="AF24" s="683"/>
      <c r="AG24" s="683"/>
      <c r="AH24" s="683"/>
      <c r="AI24" s="683"/>
      <c r="AJ24" s="683"/>
      <c r="AK24" s="683"/>
      <c r="AL24" s="684" t="s">
        <v>182</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247</v>
      </c>
      <c r="BH24" s="680"/>
      <c r="BI24" s="680"/>
      <c r="BJ24" s="680"/>
      <c r="BK24" s="680"/>
      <c r="BL24" s="680"/>
      <c r="BM24" s="680"/>
      <c r="BN24" s="681"/>
      <c r="BO24" s="682" t="s">
        <v>182</v>
      </c>
      <c r="BP24" s="682"/>
      <c r="BQ24" s="682"/>
      <c r="BR24" s="682"/>
      <c r="BS24" s="688" t="s">
        <v>182</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4500900</v>
      </c>
      <c r="CS24" s="669"/>
      <c r="CT24" s="669"/>
      <c r="CU24" s="669"/>
      <c r="CV24" s="669"/>
      <c r="CW24" s="669"/>
      <c r="CX24" s="669"/>
      <c r="CY24" s="670"/>
      <c r="CZ24" s="673">
        <v>34.6</v>
      </c>
      <c r="DA24" s="674"/>
      <c r="DB24" s="674"/>
      <c r="DC24" s="693"/>
      <c r="DD24" s="712">
        <v>3410671</v>
      </c>
      <c r="DE24" s="669"/>
      <c r="DF24" s="669"/>
      <c r="DG24" s="669"/>
      <c r="DH24" s="669"/>
      <c r="DI24" s="669"/>
      <c r="DJ24" s="669"/>
      <c r="DK24" s="670"/>
      <c r="DL24" s="712">
        <v>3256627</v>
      </c>
      <c r="DM24" s="669"/>
      <c r="DN24" s="669"/>
      <c r="DO24" s="669"/>
      <c r="DP24" s="669"/>
      <c r="DQ24" s="669"/>
      <c r="DR24" s="669"/>
      <c r="DS24" s="669"/>
      <c r="DT24" s="669"/>
      <c r="DU24" s="669"/>
      <c r="DV24" s="670"/>
      <c r="DW24" s="673">
        <v>51.3</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87660</v>
      </c>
      <c r="S25" s="680"/>
      <c r="T25" s="680"/>
      <c r="U25" s="680"/>
      <c r="V25" s="680"/>
      <c r="W25" s="680"/>
      <c r="X25" s="680"/>
      <c r="Y25" s="681"/>
      <c r="Z25" s="682">
        <v>0.6</v>
      </c>
      <c r="AA25" s="682"/>
      <c r="AB25" s="682"/>
      <c r="AC25" s="682"/>
      <c r="AD25" s="683">
        <v>2295</v>
      </c>
      <c r="AE25" s="683"/>
      <c r="AF25" s="683"/>
      <c r="AG25" s="683"/>
      <c r="AH25" s="683"/>
      <c r="AI25" s="683"/>
      <c r="AJ25" s="683"/>
      <c r="AK25" s="683"/>
      <c r="AL25" s="684">
        <v>0</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247</v>
      </c>
      <c r="BH25" s="680"/>
      <c r="BI25" s="680"/>
      <c r="BJ25" s="680"/>
      <c r="BK25" s="680"/>
      <c r="BL25" s="680"/>
      <c r="BM25" s="680"/>
      <c r="BN25" s="681"/>
      <c r="BO25" s="682" t="s">
        <v>182</v>
      </c>
      <c r="BP25" s="682"/>
      <c r="BQ25" s="682"/>
      <c r="BR25" s="682"/>
      <c r="BS25" s="688" t="s">
        <v>247</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1867200</v>
      </c>
      <c r="CS25" s="715"/>
      <c r="CT25" s="715"/>
      <c r="CU25" s="715"/>
      <c r="CV25" s="715"/>
      <c r="CW25" s="715"/>
      <c r="CX25" s="715"/>
      <c r="CY25" s="716"/>
      <c r="CZ25" s="684">
        <v>14.4</v>
      </c>
      <c r="DA25" s="713"/>
      <c r="DB25" s="713"/>
      <c r="DC25" s="717"/>
      <c r="DD25" s="688">
        <v>1687697</v>
      </c>
      <c r="DE25" s="715"/>
      <c r="DF25" s="715"/>
      <c r="DG25" s="715"/>
      <c r="DH25" s="715"/>
      <c r="DI25" s="715"/>
      <c r="DJ25" s="715"/>
      <c r="DK25" s="716"/>
      <c r="DL25" s="688">
        <v>1621810</v>
      </c>
      <c r="DM25" s="715"/>
      <c r="DN25" s="715"/>
      <c r="DO25" s="715"/>
      <c r="DP25" s="715"/>
      <c r="DQ25" s="715"/>
      <c r="DR25" s="715"/>
      <c r="DS25" s="715"/>
      <c r="DT25" s="715"/>
      <c r="DU25" s="715"/>
      <c r="DV25" s="716"/>
      <c r="DW25" s="684">
        <v>25.5</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12210</v>
      </c>
      <c r="S26" s="680"/>
      <c r="T26" s="680"/>
      <c r="U26" s="680"/>
      <c r="V26" s="680"/>
      <c r="W26" s="680"/>
      <c r="X26" s="680"/>
      <c r="Y26" s="681"/>
      <c r="Z26" s="682">
        <v>0.1</v>
      </c>
      <c r="AA26" s="682"/>
      <c r="AB26" s="682"/>
      <c r="AC26" s="682"/>
      <c r="AD26" s="683" t="s">
        <v>247</v>
      </c>
      <c r="AE26" s="683"/>
      <c r="AF26" s="683"/>
      <c r="AG26" s="683"/>
      <c r="AH26" s="683"/>
      <c r="AI26" s="683"/>
      <c r="AJ26" s="683"/>
      <c r="AK26" s="683"/>
      <c r="AL26" s="684" t="s">
        <v>182</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247</v>
      </c>
      <c r="BH26" s="680"/>
      <c r="BI26" s="680"/>
      <c r="BJ26" s="680"/>
      <c r="BK26" s="680"/>
      <c r="BL26" s="680"/>
      <c r="BM26" s="680"/>
      <c r="BN26" s="681"/>
      <c r="BO26" s="682" t="s">
        <v>247</v>
      </c>
      <c r="BP26" s="682"/>
      <c r="BQ26" s="682"/>
      <c r="BR26" s="682"/>
      <c r="BS26" s="688" t="s">
        <v>182</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1175097</v>
      </c>
      <c r="CS26" s="680"/>
      <c r="CT26" s="680"/>
      <c r="CU26" s="680"/>
      <c r="CV26" s="680"/>
      <c r="CW26" s="680"/>
      <c r="CX26" s="680"/>
      <c r="CY26" s="681"/>
      <c r="CZ26" s="684">
        <v>9</v>
      </c>
      <c r="DA26" s="713"/>
      <c r="DB26" s="713"/>
      <c r="DC26" s="717"/>
      <c r="DD26" s="688">
        <v>1049956</v>
      </c>
      <c r="DE26" s="680"/>
      <c r="DF26" s="680"/>
      <c r="DG26" s="680"/>
      <c r="DH26" s="680"/>
      <c r="DI26" s="680"/>
      <c r="DJ26" s="680"/>
      <c r="DK26" s="681"/>
      <c r="DL26" s="688" t="s">
        <v>182</v>
      </c>
      <c r="DM26" s="680"/>
      <c r="DN26" s="680"/>
      <c r="DO26" s="680"/>
      <c r="DP26" s="680"/>
      <c r="DQ26" s="680"/>
      <c r="DR26" s="680"/>
      <c r="DS26" s="680"/>
      <c r="DT26" s="680"/>
      <c r="DU26" s="680"/>
      <c r="DV26" s="681"/>
      <c r="DW26" s="684" t="s">
        <v>182</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826434</v>
      </c>
      <c r="S27" s="680"/>
      <c r="T27" s="680"/>
      <c r="U27" s="680"/>
      <c r="V27" s="680"/>
      <c r="W27" s="680"/>
      <c r="X27" s="680"/>
      <c r="Y27" s="681"/>
      <c r="Z27" s="682">
        <v>5.9</v>
      </c>
      <c r="AA27" s="682"/>
      <c r="AB27" s="682"/>
      <c r="AC27" s="682"/>
      <c r="AD27" s="683" t="s">
        <v>182</v>
      </c>
      <c r="AE27" s="683"/>
      <c r="AF27" s="683"/>
      <c r="AG27" s="683"/>
      <c r="AH27" s="683"/>
      <c r="AI27" s="683"/>
      <c r="AJ27" s="683"/>
      <c r="AK27" s="683"/>
      <c r="AL27" s="684" t="s">
        <v>182</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1712857</v>
      </c>
      <c r="BH27" s="680"/>
      <c r="BI27" s="680"/>
      <c r="BJ27" s="680"/>
      <c r="BK27" s="680"/>
      <c r="BL27" s="680"/>
      <c r="BM27" s="680"/>
      <c r="BN27" s="681"/>
      <c r="BO27" s="682">
        <v>100</v>
      </c>
      <c r="BP27" s="682"/>
      <c r="BQ27" s="682"/>
      <c r="BR27" s="682"/>
      <c r="BS27" s="688">
        <v>12247</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1448708</v>
      </c>
      <c r="CS27" s="715"/>
      <c r="CT27" s="715"/>
      <c r="CU27" s="715"/>
      <c r="CV27" s="715"/>
      <c r="CW27" s="715"/>
      <c r="CX27" s="715"/>
      <c r="CY27" s="716"/>
      <c r="CZ27" s="684">
        <v>11.1</v>
      </c>
      <c r="DA27" s="713"/>
      <c r="DB27" s="713"/>
      <c r="DC27" s="717"/>
      <c r="DD27" s="688">
        <v>572480</v>
      </c>
      <c r="DE27" s="715"/>
      <c r="DF27" s="715"/>
      <c r="DG27" s="715"/>
      <c r="DH27" s="715"/>
      <c r="DI27" s="715"/>
      <c r="DJ27" s="715"/>
      <c r="DK27" s="716"/>
      <c r="DL27" s="688">
        <v>484323</v>
      </c>
      <c r="DM27" s="715"/>
      <c r="DN27" s="715"/>
      <c r="DO27" s="715"/>
      <c r="DP27" s="715"/>
      <c r="DQ27" s="715"/>
      <c r="DR27" s="715"/>
      <c r="DS27" s="715"/>
      <c r="DT27" s="715"/>
      <c r="DU27" s="715"/>
      <c r="DV27" s="716"/>
      <c r="DW27" s="684">
        <v>7.6</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247</v>
      </c>
      <c r="S28" s="680"/>
      <c r="T28" s="680"/>
      <c r="U28" s="680"/>
      <c r="V28" s="680"/>
      <c r="W28" s="680"/>
      <c r="X28" s="680"/>
      <c r="Y28" s="681"/>
      <c r="Z28" s="682" t="s">
        <v>247</v>
      </c>
      <c r="AA28" s="682"/>
      <c r="AB28" s="682"/>
      <c r="AC28" s="682"/>
      <c r="AD28" s="683" t="s">
        <v>247</v>
      </c>
      <c r="AE28" s="683"/>
      <c r="AF28" s="683"/>
      <c r="AG28" s="683"/>
      <c r="AH28" s="683"/>
      <c r="AI28" s="683"/>
      <c r="AJ28" s="683"/>
      <c r="AK28" s="683"/>
      <c r="AL28" s="684" t="s">
        <v>247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1184992</v>
      </c>
      <c r="CS28" s="680"/>
      <c r="CT28" s="680"/>
      <c r="CU28" s="680"/>
      <c r="CV28" s="680"/>
      <c r="CW28" s="680"/>
      <c r="CX28" s="680"/>
      <c r="CY28" s="681"/>
      <c r="CZ28" s="684">
        <v>9.1</v>
      </c>
      <c r="DA28" s="713"/>
      <c r="DB28" s="713"/>
      <c r="DC28" s="717"/>
      <c r="DD28" s="688">
        <v>1150494</v>
      </c>
      <c r="DE28" s="680"/>
      <c r="DF28" s="680"/>
      <c r="DG28" s="680"/>
      <c r="DH28" s="680"/>
      <c r="DI28" s="680"/>
      <c r="DJ28" s="680"/>
      <c r="DK28" s="681"/>
      <c r="DL28" s="688">
        <v>1150494</v>
      </c>
      <c r="DM28" s="680"/>
      <c r="DN28" s="680"/>
      <c r="DO28" s="680"/>
      <c r="DP28" s="680"/>
      <c r="DQ28" s="680"/>
      <c r="DR28" s="680"/>
      <c r="DS28" s="680"/>
      <c r="DT28" s="680"/>
      <c r="DU28" s="680"/>
      <c r="DV28" s="681"/>
      <c r="DW28" s="684">
        <v>18.100000000000001</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760909</v>
      </c>
      <c r="S29" s="680"/>
      <c r="T29" s="680"/>
      <c r="U29" s="680"/>
      <c r="V29" s="680"/>
      <c r="W29" s="680"/>
      <c r="X29" s="680"/>
      <c r="Y29" s="681"/>
      <c r="Z29" s="682">
        <v>5.4</v>
      </c>
      <c r="AA29" s="682"/>
      <c r="AB29" s="682"/>
      <c r="AC29" s="682"/>
      <c r="AD29" s="683" t="s">
        <v>247</v>
      </c>
      <c r="AE29" s="683"/>
      <c r="AF29" s="683"/>
      <c r="AG29" s="683"/>
      <c r="AH29" s="683"/>
      <c r="AI29" s="683"/>
      <c r="AJ29" s="683"/>
      <c r="AK29" s="683"/>
      <c r="AL29" s="684" t="s">
        <v>182</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1184992</v>
      </c>
      <c r="CS29" s="715"/>
      <c r="CT29" s="715"/>
      <c r="CU29" s="715"/>
      <c r="CV29" s="715"/>
      <c r="CW29" s="715"/>
      <c r="CX29" s="715"/>
      <c r="CY29" s="716"/>
      <c r="CZ29" s="684">
        <v>9.1</v>
      </c>
      <c r="DA29" s="713"/>
      <c r="DB29" s="713"/>
      <c r="DC29" s="717"/>
      <c r="DD29" s="688">
        <v>1150494</v>
      </c>
      <c r="DE29" s="715"/>
      <c r="DF29" s="715"/>
      <c r="DG29" s="715"/>
      <c r="DH29" s="715"/>
      <c r="DI29" s="715"/>
      <c r="DJ29" s="715"/>
      <c r="DK29" s="716"/>
      <c r="DL29" s="688">
        <v>1150494</v>
      </c>
      <c r="DM29" s="715"/>
      <c r="DN29" s="715"/>
      <c r="DO29" s="715"/>
      <c r="DP29" s="715"/>
      <c r="DQ29" s="715"/>
      <c r="DR29" s="715"/>
      <c r="DS29" s="715"/>
      <c r="DT29" s="715"/>
      <c r="DU29" s="715"/>
      <c r="DV29" s="716"/>
      <c r="DW29" s="684">
        <v>18.100000000000001</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33822</v>
      </c>
      <c r="S30" s="680"/>
      <c r="T30" s="680"/>
      <c r="U30" s="680"/>
      <c r="V30" s="680"/>
      <c r="W30" s="680"/>
      <c r="X30" s="680"/>
      <c r="Y30" s="681"/>
      <c r="Z30" s="682">
        <v>0.2</v>
      </c>
      <c r="AA30" s="682"/>
      <c r="AB30" s="682"/>
      <c r="AC30" s="682"/>
      <c r="AD30" s="683">
        <v>3651</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191</v>
      </c>
      <c r="AY30" s="666"/>
      <c r="AZ30" s="666"/>
      <c r="BA30" s="666"/>
      <c r="BB30" s="666"/>
      <c r="BC30" s="666"/>
      <c r="BD30" s="666"/>
      <c r="BE30" s="666"/>
      <c r="BF30" s="667"/>
      <c r="BG30" s="739">
        <v>98.7</v>
      </c>
      <c r="BH30" s="740"/>
      <c r="BI30" s="740"/>
      <c r="BJ30" s="740"/>
      <c r="BK30" s="740"/>
      <c r="BL30" s="740"/>
      <c r="BM30" s="674">
        <v>94.7</v>
      </c>
      <c r="BN30" s="740"/>
      <c r="BO30" s="740"/>
      <c r="BP30" s="740"/>
      <c r="BQ30" s="741"/>
      <c r="BR30" s="739">
        <v>98.6</v>
      </c>
      <c r="BS30" s="740"/>
      <c r="BT30" s="740"/>
      <c r="BU30" s="740"/>
      <c r="BV30" s="740"/>
      <c r="BW30" s="740"/>
      <c r="BX30" s="674">
        <v>94.7</v>
      </c>
      <c r="BY30" s="740"/>
      <c r="BZ30" s="740"/>
      <c r="CA30" s="740"/>
      <c r="CB30" s="741"/>
      <c r="CD30" s="744"/>
      <c r="CE30" s="745"/>
      <c r="CF30" s="694" t="s">
        <v>314</v>
      </c>
      <c r="CG30" s="695"/>
      <c r="CH30" s="695"/>
      <c r="CI30" s="695"/>
      <c r="CJ30" s="695"/>
      <c r="CK30" s="695"/>
      <c r="CL30" s="695"/>
      <c r="CM30" s="695"/>
      <c r="CN30" s="695"/>
      <c r="CO30" s="695"/>
      <c r="CP30" s="695"/>
      <c r="CQ30" s="696"/>
      <c r="CR30" s="679">
        <v>1124160</v>
      </c>
      <c r="CS30" s="680"/>
      <c r="CT30" s="680"/>
      <c r="CU30" s="680"/>
      <c r="CV30" s="680"/>
      <c r="CW30" s="680"/>
      <c r="CX30" s="680"/>
      <c r="CY30" s="681"/>
      <c r="CZ30" s="684">
        <v>8.6</v>
      </c>
      <c r="DA30" s="713"/>
      <c r="DB30" s="713"/>
      <c r="DC30" s="717"/>
      <c r="DD30" s="688">
        <v>1089662</v>
      </c>
      <c r="DE30" s="680"/>
      <c r="DF30" s="680"/>
      <c r="DG30" s="680"/>
      <c r="DH30" s="680"/>
      <c r="DI30" s="680"/>
      <c r="DJ30" s="680"/>
      <c r="DK30" s="681"/>
      <c r="DL30" s="688">
        <v>1089662</v>
      </c>
      <c r="DM30" s="680"/>
      <c r="DN30" s="680"/>
      <c r="DO30" s="680"/>
      <c r="DP30" s="680"/>
      <c r="DQ30" s="680"/>
      <c r="DR30" s="680"/>
      <c r="DS30" s="680"/>
      <c r="DT30" s="680"/>
      <c r="DU30" s="680"/>
      <c r="DV30" s="681"/>
      <c r="DW30" s="684">
        <v>17.100000000000001</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545767</v>
      </c>
      <c r="S31" s="680"/>
      <c r="T31" s="680"/>
      <c r="U31" s="680"/>
      <c r="V31" s="680"/>
      <c r="W31" s="680"/>
      <c r="X31" s="680"/>
      <c r="Y31" s="681"/>
      <c r="Z31" s="682">
        <v>3.9</v>
      </c>
      <c r="AA31" s="682"/>
      <c r="AB31" s="682"/>
      <c r="AC31" s="682"/>
      <c r="AD31" s="683" t="s">
        <v>247</v>
      </c>
      <c r="AE31" s="683"/>
      <c r="AF31" s="683"/>
      <c r="AG31" s="683"/>
      <c r="AH31" s="683"/>
      <c r="AI31" s="683"/>
      <c r="AJ31" s="683"/>
      <c r="AK31" s="683"/>
      <c r="AL31" s="684" t="s">
        <v>247</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v>
      </c>
      <c r="BH31" s="715"/>
      <c r="BI31" s="715"/>
      <c r="BJ31" s="715"/>
      <c r="BK31" s="715"/>
      <c r="BL31" s="715"/>
      <c r="BM31" s="685">
        <v>96.3</v>
      </c>
      <c r="BN31" s="737"/>
      <c r="BO31" s="737"/>
      <c r="BP31" s="737"/>
      <c r="BQ31" s="738"/>
      <c r="BR31" s="736">
        <v>99</v>
      </c>
      <c r="BS31" s="715"/>
      <c r="BT31" s="715"/>
      <c r="BU31" s="715"/>
      <c r="BV31" s="715"/>
      <c r="BW31" s="715"/>
      <c r="BX31" s="685">
        <v>96</v>
      </c>
      <c r="BY31" s="737"/>
      <c r="BZ31" s="737"/>
      <c r="CA31" s="737"/>
      <c r="CB31" s="738"/>
      <c r="CD31" s="744"/>
      <c r="CE31" s="745"/>
      <c r="CF31" s="694" t="s">
        <v>318</v>
      </c>
      <c r="CG31" s="695"/>
      <c r="CH31" s="695"/>
      <c r="CI31" s="695"/>
      <c r="CJ31" s="695"/>
      <c r="CK31" s="695"/>
      <c r="CL31" s="695"/>
      <c r="CM31" s="695"/>
      <c r="CN31" s="695"/>
      <c r="CO31" s="695"/>
      <c r="CP31" s="695"/>
      <c r="CQ31" s="696"/>
      <c r="CR31" s="679">
        <v>60832</v>
      </c>
      <c r="CS31" s="715"/>
      <c r="CT31" s="715"/>
      <c r="CU31" s="715"/>
      <c r="CV31" s="715"/>
      <c r="CW31" s="715"/>
      <c r="CX31" s="715"/>
      <c r="CY31" s="716"/>
      <c r="CZ31" s="684">
        <v>0.5</v>
      </c>
      <c r="DA31" s="713"/>
      <c r="DB31" s="713"/>
      <c r="DC31" s="717"/>
      <c r="DD31" s="688">
        <v>60832</v>
      </c>
      <c r="DE31" s="715"/>
      <c r="DF31" s="715"/>
      <c r="DG31" s="715"/>
      <c r="DH31" s="715"/>
      <c r="DI31" s="715"/>
      <c r="DJ31" s="715"/>
      <c r="DK31" s="716"/>
      <c r="DL31" s="688">
        <v>60832</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1242436</v>
      </c>
      <c r="S32" s="680"/>
      <c r="T32" s="680"/>
      <c r="U32" s="680"/>
      <c r="V32" s="680"/>
      <c r="W32" s="680"/>
      <c r="X32" s="680"/>
      <c r="Y32" s="681"/>
      <c r="Z32" s="682">
        <v>8.9</v>
      </c>
      <c r="AA32" s="682"/>
      <c r="AB32" s="682"/>
      <c r="AC32" s="682"/>
      <c r="AD32" s="683" t="s">
        <v>247</v>
      </c>
      <c r="AE32" s="683"/>
      <c r="AF32" s="683"/>
      <c r="AG32" s="683"/>
      <c r="AH32" s="683"/>
      <c r="AI32" s="683"/>
      <c r="AJ32" s="683"/>
      <c r="AK32" s="683"/>
      <c r="AL32" s="684" t="s">
        <v>182</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98.2</v>
      </c>
      <c r="BH32" s="749"/>
      <c r="BI32" s="749"/>
      <c r="BJ32" s="749"/>
      <c r="BK32" s="749"/>
      <c r="BL32" s="749"/>
      <c r="BM32" s="750">
        <v>92.5</v>
      </c>
      <c r="BN32" s="749"/>
      <c r="BO32" s="749"/>
      <c r="BP32" s="749"/>
      <c r="BQ32" s="751"/>
      <c r="BR32" s="748">
        <v>98.1</v>
      </c>
      <c r="BS32" s="749"/>
      <c r="BT32" s="749"/>
      <c r="BU32" s="749"/>
      <c r="BV32" s="749"/>
      <c r="BW32" s="749"/>
      <c r="BX32" s="750">
        <v>92.8</v>
      </c>
      <c r="BY32" s="749"/>
      <c r="BZ32" s="749"/>
      <c r="CA32" s="749"/>
      <c r="CB32" s="751"/>
      <c r="CD32" s="746"/>
      <c r="CE32" s="747"/>
      <c r="CF32" s="694" t="s">
        <v>321</v>
      </c>
      <c r="CG32" s="695"/>
      <c r="CH32" s="695"/>
      <c r="CI32" s="695"/>
      <c r="CJ32" s="695"/>
      <c r="CK32" s="695"/>
      <c r="CL32" s="695"/>
      <c r="CM32" s="695"/>
      <c r="CN32" s="695"/>
      <c r="CO32" s="695"/>
      <c r="CP32" s="695"/>
      <c r="CQ32" s="696"/>
      <c r="CR32" s="679" t="s">
        <v>182</v>
      </c>
      <c r="CS32" s="680"/>
      <c r="CT32" s="680"/>
      <c r="CU32" s="680"/>
      <c r="CV32" s="680"/>
      <c r="CW32" s="680"/>
      <c r="CX32" s="680"/>
      <c r="CY32" s="681"/>
      <c r="CZ32" s="684" t="s">
        <v>182</v>
      </c>
      <c r="DA32" s="713"/>
      <c r="DB32" s="713"/>
      <c r="DC32" s="717"/>
      <c r="DD32" s="688" t="s">
        <v>182</v>
      </c>
      <c r="DE32" s="680"/>
      <c r="DF32" s="680"/>
      <c r="DG32" s="680"/>
      <c r="DH32" s="680"/>
      <c r="DI32" s="680"/>
      <c r="DJ32" s="680"/>
      <c r="DK32" s="681"/>
      <c r="DL32" s="688" t="s">
        <v>182</v>
      </c>
      <c r="DM32" s="680"/>
      <c r="DN32" s="680"/>
      <c r="DO32" s="680"/>
      <c r="DP32" s="680"/>
      <c r="DQ32" s="680"/>
      <c r="DR32" s="680"/>
      <c r="DS32" s="680"/>
      <c r="DT32" s="680"/>
      <c r="DU32" s="680"/>
      <c r="DV32" s="681"/>
      <c r="DW32" s="684" t="s">
        <v>247</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819240</v>
      </c>
      <c r="S33" s="680"/>
      <c r="T33" s="680"/>
      <c r="U33" s="680"/>
      <c r="V33" s="680"/>
      <c r="W33" s="680"/>
      <c r="X33" s="680"/>
      <c r="Y33" s="681"/>
      <c r="Z33" s="682">
        <v>5.9</v>
      </c>
      <c r="AA33" s="682"/>
      <c r="AB33" s="682"/>
      <c r="AC33" s="682"/>
      <c r="AD33" s="683" t="s">
        <v>182</v>
      </c>
      <c r="AE33" s="683"/>
      <c r="AF33" s="683"/>
      <c r="AG33" s="683"/>
      <c r="AH33" s="683"/>
      <c r="AI33" s="683"/>
      <c r="AJ33" s="683"/>
      <c r="AK33" s="683"/>
      <c r="AL33" s="684" t="s">
        <v>247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5765549</v>
      </c>
      <c r="CS33" s="715"/>
      <c r="CT33" s="715"/>
      <c r="CU33" s="715"/>
      <c r="CV33" s="715"/>
      <c r="CW33" s="715"/>
      <c r="CX33" s="715"/>
      <c r="CY33" s="716"/>
      <c r="CZ33" s="684">
        <v>44.3</v>
      </c>
      <c r="DA33" s="713"/>
      <c r="DB33" s="713"/>
      <c r="DC33" s="717"/>
      <c r="DD33" s="688">
        <v>3991392</v>
      </c>
      <c r="DE33" s="715"/>
      <c r="DF33" s="715"/>
      <c r="DG33" s="715"/>
      <c r="DH33" s="715"/>
      <c r="DI33" s="715"/>
      <c r="DJ33" s="715"/>
      <c r="DK33" s="716"/>
      <c r="DL33" s="688">
        <v>2256573</v>
      </c>
      <c r="DM33" s="715"/>
      <c r="DN33" s="715"/>
      <c r="DO33" s="715"/>
      <c r="DP33" s="715"/>
      <c r="DQ33" s="715"/>
      <c r="DR33" s="715"/>
      <c r="DS33" s="715"/>
      <c r="DT33" s="715"/>
      <c r="DU33" s="715"/>
      <c r="DV33" s="716"/>
      <c r="DW33" s="684">
        <v>35.5</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173596</v>
      </c>
      <c r="S34" s="680"/>
      <c r="T34" s="680"/>
      <c r="U34" s="680"/>
      <c r="V34" s="680"/>
      <c r="W34" s="680"/>
      <c r="X34" s="680"/>
      <c r="Y34" s="681"/>
      <c r="Z34" s="682">
        <v>1.2</v>
      </c>
      <c r="AA34" s="682"/>
      <c r="AB34" s="682"/>
      <c r="AC34" s="682"/>
      <c r="AD34" s="683">
        <v>424</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1188904</v>
      </c>
      <c r="CS34" s="680"/>
      <c r="CT34" s="680"/>
      <c r="CU34" s="680"/>
      <c r="CV34" s="680"/>
      <c r="CW34" s="680"/>
      <c r="CX34" s="680"/>
      <c r="CY34" s="681"/>
      <c r="CZ34" s="684">
        <v>9.1</v>
      </c>
      <c r="DA34" s="713"/>
      <c r="DB34" s="713"/>
      <c r="DC34" s="717"/>
      <c r="DD34" s="688">
        <v>925415</v>
      </c>
      <c r="DE34" s="680"/>
      <c r="DF34" s="680"/>
      <c r="DG34" s="680"/>
      <c r="DH34" s="680"/>
      <c r="DI34" s="680"/>
      <c r="DJ34" s="680"/>
      <c r="DK34" s="681"/>
      <c r="DL34" s="688">
        <v>651450</v>
      </c>
      <c r="DM34" s="680"/>
      <c r="DN34" s="680"/>
      <c r="DO34" s="680"/>
      <c r="DP34" s="680"/>
      <c r="DQ34" s="680"/>
      <c r="DR34" s="680"/>
      <c r="DS34" s="680"/>
      <c r="DT34" s="680"/>
      <c r="DU34" s="680"/>
      <c r="DV34" s="681"/>
      <c r="DW34" s="684">
        <v>10.3</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2273100</v>
      </c>
      <c r="S35" s="680"/>
      <c r="T35" s="680"/>
      <c r="U35" s="680"/>
      <c r="V35" s="680"/>
      <c r="W35" s="680"/>
      <c r="X35" s="680"/>
      <c r="Y35" s="681"/>
      <c r="Z35" s="682">
        <v>16.3</v>
      </c>
      <c r="AA35" s="682"/>
      <c r="AB35" s="682"/>
      <c r="AC35" s="682"/>
      <c r="AD35" s="683" t="s">
        <v>247</v>
      </c>
      <c r="AE35" s="683"/>
      <c r="AF35" s="683"/>
      <c r="AG35" s="683"/>
      <c r="AH35" s="683"/>
      <c r="AI35" s="683"/>
      <c r="AJ35" s="683"/>
      <c r="AK35" s="683"/>
      <c r="AL35" s="684" t="s">
        <v>247</v>
      </c>
      <c r="AM35" s="685"/>
      <c r="AN35" s="685"/>
      <c r="AO35" s="686"/>
      <c r="AP35" s="234"/>
      <c r="AQ35" s="752" t="s">
        <v>329</v>
      </c>
      <c r="AR35" s="753"/>
      <c r="AS35" s="753"/>
      <c r="AT35" s="753"/>
      <c r="AU35" s="753"/>
      <c r="AV35" s="753"/>
      <c r="AW35" s="753"/>
      <c r="AX35" s="753"/>
      <c r="AY35" s="754"/>
      <c r="AZ35" s="668">
        <v>1381310</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175650</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851525</v>
      </c>
      <c r="CS35" s="715"/>
      <c r="CT35" s="715"/>
      <c r="CU35" s="715"/>
      <c r="CV35" s="715"/>
      <c r="CW35" s="715"/>
      <c r="CX35" s="715"/>
      <c r="CY35" s="716"/>
      <c r="CZ35" s="684">
        <v>6.5</v>
      </c>
      <c r="DA35" s="713"/>
      <c r="DB35" s="713"/>
      <c r="DC35" s="717"/>
      <c r="DD35" s="688">
        <v>763293</v>
      </c>
      <c r="DE35" s="715"/>
      <c r="DF35" s="715"/>
      <c r="DG35" s="715"/>
      <c r="DH35" s="715"/>
      <c r="DI35" s="715"/>
      <c r="DJ35" s="715"/>
      <c r="DK35" s="716"/>
      <c r="DL35" s="688">
        <v>307723</v>
      </c>
      <c r="DM35" s="715"/>
      <c r="DN35" s="715"/>
      <c r="DO35" s="715"/>
      <c r="DP35" s="715"/>
      <c r="DQ35" s="715"/>
      <c r="DR35" s="715"/>
      <c r="DS35" s="715"/>
      <c r="DT35" s="715"/>
      <c r="DU35" s="715"/>
      <c r="DV35" s="716"/>
      <c r="DW35" s="684">
        <v>4.8</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247</v>
      </c>
      <c r="S36" s="680"/>
      <c r="T36" s="680"/>
      <c r="U36" s="680"/>
      <c r="V36" s="680"/>
      <c r="W36" s="680"/>
      <c r="X36" s="680"/>
      <c r="Y36" s="681"/>
      <c r="Z36" s="682" t="s">
        <v>247</v>
      </c>
      <c r="AA36" s="682"/>
      <c r="AB36" s="682"/>
      <c r="AC36" s="682"/>
      <c r="AD36" s="683" t="s">
        <v>247</v>
      </c>
      <c r="AE36" s="683"/>
      <c r="AF36" s="683"/>
      <c r="AG36" s="683"/>
      <c r="AH36" s="683"/>
      <c r="AI36" s="683"/>
      <c r="AJ36" s="683"/>
      <c r="AK36" s="683"/>
      <c r="AL36" s="684" t="s">
        <v>247</v>
      </c>
      <c r="AM36" s="685"/>
      <c r="AN36" s="685"/>
      <c r="AO36" s="686"/>
      <c r="AQ36" s="756" t="s">
        <v>333</v>
      </c>
      <c r="AR36" s="757"/>
      <c r="AS36" s="757"/>
      <c r="AT36" s="757"/>
      <c r="AU36" s="757"/>
      <c r="AV36" s="757"/>
      <c r="AW36" s="757"/>
      <c r="AX36" s="757"/>
      <c r="AY36" s="758"/>
      <c r="AZ36" s="679">
        <v>268497</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175650</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1381519</v>
      </c>
      <c r="CS36" s="680"/>
      <c r="CT36" s="680"/>
      <c r="CU36" s="680"/>
      <c r="CV36" s="680"/>
      <c r="CW36" s="680"/>
      <c r="CX36" s="680"/>
      <c r="CY36" s="681"/>
      <c r="CZ36" s="684">
        <v>10.6</v>
      </c>
      <c r="DA36" s="713"/>
      <c r="DB36" s="713"/>
      <c r="DC36" s="717"/>
      <c r="DD36" s="688">
        <v>721082</v>
      </c>
      <c r="DE36" s="680"/>
      <c r="DF36" s="680"/>
      <c r="DG36" s="680"/>
      <c r="DH36" s="680"/>
      <c r="DI36" s="680"/>
      <c r="DJ36" s="680"/>
      <c r="DK36" s="681"/>
      <c r="DL36" s="688">
        <v>509181</v>
      </c>
      <c r="DM36" s="680"/>
      <c r="DN36" s="680"/>
      <c r="DO36" s="680"/>
      <c r="DP36" s="680"/>
      <c r="DQ36" s="680"/>
      <c r="DR36" s="680"/>
      <c r="DS36" s="680"/>
      <c r="DT36" s="680"/>
      <c r="DU36" s="680"/>
      <c r="DV36" s="681"/>
      <c r="DW36" s="684">
        <v>8</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261800</v>
      </c>
      <c r="S37" s="680"/>
      <c r="T37" s="680"/>
      <c r="U37" s="680"/>
      <c r="V37" s="680"/>
      <c r="W37" s="680"/>
      <c r="X37" s="680"/>
      <c r="Y37" s="681"/>
      <c r="Z37" s="682">
        <v>1.9</v>
      </c>
      <c r="AA37" s="682"/>
      <c r="AB37" s="682"/>
      <c r="AC37" s="682"/>
      <c r="AD37" s="683" t="s">
        <v>182</v>
      </c>
      <c r="AE37" s="683"/>
      <c r="AF37" s="683"/>
      <c r="AG37" s="683"/>
      <c r="AH37" s="683"/>
      <c r="AI37" s="683"/>
      <c r="AJ37" s="683"/>
      <c r="AK37" s="683"/>
      <c r="AL37" s="684" t="s">
        <v>247</v>
      </c>
      <c r="AM37" s="685"/>
      <c r="AN37" s="685"/>
      <c r="AO37" s="686"/>
      <c r="AQ37" s="756" t="s">
        <v>337</v>
      </c>
      <c r="AR37" s="757"/>
      <c r="AS37" s="757"/>
      <c r="AT37" s="757"/>
      <c r="AU37" s="757"/>
      <c r="AV37" s="757"/>
      <c r="AW37" s="757"/>
      <c r="AX37" s="757"/>
      <c r="AY37" s="758"/>
      <c r="AZ37" s="679">
        <v>86428</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2350</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363591</v>
      </c>
      <c r="CS37" s="715"/>
      <c r="CT37" s="715"/>
      <c r="CU37" s="715"/>
      <c r="CV37" s="715"/>
      <c r="CW37" s="715"/>
      <c r="CX37" s="715"/>
      <c r="CY37" s="716"/>
      <c r="CZ37" s="684">
        <v>2.8</v>
      </c>
      <c r="DA37" s="713"/>
      <c r="DB37" s="713"/>
      <c r="DC37" s="717"/>
      <c r="DD37" s="688">
        <v>363591</v>
      </c>
      <c r="DE37" s="715"/>
      <c r="DF37" s="715"/>
      <c r="DG37" s="715"/>
      <c r="DH37" s="715"/>
      <c r="DI37" s="715"/>
      <c r="DJ37" s="715"/>
      <c r="DK37" s="716"/>
      <c r="DL37" s="688">
        <v>363591</v>
      </c>
      <c r="DM37" s="715"/>
      <c r="DN37" s="715"/>
      <c r="DO37" s="715"/>
      <c r="DP37" s="715"/>
      <c r="DQ37" s="715"/>
      <c r="DR37" s="715"/>
      <c r="DS37" s="715"/>
      <c r="DT37" s="715"/>
      <c r="DU37" s="715"/>
      <c r="DV37" s="716"/>
      <c r="DW37" s="684">
        <v>5.7</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13985290</v>
      </c>
      <c r="S38" s="760"/>
      <c r="T38" s="760"/>
      <c r="U38" s="760"/>
      <c r="V38" s="760"/>
      <c r="W38" s="760"/>
      <c r="X38" s="760"/>
      <c r="Y38" s="761"/>
      <c r="Z38" s="762">
        <v>100</v>
      </c>
      <c r="AA38" s="762"/>
      <c r="AB38" s="762"/>
      <c r="AC38" s="762"/>
      <c r="AD38" s="763">
        <v>6092288</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84071</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4065</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1294959</v>
      </c>
      <c r="CS38" s="680"/>
      <c r="CT38" s="680"/>
      <c r="CU38" s="680"/>
      <c r="CV38" s="680"/>
      <c r="CW38" s="680"/>
      <c r="CX38" s="680"/>
      <c r="CY38" s="681"/>
      <c r="CZ38" s="684">
        <v>10</v>
      </c>
      <c r="DA38" s="713"/>
      <c r="DB38" s="713"/>
      <c r="DC38" s="717"/>
      <c r="DD38" s="688">
        <v>1162524</v>
      </c>
      <c r="DE38" s="680"/>
      <c r="DF38" s="680"/>
      <c r="DG38" s="680"/>
      <c r="DH38" s="680"/>
      <c r="DI38" s="680"/>
      <c r="DJ38" s="680"/>
      <c r="DK38" s="681"/>
      <c r="DL38" s="688">
        <v>788219</v>
      </c>
      <c r="DM38" s="680"/>
      <c r="DN38" s="680"/>
      <c r="DO38" s="680"/>
      <c r="DP38" s="680"/>
      <c r="DQ38" s="680"/>
      <c r="DR38" s="680"/>
      <c r="DS38" s="680"/>
      <c r="DT38" s="680"/>
      <c r="DU38" s="680"/>
      <c r="DV38" s="681"/>
      <c r="DW38" s="684">
        <v>12.4</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v>2280</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114</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967001</v>
      </c>
      <c r="CS39" s="715"/>
      <c r="CT39" s="715"/>
      <c r="CU39" s="715"/>
      <c r="CV39" s="715"/>
      <c r="CW39" s="715"/>
      <c r="CX39" s="715"/>
      <c r="CY39" s="716"/>
      <c r="CZ39" s="684">
        <v>7.4</v>
      </c>
      <c r="DA39" s="713"/>
      <c r="DB39" s="713"/>
      <c r="DC39" s="717"/>
      <c r="DD39" s="688">
        <v>419078</v>
      </c>
      <c r="DE39" s="715"/>
      <c r="DF39" s="715"/>
      <c r="DG39" s="715"/>
      <c r="DH39" s="715"/>
      <c r="DI39" s="715"/>
      <c r="DJ39" s="715"/>
      <c r="DK39" s="716"/>
      <c r="DL39" s="688" t="s">
        <v>182</v>
      </c>
      <c r="DM39" s="715"/>
      <c r="DN39" s="715"/>
      <c r="DO39" s="715"/>
      <c r="DP39" s="715"/>
      <c r="DQ39" s="715"/>
      <c r="DR39" s="715"/>
      <c r="DS39" s="715"/>
      <c r="DT39" s="715"/>
      <c r="DU39" s="715"/>
      <c r="DV39" s="716"/>
      <c r="DW39" s="684" t="s">
        <v>247</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321781</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182</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81641</v>
      </c>
      <c r="CS40" s="680"/>
      <c r="CT40" s="680"/>
      <c r="CU40" s="680"/>
      <c r="CV40" s="680"/>
      <c r="CW40" s="680"/>
      <c r="CX40" s="680"/>
      <c r="CY40" s="681"/>
      <c r="CZ40" s="684">
        <v>0.6</v>
      </c>
      <c r="DA40" s="713"/>
      <c r="DB40" s="713"/>
      <c r="DC40" s="717"/>
      <c r="DD40" s="688" t="s">
        <v>247</v>
      </c>
      <c r="DE40" s="680"/>
      <c r="DF40" s="680"/>
      <c r="DG40" s="680"/>
      <c r="DH40" s="680"/>
      <c r="DI40" s="680"/>
      <c r="DJ40" s="680"/>
      <c r="DK40" s="681"/>
      <c r="DL40" s="688" t="s">
        <v>182</v>
      </c>
      <c r="DM40" s="680"/>
      <c r="DN40" s="680"/>
      <c r="DO40" s="680"/>
      <c r="DP40" s="680"/>
      <c r="DQ40" s="680"/>
      <c r="DR40" s="680"/>
      <c r="DS40" s="680"/>
      <c r="DT40" s="680"/>
      <c r="DU40" s="680"/>
      <c r="DV40" s="681"/>
      <c r="DW40" s="684" t="s">
        <v>182</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618253</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340</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247</v>
      </c>
      <c r="CS41" s="715"/>
      <c r="CT41" s="715"/>
      <c r="CU41" s="715"/>
      <c r="CV41" s="715"/>
      <c r="CW41" s="715"/>
      <c r="CX41" s="715"/>
      <c r="CY41" s="716"/>
      <c r="CZ41" s="684" t="s">
        <v>247</v>
      </c>
      <c r="DA41" s="713"/>
      <c r="DB41" s="713"/>
      <c r="DC41" s="717"/>
      <c r="DD41" s="688" t="s">
        <v>182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2744931</v>
      </c>
      <c r="CS42" s="680"/>
      <c r="CT42" s="680"/>
      <c r="CU42" s="680"/>
      <c r="CV42" s="680"/>
      <c r="CW42" s="680"/>
      <c r="CX42" s="680"/>
      <c r="CY42" s="681"/>
      <c r="CZ42" s="684">
        <v>21.1</v>
      </c>
      <c r="DA42" s="685"/>
      <c r="DB42" s="685"/>
      <c r="DC42" s="780"/>
      <c r="DD42" s="688">
        <v>465230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53237</v>
      </c>
      <c r="CS43" s="715"/>
      <c r="CT43" s="715"/>
      <c r="CU43" s="715"/>
      <c r="CV43" s="715"/>
      <c r="CW43" s="715"/>
      <c r="CX43" s="715"/>
      <c r="CY43" s="716"/>
      <c r="CZ43" s="684">
        <v>0.4</v>
      </c>
      <c r="DA43" s="713"/>
      <c r="DB43" s="713"/>
      <c r="DC43" s="717"/>
      <c r="DD43" s="688">
        <v>52870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2616367</v>
      </c>
      <c r="CS44" s="680"/>
      <c r="CT44" s="680"/>
      <c r="CU44" s="680"/>
      <c r="CV44" s="680"/>
      <c r="CW44" s="680"/>
      <c r="CX44" s="680"/>
      <c r="CY44" s="681"/>
      <c r="CZ44" s="684">
        <v>20.100000000000001</v>
      </c>
      <c r="DA44" s="685"/>
      <c r="DB44" s="685"/>
      <c r="DC44" s="780"/>
      <c r="DD44" s="688">
        <v>353440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314599</v>
      </c>
      <c r="CS45" s="715"/>
      <c r="CT45" s="715"/>
      <c r="CU45" s="715"/>
      <c r="CV45" s="715"/>
      <c r="CW45" s="715"/>
      <c r="CX45" s="715"/>
      <c r="CY45" s="716"/>
      <c r="CZ45" s="684">
        <v>2.4</v>
      </c>
      <c r="DA45" s="713"/>
      <c r="DB45" s="713"/>
      <c r="DC45" s="717"/>
      <c r="DD45" s="688">
        <v>11332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2293678</v>
      </c>
      <c r="CS46" s="680"/>
      <c r="CT46" s="680"/>
      <c r="CU46" s="680"/>
      <c r="CV46" s="680"/>
      <c r="CW46" s="680"/>
      <c r="CX46" s="680"/>
      <c r="CY46" s="681"/>
      <c r="CZ46" s="684">
        <v>17.600000000000001</v>
      </c>
      <c r="DA46" s="685"/>
      <c r="DB46" s="685"/>
      <c r="DC46" s="780"/>
      <c r="DD46" s="688">
        <v>339418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128564</v>
      </c>
      <c r="CS47" s="715"/>
      <c r="CT47" s="715"/>
      <c r="CU47" s="715"/>
      <c r="CV47" s="715"/>
      <c r="CW47" s="715"/>
      <c r="CX47" s="715"/>
      <c r="CY47" s="716"/>
      <c r="CZ47" s="684">
        <v>1</v>
      </c>
      <c r="DA47" s="713"/>
      <c r="DB47" s="713"/>
      <c r="DC47" s="717"/>
      <c r="DD47" s="688">
        <v>111790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247</v>
      </c>
      <c r="CS48" s="680"/>
      <c r="CT48" s="680"/>
      <c r="CU48" s="680"/>
      <c r="CV48" s="680"/>
      <c r="CW48" s="680"/>
      <c r="CX48" s="680"/>
      <c r="CY48" s="681"/>
      <c r="CZ48" s="684" t="s">
        <v>182</v>
      </c>
      <c r="DA48" s="685"/>
      <c r="DB48" s="685"/>
      <c r="DC48" s="780"/>
      <c r="DD48" s="688" t="s">
        <v>182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13011380</v>
      </c>
      <c r="CS49" s="749"/>
      <c r="CT49" s="749"/>
      <c r="CU49" s="749"/>
      <c r="CV49" s="749"/>
      <c r="CW49" s="749"/>
      <c r="CX49" s="749"/>
      <c r="CY49" s="781"/>
      <c r="CZ49" s="764">
        <v>100</v>
      </c>
      <c r="DA49" s="782"/>
      <c r="DB49" s="782"/>
      <c r="DC49" s="783"/>
      <c r="DD49" s="784">
        <v>7867293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lTHWAeSY2D4Xs6UV2Os6Wdb+Pacm9oar+9zSzKJcfsDzeqNJl25ER3jEfi8dMRF4ZNSkDFaXIFpXbgivfC8wA==" saltValue="57vjCwJYeSO+Bheh96j5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13984</v>
      </c>
      <c r="R7" s="815"/>
      <c r="S7" s="815"/>
      <c r="T7" s="815"/>
      <c r="U7" s="815"/>
      <c r="V7" s="815">
        <v>13010</v>
      </c>
      <c r="W7" s="815"/>
      <c r="X7" s="815"/>
      <c r="Y7" s="815"/>
      <c r="Z7" s="815"/>
      <c r="AA7" s="815">
        <f>Q7-V7</f>
        <v>974</v>
      </c>
      <c r="AB7" s="815"/>
      <c r="AC7" s="815"/>
      <c r="AD7" s="815"/>
      <c r="AE7" s="816"/>
      <c r="AF7" s="817">
        <v>753</v>
      </c>
      <c r="AG7" s="818"/>
      <c r="AH7" s="818"/>
      <c r="AI7" s="818"/>
      <c r="AJ7" s="819"/>
      <c r="AK7" s="854">
        <v>1242</v>
      </c>
      <c r="AL7" s="855"/>
      <c r="AM7" s="855"/>
      <c r="AN7" s="855"/>
      <c r="AO7" s="855"/>
      <c r="AP7" s="855">
        <v>12602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569</v>
      </c>
      <c r="BT7" s="859"/>
      <c r="BU7" s="859"/>
      <c r="BV7" s="859"/>
      <c r="BW7" s="859"/>
      <c r="BX7" s="859"/>
      <c r="BY7" s="859"/>
      <c r="BZ7" s="859"/>
      <c r="CA7" s="859"/>
      <c r="CB7" s="859"/>
      <c r="CC7" s="859"/>
      <c r="CD7" s="859"/>
      <c r="CE7" s="859"/>
      <c r="CF7" s="859"/>
      <c r="CG7" s="860"/>
      <c r="CH7" s="851">
        <v>-13</v>
      </c>
      <c r="CI7" s="852"/>
      <c r="CJ7" s="852"/>
      <c r="CK7" s="852"/>
      <c r="CL7" s="853"/>
      <c r="CM7" s="851">
        <v>93</v>
      </c>
      <c r="CN7" s="852"/>
      <c r="CO7" s="852"/>
      <c r="CP7" s="852"/>
      <c r="CQ7" s="853"/>
      <c r="CR7" s="851">
        <v>41</v>
      </c>
      <c r="CS7" s="852"/>
      <c r="CT7" s="852"/>
      <c r="CU7" s="852"/>
      <c r="CV7" s="853"/>
      <c r="CW7" s="851">
        <v>0</v>
      </c>
      <c r="CX7" s="852"/>
      <c r="CY7" s="852"/>
      <c r="CZ7" s="852"/>
      <c r="DA7" s="853"/>
      <c r="DB7" s="851" t="s">
        <v>572</v>
      </c>
      <c r="DC7" s="852"/>
      <c r="DD7" s="852"/>
      <c r="DE7" s="852"/>
      <c r="DF7" s="853"/>
      <c r="DG7" s="851" t="s">
        <v>572</v>
      </c>
      <c r="DH7" s="852"/>
      <c r="DI7" s="852"/>
      <c r="DJ7" s="852"/>
      <c r="DK7" s="853"/>
      <c r="DL7" s="851" t="s">
        <v>572</v>
      </c>
      <c r="DM7" s="852"/>
      <c r="DN7" s="852"/>
      <c r="DO7" s="852"/>
      <c r="DP7" s="853"/>
      <c r="DQ7" s="851" t="s">
        <v>572</v>
      </c>
      <c r="DR7" s="852"/>
      <c r="DS7" s="852"/>
      <c r="DT7" s="852"/>
      <c r="DU7" s="853"/>
      <c r="DV7" s="832"/>
      <c r="DW7" s="833"/>
      <c r="DX7" s="833"/>
      <c r="DY7" s="833"/>
      <c r="DZ7" s="834"/>
      <c r="EA7" s="254"/>
    </row>
    <row r="8" spans="1:131" s="255" customFormat="1" ht="26.25" customHeight="1" x14ac:dyDescent="0.15">
      <c r="A8" s="261">
        <v>2</v>
      </c>
      <c r="B8" s="835" t="s">
        <v>388</v>
      </c>
      <c r="C8" s="836"/>
      <c r="D8" s="836"/>
      <c r="E8" s="836"/>
      <c r="F8" s="836"/>
      <c r="G8" s="836"/>
      <c r="H8" s="836"/>
      <c r="I8" s="836"/>
      <c r="J8" s="836"/>
      <c r="K8" s="836"/>
      <c r="L8" s="836"/>
      <c r="M8" s="836"/>
      <c r="N8" s="836"/>
      <c r="O8" s="836"/>
      <c r="P8" s="837"/>
      <c r="Q8" s="838">
        <v>2</v>
      </c>
      <c r="R8" s="839"/>
      <c r="S8" s="839"/>
      <c r="T8" s="839"/>
      <c r="U8" s="839"/>
      <c r="V8" s="839">
        <v>2</v>
      </c>
      <c r="W8" s="839"/>
      <c r="X8" s="839"/>
      <c r="Y8" s="839"/>
      <c r="Z8" s="839"/>
      <c r="AA8" s="839">
        <f>Q8-V8</f>
        <v>0</v>
      </c>
      <c r="AB8" s="839"/>
      <c r="AC8" s="839"/>
      <c r="AD8" s="839"/>
      <c r="AE8" s="840"/>
      <c r="AF8" s="841">
        <v>0</v>
      </c>
      <c r="AG8" s="842"/>
      <c r="AH8" s="842"/>
      <c r="AI8" s="842"/>
      <c r="AJ8" s="843"/>
      <c r="AK8" s="844">
        <v>1</v>
      </c>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570</v>
      </c>
      <c r="BT8" s="849"/>
      <c r="BU8" s="849"/>
      <c r="BV8" s="849"/>
      <c r="BW8" s="849"/>
      <c r="BX8" s="849"/>
      <c r="BY8" s="849"/>
      <c r="BZ8" s="849"/>
      <c r="CA8" s="849"/>
      <c r="CB8" s="849"/>
      <c r="CC8" s="849"/>
      <c r="CD8" s="849"/>
      <c r="CE8" s="849"/>
      <c r="CF8" s="849"/>
      <c r="CG8" s="850"/>
      <c r="CH8" s="861">
        <v>-9</v>
      </c>
      <c r="CI8" s="862"/>
      <c r="CJ8" s="862"/>
      <c r="CK8" s="862"/>
      <c r="CL8" s="863"/>
      <c r="CM8" s="861">
        <v>-9</v>
      </c>
      <c r="CN8" s="862"/>
      <c r="CO8" s="862"/>
      <c r="CP8" s="862"/>
      <c r="CQ8" s="863"/>
      <c r="CR8" s="861">
        <v>30</v>
      </c>
      <c r="CS8" s="862"/>
      <c r="CT8" s="862"/>
      <c r="CU8" s="862"/>
      <c r="CV8" s="863"/>
      <c r="CW8" s="861">
        <v>0</v>
      </c>
      <c r="CX8" s="862"/>
      <c r="CY8" s="862"/>
      <c r="CZ8" s="862"/>
      <c r="DA8" s="863"/>
      <c r="DB8" s="861" t="s">
        <v>572</v>
      </c>
      <c r="DC8" s="862"/>
      <c r="DD8" s="862"/>
      <c r="DE8" s="862"/>
      <c r="DF8" s="863"/>
      <c r="DG8" s="861" t="s">
        <v>572</v>
      </c>
      <c r="DH8" s="862"/>
      <c r="DI8" s="862"/>
      <c r="DJ8" s="862"/>
      <c r="DK8" s="863"/>
      <c r="DL8" s="861" t="s">
        <v>572</v>
      </c>
      <c r="DM8" s="862"/>
      <c r="DN8" s="862"/>
      <c r="DO8" s="862"/>
      <c r="DP8" s="863"/>
      <c r="DQ8" s="861" t="s">
        <v>572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571</v>
      </c>
      <c r="BT9" s="849"/>
      <c r="BU9" s="849"/>
      <c r="BV9" s="849"/>
      <c r="BW9" s="849"/>
      <c r="BX9" s="849"/>
      <c r="BY9" s="849"/>
      <c r="BZ9" s="849"/>
      <c r="CA9" s="849"/>
      <c r="CB9" s="849"/>
      <c r="CC9" s="849"/>
      <c r="CD9" s="849"/>
      <c r="CE9" s="849"/>
      <c r="CF9" s="849"/>
      <c r="CG9" s="850"/>
      <c r="CH9" s="861">
        <v>0</v>
      </c>
      <c r="CI9" s="862"/>
      <c r="CJ9" s="862"/>
      <c r="CK9" s="862"/>
      <c r="CL9" s="863"/>
      <c r="CM9" s="861">
        <v>151</v>
      </c>
      <c r="CN9" s="862"/>
      <c r="CO9" s="862"/>
      <c r="CP9" s="862"/>
      <c r="CQ9" s="863"/>
      <c r="CR9" s="861">
        <v>5</v>
      </c>
      <c r="CS9" s="862"/>
      <c r="CT9" s="862"/>
      <c r="CU9" s="862"/>
      <c r="CV9" s="863"/>
      <c r="CW9" s="861" t="s">
        <v>572</v>
      </c>
      <c r="CX9" s="862"/>
      <c r="CY9" s="862"/>
      <c r="CZ9" s="862"/>
      <c r="DA9" s="863"/>
      <c r="DB9" s="861">
        <v>30</v>
      </c>
      <c r="DC9" s="862"/>
      <c r="DD9" s="862"/>
      <c r="DE9" s="862"/>
      <c r="DF9" s="863"/>
      <c r="DG9" s="861" t="s">
        <v>572</v>
      </c>
      <c r="DH9" s="862"/>
      <c r="DI9" s="862"/>
      <c r="DJ9" s="862"/>
      <c r="DK9" s="863"/>
      <c r="DL9" s="861" t="s">
        <v>572</v>
      </c>
      <c r="DM9" s="862"/>
      <c r="DN9" s="862"/>
      <c r="DO9" s="862"/>
      <c r="DP9" s="863"/>
      <c r="DQ9" s="861" t="s">
        <v>572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13985</v>
      </c>
      <c r="R23" s="874"/>
      <c r="S23" s="874"/>
      <c r="T23" s="874"/>
      <c r="U23" s="874"/>
      <c r="V23" s="874">
        <v>13011</v>
      </c>
      <c r="W23" s="874"/>
      <c r="X23" s="874"/>
      <c r="Y23" s="874"/>
      <c r="Z23" s="874"/>
      <c r="AA23" s="874">
        <v>974</v>
      </c>
      <c r="AB23" s="874"/>
      <c r="AC23" s="874"/>
      <c r="AD23" s="874"/>
      <c r="AE23" s="875"/>
      <c r="AF23" s="876">
        <v>754</v>
      </c>
      <c r="AG23" s="874"/>
      <c r="AH23" s="874"/>
      <c r="AI23" s="874"/>
      <c r="AJ23" s="877"/>
      <c r="AK23" s="878"/>
      <c r="AL23" s="879"/>
      <c r="AM23" s="879"/>
      <c r="AN23" s="879"/>
      <c r="AO23" s="879"/>
      <c r="AP23" s="874">
        <v>12602</v>
      </c>
      <c r="AQ23" s="874"/>
      <c r="AR23" s="874"/>
      <c r="AS23" s="874"/>
      <c r="AT23" s="874"/>
      <c r="AU23" s="880"/>
      <c r="AV23" s="880"/>
      <c r="AW23" s="880"/>
      <c r="AX23" s="880"/>
      <c r="AY23" s="881"/>
      <c r="AZ23" s="889" t="s">
        <v>182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2657</v>
      </c>
      <c r="R28" s="903"/>
      <c r="S28" s="903"/>
      <c r="T28" s="903"/>
      <c r="U28" s="903"/>
      <c r="V28" s="903">
        <v>2417</v>
      </c>
      <c r="W28" s="903"/>
      <c r="X28" s="903"/>
      <c r="Y28" s="903"/>
      <c r="Z28" s="903"/>
      <c r="AA28" s="903">
        <f>Q28-V28</f>
        <v>240</v>
      </c>
      <c r="AB28" s="903"/>
      <c r="AC28" s="903"/>
      <c r="AD28" s="903"/>
      <c r="AE28" s="904"/>
      <c r="AF28" s="905">
        <v>228</v>
      </c>
      <c r="AG28" s="903"/>
      <c r="AH28" s="903"/>
      <c r="AI28" s="903"/>
      <c r="AJ28" s="906"/>
      <c r="AK28" s="907">
        <f>192+130</f>
        <v>322</v>
      </c>
      <c r="AL28" s="898"/>
      <c r="AM28" s="898"/>
      <c r="AN28" s="898"/>
      <c r="AO28" s="898"/>
      <c r="AP28" s="898">
        <v>118</v>
      </c>
      <c r="AQ28" s="898"/>
      <c r="AR28" s="898"/>
      <c r="AS28" s="898"/>
      <c r="AT28" s="898"/>
      <c r="AU28" s="898">
        <v>118</v>
      </c>
      <c r="AV28" s="898"/>
      <c r="AW28" s="898"/>
      <c r="AX28" s="898"/>
      <c r="AY28" s="898"/>
      <c r="AZ28" s="899" t="s">
        <v>503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2059</v>
      </c>
      <c r="R29" s="839"/>
      <c r="S29" s="839"/>
      <c r="T29" s="839"/>
      <c r="U29" s="839"/>
      <c r="V29" s="839">
        <v>2014</v>
      </c>
      <c r="W29" s="839"/>
      <c r="X29" s="839"/>
      <c r="Y29" s="839"/>
      <c r="Z29" s="839"/>
      <c r="AA29" s="839">
        <v>46</v>
      </c>
      <c r="AB29" s="839"/>
      <c r="AC29" s="839"/>
      <c r="AD29" s="839"/>
      <c r="AE29" s="840"/>
      <c r="AF29" s="841">
        <v>46</v>
      </c>
      <c r="AG29" s="842"/>
      <c r="AH29" s="842"/>
      <c r="AI29" s="842"/>
      <c r="AJ29" s="843"/>
      <c r="AK29" s="910">
        <v>295</v>
      </c>
      <c r="AL29" s="911"/>
      <c r="AM29" s="911"/>
      <c r="AN29" s="911"/>
      <c r="AO29" s="911"/>
      <c r="AP29" s="911" t="s">
        <v>565</v>
      </c>
      <c r="AQ29" s="911"/>
      <c r="AR29" s="911"/>
      <c r="AS29" s="911"/>
      <c r="AT29" s="911"/>
      <c r="AU29" s="911" t="s">
        <v>503</v>
      </c>
      <c r="AV29" s="911"/>
      <c r="AW29" s="911"/>
      <c r="AX29" s="911"/>
      <c r="AY29" s="911"/>
      <c r="AZ29" s="912" t="s">
        <v>503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208</v>
      </c>
      <c r="R30" s="839"/>
      <c r="S30" s="839"/>
      <c r="T30" s="839"/>
      <c r="U30" s="839"/>
      <c r="V30" s="839">
        <v>200</v>
      </c>
      <c r="W30" s="839"/>
      <c r="X30" s="839"/>
      <c r="Y30" s="839"/>
      <c r="Z30" s="839"/>
      <c r="AA30" s="839">
        <v>8</v>
      </c>
      <c r="AB30" s="839"/>
      <c r="AC30" s="839"/>
      <c r="AD30" s="839"/>
      <c r="AE30" s="840"/>
      <c r="AF30" s="841">
        <v>8</v>
      </c>
      <c r="AG30" s="842"/>
      <c r="AH30" s="842"/>
      <c r="AI30" s="842"/>
      <c r="AJ30" s="843"/>
      <c r="AK30" s="910">
        <v>86</v>
      </c>
      <c r="AL30" s="911"/>
      <c r="AM30" s="911"/>
      <c r="AN30" s="911"/>
      <c r="AO30" s="911"/>
      <c r="AP30" s="911" t="s">
        <v>503</v>
      </c>
      <c r="AQ30" s="911"/>
      <c r="AR30" s="911"/>
      <c r="AS30" s="911"/>
      <c r="AT30" s="911"/>
      <c r="AU30" s="911" t="s">
        <v>503</v>
      </c>
      <c r="AV30" s="911"/>
      <c r="AW30" s="911"/>
      <c r="AX30" s="911"/>
      <c r="AY30" s="911"/>
      <c r="AZ30" s="912" t="s">
        <v>503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71</v>
      </c>
      <c r="R31" s="839"/>
      <c r="S31" s="839"/>
      <c r="T31" s="839"/>
      <c r="U31" s="839"/>
      <c r="V31" s="839">
        <v>68</v>
      </c>
      <c r="W31" s="839"/>
      <c r="X31" s="839"/>
      <c r="Y31" s="839"/>
      <c r="Z31" s="839"/>
      <c r="AA31" s="839">
        <v>3</v>
      </c>
      <c r="AB31" s="839"/>
      <c r="AC31" s="839"/>
      <c r="AD31" s="839"/>
      <c r="AE31" s="840"/>
      <c r="AF31" s="841">
        <v>3</v>
      </c>
      <c r="AG31" s="842"/>
      <c r="AH31" s="842"/>
      <c r="AI31" s="842"/>
      <c r="AJ31" s="843"/>
      <c r="AK31" s="910">
        <v>54</v>
      </c>
      <c r="AL31" s="911"/>
      <c r="AM31" s="911"/>
      <c r="AN31" s="911"/>
      <c r="AO31" s="911"/>
      <c r="AP31" s="911">
        <v>627</v>
      </c>
      <c r="AQ31" s="911"/>
      <c r="AR31" s="911"/>
      <c r="AS31" s="911"/>
      <c r="AT31" s="911"/>
      <c r="AU31" s="911">
        <v>512</v>
      </c>
      <c r="AV31" s="911"/>
      <c r="AW31" s="911"/>
      <c r="AX31" s="911"/>
      <c r="AY31" s="911"/>
      <c r="AZ31" s="912" t="s">
        <v>503</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272</v>
      </c>
      <c r="R32" s="839"/>
      <c r="S32" s="839"/>
      <c r="T32" s="839"/>
      <c r="U32" s="839"/>
      <c r="V32" s="839">
        <v>261</v>
      </c>
      <c r="W32" s="839"/>
      <c r="X32" s="839"/>
      <c r="Y32" s="839"/>
      <c r="Z32" s="839"/>
      <c r="AA32" s="839">
        <v>11</v>
      </c>
      <c r="AB32" s="839"/>
      <c r="AC32" s="839"/>
      <c r="AD32" s="839"/>
      <c r="AE32" s="840"/>
      <c r="AF32" s="841">
        <v>11</v>
      </c>
      <c r="AG32" s="842"/>
      <c r="AH32" s="842"/>
      <c r="AI32" s="842"/>
      <c r="AJ32" s="843"/>
      <c r="AK32" s="910">
        <v>86</v>
      </c>
      <c r="AL32" s="911"/>
      <c r="AM32" s="911"/>
      <c r="AN32" s="911"/>
      <c r="AO32" s="911"/>
      <c r="AP32" s="911">
        <v>1107</v>
      </c>
      <c r="AQ32" s="911"/>
      <c r="AR32" s="911"/>
      <c r="AS32" s="911"/>
      <c r="AT32" s="911"/>
      <c r="AU32" s="911">
        <v>668</v>
      </c>
      <c r="AV32" s="911"/>
      <c r="AW32" s="911"/>
      <c r="AX32" s="911"/>
      <c r="AY32" s="911"/>
      <c r="AZ32" s="912" t="s">
        <v>503</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296</v>
      </c>
      <c r="AG63" s="922"/>
      <c r="AH63" s="922"/>
      <c r="AI63" s="922"/>
      <c r="AJ63" s="923"/>
      <c r="AK63" s="924"/>
      <c r="AL63" s="919"/>
      <c r="AM63" s="919"/>
      <c r="AN63" s="919"/>
      <c r="AO63" s="919"/>
      <c r="AP63" s="922">
        <f>AP28+AP31+AP32</f>
        <v>1852</v>
      </c>
      <c r="AQ63" s="922"/>
      <c r="AR63" s="922"/>
      <c r="AS63" s="922"/>
      <c r="AT63" s="922"/>
      <c r="AU63" s="922">
        <v>1298</v>
      </c>
      <c r="AV63" s="922"/>
      <c r="AW63" s="922"/>
      <c r="AX63" s="922"/>
      <c r="AY63" s="922"/>
      <c r="AZ63" s="926"/>
      <c r="BA63" s="926"/>
      <c r="BB63" s="926"/>
      <c r="BC63" s="926"/>
      <c r="BD63" s="926"/>
      <c r="BE63" s="922"/>
      <c r="BF63" s="922"/>
      <c r="BG63" s="922"/>
      <c r="BH63" s="922"/>
      <c r="BI63" s="922"/>
      <c r="BJ63" s="927" t="s">
        <v>410</v>
      </c>
      <c r="BK63" s="928"/>
      <c r="BL63" s="928"/>
      <c r="BM63" s="928"/>
      <c r="BN63" s="929"/>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394</v>
      </c>
      <c r="R66" s="798"/>
      <c r="S66" s="798"/>
      <c r="T66" s="798"/>
      <c r="U66" s="799"/>
      <c r="V66" s="797" t="s">
        <v>395</v>
      </c>
      <c r="W66" s="798"/>
      <c r="X66" s="798"/>
      <c r="Y66" s="798"/>
      <c r="Z66" s="799"/>
      <c r="AA66" s="797" t="s">
        <v>396</v>
      </c>
      <c r="AB66" s="798"/>
      <c r="AC66" s="798"/>
      <c r="AD66" s="798"/>
      <c r="AE66" s="799"/>
      <c r="AF66" s="930" t="s">
        <v>397</v>
      </c>
      <c r="AG66" s="893"/>
      <c r="AH66" s="893"/>
      <c r="AI66" s="893"/>
      <c r="AJ66" s="931"/>
      <c r="AK66" s="797" t="s">
        <v>398</v>
      </c>
      <c r="AL66" s="821"/>
      <c r="AM66" s="821"/>
      <c r="AN66" s="821"/>
      <c r="AO66" s="822"/>
      <c r="AP66" s="797" t="s">
        <v>399</v>
      </c>
      <c r="AQ66" s="798"/>
      <c r="AR66" s="798"/>
      <c r="AS66" s="798"/>
      <c r="AT66" s="799"/>
      <c r="AU66" s="797" t="s">
        <v>413</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2"/>
      <c r="AG67" s="896"/>
      <c r="AH67" s="896"/>
      <c r="AI67" s="896"/>
      <c r="AJ67" s="933"/>
      <c r="AK67" s="934"/>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6"/>
    </row>
    <row r="68" spans="1:131" s="247" customFormat="1" ht="26.25" customHeight="1" thickTop="1" x14ac:dyDescent="0.15">
      <c r="A68" s="258">
        <v>1</v>
      </c>
      <c r="B68" s="947" t="s">
        <v>566</v>
      </c>
      <c r="C68" s="948"/>
      <c r="D68" s="948"/>
      <c r="E68" s="948"/>
      <c r="F68" s="948"/>
      <c r="G68" s="948"/>
      <c r="H68" s="948"/>
      <c r="I68" s="948"/>
      <c r="J68" s="948"/>
      <c r="K68" s="948"/>
      <c r="L68" s="948"/>
      <c r="M68" s="948"/>
      <c r="N68" s="948"/>
      <c r="O68" s="948"/>
      <c r="P68" s="949"/>
      <c r="Q68" s="950">
        <v>592</v>
      </c>
      <c r="R68" s="944"/>
      <c r="S68" s="944"/>
      <c r="T68" s="944"/>
      <c r="U68" s="944"/>
      <c r="V68" s="944">
        <v>581</v>
      </c>
      <c r="W68" s="944"/>
      <c r="X68" s="944"/>
      <c r="Y68" s="944"/>
      <c r="Z68" s="944"/>
      <c r="AA68" s="944">
        <v>11</v>
      </c>
      <c r="AB68" s="944"/>
      <c r="AC68" s="944"/>
      <c r="AD68" s="944"/>
      <c r="AE68" s="944"/>
      <c r="AF68" s="944">
        <v>11</v>
      </c>
      <c r="AG68" s="944"/>
      <c r="AH68" s="944"/>
      <c r="AI68" s="944"/>
      <c r="AJ68" s="944"/>
      <c r="AK68" s="944" t="s">
        <v>572</v>
      </c>
      <c r="AL68" s="944"/>
      <c r="AM68" s="944"/>
      <c r="AN68" s="944"/>
      <c r="AO68" s="944"/>
      <c r="AP68" s="944">
        <v>1052</v>
      </c>
      <c r="AQ68" s="944"/>
      <c r="AR68" s="944"/>
      <c r="AS68" s="944"/>
      <c r="AT68" s="944"/>
      <c r="AU68" s="944">
        <v>849</v>
      </c>
      <c r="AV68" s="944"/>
      <c r="AW68" s="944"/>
      <c r="AX68" s="944"/>
      <c r="AY68" s="944"/>
      <c r="AZ68" s="945"/>
      <c r="BA68" s="945"/>
      <c r="BB68" s="945"/>
      <c r="BC68" s="945"/>
      <c r="BD68" s="946"/>
      <c r="BE68" s="265"/>
      <c r="BF68" s="265"/>
      <c r="BG68" s="265"/>
      <c r="BH68" s="265"/>
      <c r="BI68" s="265"/>
      <c r="BJ68" s="265"/>
      <c r="BK68" s="265"/>
      <c r="BL68" s="265"/>
      <c r="BM68" s="265"/>
      <c r="BN68" s="265"/>
      <c r="BO68" s="265"/>
      <c r="BP68" s="265"/>
      <c r="BQ68" s="262">
        <v>62</v>
      </c>
      <c r="BR68" s="267"/>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6"/>
    </row>
    <row r="69" spans="1:131" s="247" customFormat="1" ht="26.25" customHeight="1" x14ac:dyDescent="0.15">
      <c r="A69" s="261">
        <v>2</v>
      </c>
      <c r="B69" s="951" t="s">
        <v>567</v>
      </c>
      <c r="C69" s="952"/>
      <c r="D69" s="952"/>
      <c r="E69" s="952"/>
      <c r="F69" s="952"/>
      <c r="G69" s="952"/>
      <c r="H69" s="952"/>
      <c r="I69" s="952"/>
      <c r="J69" s="952"/>
      <c r="K69" s="952"/>
      <c r="L69" s="952"/>
      <c r="M69" s="952"/>
      <c r="N69" s="952"/>
      <c r="O69" s="952"/>
      <c r="P69" s="953"/>
      <c r="Q69" s="954">
        <v>488</v>
      </c>
      <c r="R69" s="911"/>
      <c r="S69" s="911"/>
      <c r="T69" s="911"/>
      <c r="U69" s="911"/>
      <c r="V69" s="911">
        <v>384</v>
      </c>
      <c r="W69" s="911"/>
      <c r="X69" s="911"/>
      <c r="Y69" s="911"/>
      <c r="Z69" s="911"/>
      <c r="AA69" s="911">
        <v>104</v>
      </c>
      <c r="AB69" s="911"/>
      <c r="AC69" s="911"/>
      <c r="AD69" s="911"/>
      <c r="AE69" s="911"/>
      <c r="AF69" s="911">
        <v>104</v>
      </c>
      <c r="AG69" s="911"/>
      <c r="AH69" s="911"/>
      <c r="AI69" s="911"/>
      <c r="AJ69" s="911"/>
      <c r="AK69" s="911" t="s">
        <v>572</v>
      </c>
      <c r="AL69" s="911"/>
      <c r="AM69" s="911"/>
      <c r="AN69" s="911"/>
      <c r="AO69" s="911"/>
      <c r="AP69" s="911">
        <v>1299</v>
      </c>
      <c r="AQ69" s="911"/>
      <c r="AR69" s="911"/>
      <c r="AS69" s="911"/>
      <c r="AT69" s="911"/>
      <c r="AU69" s="911" t="s">
        <v>575</v>
      </c>
      <c r="AV69" s="911"/>
      <c r="AW69" s="911"/>
      <c r="AX69" s="911"/>
      <c r="AY69" s="911"/>
      <c r="AZ69" s="955" t="s">
        <v>574</v>
      </c>
      <c r="BA69" s="955"/>
      <c r="BB69" s="955"/>
      <c r="BC69" s="955"/>
      <c r="BD69" s="956"/>
      <c r="BE69" s="265"/>
      <c r="BF69" s="265"/>
      <c r="BG69" s="265"/>
      <c r="BH69" s="265"/>
      <c r="BI69" s="265"/>
      <c r="BJ69" s="265"/>
      <c r="BK69" s="265"/>
      <c r="BL69" s="265"/>
      <c r="BM69" s="265"/>
      <c r="BN69" s="265"/>
      <c r="BO69" s="265"/>
      <c r="BP69" s="265"/>
      <c r="BQ69" s="262">
        <v>63</v>
      </c>
      <c r="BR69" s="267"/>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6"/>
    </row>
    <row r="70" spans="1:131" s="247" customFormat="1" ht="26.25" customHeight="1" x14ac:dyDescent="0.15">
      <c r="A70" s="261">
        <v>3</v>
      </c>
      <c r="B70" s="951" t="s">
        <v>568</v>
      </c>
      <c r="C70" s="952"/>
      <c r="D70" s="952"/>
      <c r="E70" s="952"/>
      <c r="F70" s="952"/>
      <c r="G70" s="952"/>
      <c r="H70" s="952"/>
      <c r="I70" s="952"/>
      <c r="J70" s="952"/>
      <c r="K70" s="952"/>
      <c r="L70" s="952"/>
      <c r="M70" s="952"/>
      <c r="N70" s="952"/>
      <c r="O70" s="952"/>
      <c r="P70" s="953"/>
      <c r="Q70" s="954">
        <v>672</v>
      </c>
      <c r="R70" s="911"/>
      <c r="S70" s="911"/>
      <c r="T70" s="911"/>
      <c r="U70" s="911"/>
      <c r="V70" s="911">
        <v>663</v>
      </c>
      <c r="W70" s="911"/>
      <c r="X70" s="911"/>
      <c r="Y70" s="911"/>
      <c r="Z70" s="911"/>
      <c r="AA70" s="911">
        <v>9</v>
      </c>
      <c r="AB70" s="911"/>
      <c r="AC70" s="911"/>
      <c r="AD70" s="911"/>
      <c r="AE70" s="911"/>
      <c r="AF70" s="911">
        <v>5</v>
      </c>
      <c r="AG70" s="911"/>
      <c r="AH70" s="911"/>
      <c r="AI70" s="911"/>
      <c r="AJ70" s="911"/>
      <c r="AK70" s="911" t="s">
        <v>572</v>
      </c>
      <c r="AL70" s="911"/>
      <c r="AM70" s="911"/>
      <c r="AN70" s="911"/>
      <c r="AO70" s="911"/>
      <c r="AP70" s="911">
        <v>4782</v>
      </c>
      <c r="AQ70" s="911"/>
      <c r="AR70" s="911"/>
      <c r="AS70" s="911"/>
      <c r="AT70" s="911"/>
      <c r="AU70" s="911">
        <v>3550</v>
      </c>
      <c r="AV70" s="911"/>
      <c r="AW70" s="911"/>
      <c r="AX70" s="911"/>
      <c r="AY70" s="911"/>
      <c r="AZ70" s="955" t="s">
        <v>583</v>
      </c>
      <c r="BA70" s="955"/>
      <c r="BB70" s="955"/>
      <c r="BC70" s="955"/>
      <c r="BD70" s="956"/>
      <c r="BE70" s="265"/>
      <c r="BF70" s="265"/>
      <c r="BG70" s="265"/>
      <c r="BH70" s="265"/>
      <c r="BI70" s="265"/>
      <c r="BJ70" s="265"/>
      <c r="BK70" s="265"/>
      <c r="BL70" s="265"/>
      <c r="BM70" s="265"/>
      <c r="BN70" s="265"/>
      <c r="BO70" s="265"/>
      <c r="BP70" s="265"/>
      <c r="BQ70" s="262">
        <v>64</v>
      </c>
      <c r="BR70" s="267"/>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6"/>
    </row>
    <row r="71" spans="1:131" s="247" customFormat="1" ht="26.25" customHeight="1" x14ac:dyDescent="0.15">
      <c r="A71" s="261">
        <v>4</v>
      </c>
      <c r="B71" s="951" t="s">
        <v>586</v>
      </c>
      <c r="C71" s="952"/>
      <c r="D71" s="952"/>
      <c r="E71" s="952"/>
      <c r="F71" s="952"/>
      <c r="G71" s="952"/>
      <c r="H71" s="952"/>
      <c r="I71" s="952"/>
      <c r="J71" s="952"/>
      <c r="K71" s="952"/>
      <c r="L71" s="952"/>
      <c r="M71" s="952"/>
      <c r="N71" s="952"/>
      <c r="O71" s="952"/>
      <c r="P71" s="953"/>
      <c r="Q71" s="957">
        <v>66</v>
      </c>
      <c r="R71" s="958"/>
      <c r="S71" s="958"/>
      <c r="T71" s="958"/>
      <c r="U71" s="910"/>
      <c r="V71" s="959">
        <v>64</v>
      </c>
      <c r="W71" s="958"/>
      <c r="X71" s="958"/>
      <c r="Y71" s="958"/>
      <c r="Z71" s="910"/>
      <c r="AA71" s="959">
        <v>2</v>
      </c>
      <c r="AB71" s="958"/>
      <c r="AC71" s="958"/>
      <c r="AD71" s="958"/>
      <c r="AE71" s="910"/>
      <c r="AF71" s="959">
        <v>2</v>
      </c>
      <c r="AG71" s="958"/>
      <c r="AH71" s="958"/>
      <c r="AI71" s="958"/>
      <c r="AJ71" s="910"/>
      <c r="AK71" s="959" t="s">
        <v>587</v>
      </c>
      <c r="AL71" s="958"/>
      <c r="AM71" s="958"/>
      <c r="AN71" s="958"/>
      <c r="AO71" s="910"/>
      <c r="AP71" s="959">
        <v>418</v>
      </c>
      <c r="AQ71" s="958"/>
      <c r="AR71" s="958"/>
      <c r="AS71" s="958"/>
      <c r="AT71" s="910"/>
      <c r="AU71" s="959">
        <v>417</v>
      </c>
      <c r="AV71" s="958"/>
      <c r="AW71" s="958"/>
      <c r="AX71" s="958"/>
      <c r="AY71" s="910"/>
      <c r="AZ71" s="955" t="s">
        <v>583</v>
      </c>
      <c r="BA71" s="955"/>
      <c r="BB71" s="955"/>
      <c r="BC71" s="955"/>
      <c r="BD71" s="956"/>
      <c r="BE71" s="265"/>
      <c r="BF71" s="265"/>
      <c r="BG71" s="265"/>
      <c r="BH71" s="265"/>
      <c r="BI71" s="265"/>
      <c r="BJ71" s="265"/>
      <c r="BK71" s="265"/>
      <c r="BL71" s="265"/>
      <c r="BM71" s="265"/>
      <c r="BN71" s="265"/>
      <c r="BO71" s="265"/>
      <c r="BP71" s="265"/>
      <c r="BQ71" s="262">
        <v>65</v>
      </c>
      <c r="BR71" s="267"/>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6"/>
    </row>
    <row r="72" spans="1:131" s="247" customFormat="1" ht="26.25" customHeight="1" x14ac:dyDescent="0.15">
      <c r="A72" s="261">
        <v>5</v>
      </c>
      <c r="B72" s="951" t="s">
        <v>576</v>
      </c>
      <c r="C72" s="952"/>
      <c r="D72" s="952"/>
      <c r="E72" s="952"/>
      <c r="F72" s="952"/>
      <c r="G72" s="952"/>
      <c r="H72" s="952"/>
      <c r="I72" s="952"/>
      <c r="J72" s="952"/>
      <c r="K72" s="952"/>
      <c r="L72" s="952"/>
      <c r="M72" s="952"/>
      <c r="N72" s="952"/>
      <c r="O72" s="952"/>
      <c r="P72" s="953"/>
      <c r="Q72" s="957">
        <v>98</v>
      </c>
      <c r="R72" s="958"/>
      <c r="S72" s="958"/>
      <c r="T72" s="958"/>
      <c r="U72" s="910"/>
      <c r="V72" s="959">
        <v>89</v>
      </c>
      <c r="W72" s="958"/>
      <c r="X72" s="958"/>
      <c r="Y72" s="958"/>
      <c r="Z72" s="910"/>
      <c r="AA72" s="959">
        <v>9</v>
      </c>
      <c r="AB72" s="958"/>
      <c r="AC72" s="958"/>
      <c r="AD72" s="958"/>
      <c r="AE72" s="910"/>
      <c r="AF72" s="959">
        <v>9</v>
      </c>
      <c r="AG72" s="958"/>
      <c r="AH72" s="958"/>
      <c r="AI72" s="958"/>
      <c r="AJ72" s="910"/>
      <c r="AK72" s="959">
        <v>1</v>
      </c>
      <c r="AL72" s="958"/>
      <c r="AM72" s="958"/>
      <c r="AN72" s="958"/>
      <c r="AO72" s="910"/>
      <c r="AP72" s="959" t="s">
        <v>503</v>
      </c>
      <c r="AQ72" s="958"/>
      <c r="AR72" s="958"/>
      <c r="AS72" s="958"/>
      <c r="AT72" s="910"/>
      <c r="AU72" s="959" t="s">
        <v>503</v>
      </c>
      <c r="AV72" s="958"/>
      <c r="AW72" s="958"/>
      <c r="AX72" s="958"/>
      <c r="AY72" s="910"/>
      <c r="AZ72" s="955"/>
      <c r="BA72" s="955"/>
      <c r="BB72" s="955"/>
      <c r="BC72" s="955"/>
      <c r="BD72" s="956"/>
      <c r="BE72" s="265"/>
      <c r="BF72" s="265"/>
      <c r="BG72" s="265"/>
      <c r="BH72" s="265"/>
      <c r="BI72" s="265"/>
      <c r="BJ72" s="265"/>
      <c r="BK72" s="265"/>
      <c r="BL72" s="265"/>
      <c r="BM72" s="265"/>
      <c r="BN72" s="265"/>
      <c r="BO72" s="265"/>
      <c r="BP72" s="265"/>
      <c r="BQ72" s="262">
        <v>66</v>
      </c>
      <c r="BR72" s="267"/>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6"/>
    </row>
    <row r="73" spans="1:131" s="247" customFormat="1" ht="26.25" customHeight="1" x14ac:dyDescent="0.15">
      <c r="A73" s="261">
        <v>6</v>
      </c>
      <c r="B73" s="951" t="s">
        <v>577</v>
      </c>
      <c r="C73" s="952"/>
      <c r="D73" s="952"/>
      <c r="E73" s="952"/>
      <c r="F73" s="952"/>
      <c r="G73" s="952"/>
      <c r="H73" s="952"/>
      <c r="I73" s="952"/>
      <c r="J73" s="952"/>
      <c r="K73" s="952"/>
      <c r="L73" s="952"/>
      <c r="M73" s="952"/>
      <c r="N73" s="952"/>
      <c r="O73" s="952"/>
      <c r="P73" s="953"/>
      <c r="Q73" s="957">
        <v>7334</v>
      </c>
      <c r="R73" s="958"/>
      <c r="S73" s="958"/>
      <c r="T73" s="958"/>
      <c r="U73" s="910"/>
      <c r="V73" s="959">
        <v>6742</v>
      </c>
      <c r="W73" s="958"/>
      <c r="X73" s="958"/>
      <c r="Y73" s="958"/>
      <c r="Z73" s="910"/>
      <c r="AA73" s="959">
        <v>592</v>
      </c>
      <c r="AB73" s="958"/>
      <c r="AC73" s="958"/>
      <c r="AD73" s="958"/>
      <c r="AE73" s="910"/>
      <c r="AF73" s="959">
        <v>592</v>
      </c>
      <c r="AG73" s="958"/>
      <c r="AH73" s="958"/>
      <c r="AI73" s="958"/>
      <c r="AJ73" s="910"/>
      <c r="AK73" s="959" t="s">
        <v>503</v>
      </c>
      <c r="AL73" s="958"/>
      <c r="AM73" s="958"/>
      <c r="AN73" s="958"/>
      <c r="AO73" s="910"/>
      <c r="AP73" s="959" t="s">
        <v>503</v>
      </c>
      <c r="AQ73" s="958"/>
      <c r="AR73" s="958"/>
      <c r="AS73" s="958"/>
      <c r="AT73" s="910"/>
      <c r="AU73" s="959" t="s">
        <v>503</v>
      </c>
      <c r="AV73" s="958"/>
      <c r="AW73" s="958"/>
      <c r="AX73" s="958"/>
      <c r="AY73" s="910"/>
      <c r="AZ73" s="955"/>
      <c r="BA73" s="955"/>
      <c r="BB73" s="955"/>
      <c r="BC73" s="955"/>
      <c r="BD73" s="956"/>
      <c r="BE73" s="265"/>
      <c r="BF73" s="265"/>
      <c r="BG73" s="265"/>
      <c r="BH73" s="265"/>
      <c r="BI73" s="265"/>
      <c r="BJ73" s="265"/>
      <c r="BK73" s="265"/>
      <c r="BL73" s="265"/>
      <c r="BM73" s="265"/>
      <c r="BN73" s="265"/>
      <c r="BO73" s="265"/>
      <c r="BP73" s="265"/>
      <c r="BQ73" s="262">
        <v>67</v>
      </c>
      <c r="BR73" s="267"/>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6"/>
    </row>
    <row r="74" spans="1:131" s="247" customFormat="1" ht="26.25" customHeight="1" x14ac:dyDescent="0.15">
      <c r="A74" s="261">
        <v>7</v>
      </c>
      <c r="B74" s="951" t="s">
        <v>578</v>
      </c>
      <c r="C74" s="952"/>
      <c r="D74" s="952"/>
      <c r="E74" s="952"/>
      <c r="F74" s="952"/>
      <c r="G74" s="952"/>
      <c r="H74" s="952"/>
      <c r="I74" s="952"/>
      <c r="J74" s="952"/>
      <c r="K74" s="952"/>
      <c r="L74" s="952"/>
      <c r="M74" s="952"/>
      <c r="N74" s="952"/>
      <c r="O74" s="952"/>
      <c r="P74" s="953"/>
      <c r="Q74" s="957">
        <v>1072</v>
      </c>
      <c r="R74" s="958"/>
      <c r="S74" s="958"/>
      <c r="T74" s="958"/>
      <c r="U74" s="910"/>
      <c r="V74" s="959">
        <v>1068</v>
      </c>
      <c r="W74" s="958"/>
      <c r="X74" s="958"/>
      <c r="Y74" s="958"/>
      <c r="Z74" s="910"/>
      <c r="AA74" s="959">
        <v>4</v>
      </c>
      <c r="AB74" s="958"/>
      <c r="AC74" s="958"/>
      <c r="AD74" s="958"/>
      <c r="AE74" s="910"/>
      <c r="AF74" s="959">
        <v>4</v>
      </c>
      <c r="AG74" s="958"/>
      <c r="AH74" s="958"/>
      <c r="AI74" s="958"/>
      <c r="AJ74" s="910"/>
      <c r="AK74" s="959" t="s">
        <v>503</v>
      </c>
      <c r="AL74" s="958"/>
      <c r="AM74" s="958"/>
      <c r="AN74" s="958"/>
      <c r="AO74" s="910"/>
      <c r="AP74" s="959" t="s">
        <v>503</v>
      </c>
      <c r="AQ74" s="958"/>
      <c r="AR74" s="958"/>
      <c r="AS74" s="958"/>
      <c r="AT74" s="910"/>
      <c r="AU74" s="959" t="s">
        <v>503</v>
      </c>
      <c r="AV74" s="958"/>
      <c r="AW74" s="958"/>
      <c r="AX74" s="958"/>
      <c r="AY74" s="910"/>
      <c r="AZ74" s="955"/>
      <c r="BA74" s="955"/>
      <c r="BB74" s="955"/>
      <c r="BC74" s="955"/>
      <c r="BD74" s="956"/>
      <c r="BE74" s="265"/>
      <c r="BF74" s="265"/>
      <c r="BG74" s="265"/>
      <c r="BH74" s="265"/>
      <c r="BI74" s="265"/>
      <c r="BJ74" s="265"/>
      <c r="BK74" s="265"/>
      <c r="BL74" s="265"/>
      <c r="BM74" s="265"/>
      <c r="BN74" s="265"/>
      <c r="BO74" s="265"/>
      <c r="BP74" s="265"/>
      <c r="BQ74" s="262">
        <v>68</v>
      </c>
      <c r="BR74" s="267"/>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6"/>
    </row>
    <row r="75" spans="1:131" s="247" customFormat="1" ht="26.25" customHeight="1" x14ac:dyDescent="0.15">
      <c r="A75" s="261">
        <v>8</v>
      </c>
      <c r="B75" s="951" t="s">
        <v>579</v>
      </c>
      <c r="C75" s="952"/>
      <c r="D75" s="952"/>
      <c r="E75" s="952"/>
      <c r="F75" s="952"/>
      <c r="G75" s="952"/>
      <c r="H75" s="952"/>
      <c r="I75" s="952"/>
      <c r="J75" s="952"/>
      <c r="K75" s="952"/>
      <c r="L75" s="952"/>
      <c r="M75" s="952"/>
      <c r="N75" s="952"/>
      <c r="O75" s="952"/>
      <c r="P75" s="953"/>
      <c r="Q75" s="957">
        <v>83</v>
      </c>
      <c r="R75" s="958"/>
      <c r="S75" s="958"/>
      <c r="T75" s="958"/>
      <c r="U75" s="910"/>
      <c r="V75" s="959">
        <v>70</v>
      </c>
      <c r="W75" s="958"/>
      <c r="X75" s="958"/>
      <c r="Y75" s="958"/>
      <c r="Z75" s="910"/>
      <c r="AA75" s="959">
        <v>13</v>
      </c>
      <c r="AB75" s="958"/>
      <c r="AC75" s="958"/>
      <c r="AD75" s="958"/>
      <c r="AE75" s="910"/>
      <c r="AF75" s="959">
        <v>13</v>
      </c>
      <c r="AG75" s="958"/>
      <c r="AH75" s="958"/>
      <c r="AI75" s="958"/>
      <c r="AJ75" s="910"/>
      <c r="AK75" s="959" t="s">
        <v>503</v>
      </c>
      <c r="AL75" s="958"/>
      <c r="AM75" s="958"/>
      <c r="AN75" s="958"/>
      <c r="AO75" s="910"/>
      <c r="AP75" s="959" t="s">
        <v>503</v>
      </c>
      <c r="AQ75" s="958"/>
      <c r="AR75" s="958"/>
      <c r="AS75" s="958"/>
      <c r="AT75" s="910"/>
      <c r="AU75" s="959" t="s">
        <v>503</v>
      </c>
      <c r="AV75" s="958"/>
      <c r="AW75" s="958"/>
      <c r="AX75" s="958"/>
      <c r="AY75" s="910"/>
      <c r="AZ75" s="955"/>
      <c r="BA75" s="955"/>
      <c r="BB75" s="955"/>
      <c r="BC75" s="955"/>
      <c r="BD75" s="956"/>
      <c r="BE75" s="265"/>
      <c r="BF75" s="265"/>
      <c r="BG75" s="265"/>
      <c r="BH75" s="265"/>
      <c r="BI75" s="265"/>
      <c r="BJ75" s="265"/>
      <c r="BK75" s="265"/>
      <c r="BL75" s="265"/>
      <c r="BM75" s="265"/>
      <c r="BN75" s="265"/>
      <c r="BO75" s="265"/>
      <c r="BP75" s="265"/>
      <c r="BQ75" s="262">
        <v>69</v>
      </c>
      <c r="BR75" s="267"/>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6"/>
    </row>
    <row r="76" spans="1:131" s="247" customFormat="1" ht="26.25" customHeight="1" x14ac:dyDescent="0.15">
      <c r="A76" s="261">
        <v>9</v>
      </c>
      <c r="B76" s="951" t="s">
        <v>580</v>
      </c>
      <c r="C76" s="952"/>
      <c r="D76" s="952"/>
      <c r="E76" s="952"/>
      <c r="F76" s="952"/>
      <c r="G76" s="952"/>
      <c r="H76" s="952"/>
      <c r="I76" s="952"/>
      <c r="J76" s="952"/>
      <c r="K76" s="952"/>
      <c r="L76" s="952"/>
      <c r="M76" s="952"/>
      <c r="N76" s="952"/>
      <c r="O76" s="952"/>
      <c r="P76" s="953"/>
      <c r="Q76" s="957">
        <v>754</v>
      </c>
      <c r="R76" s="958"/>
      <c r="S76" s="958"/>
      <c r="T76" s="958"/>
      <c r="U76" s="910"/>
      <c r="V76" s="959">
        <v>715</v>
      </c>
      <c r="W76" s="958"/>
      <c r="X76" s="958"/>
      <c r="Y76" s="958"/>
      <c r="Z76" s="910"/>
      <c r="AA76" s="959">
        <v>40</v>
      </c>
      <c r="AB76" s="958"/>
      <c r="AC76" s="958"/>
      <c r="AD76" s="958"/>
      <c r="AE76" s="910"/>
      <c r="AF76" s="959">
        <v>40</v>
      </c>
      <c r="AG76" s="958"/>
      <c r="AH76" s="958"/>
      <c r="AI76" s="958"/>
      <c r="AJ76" s="910"/>
      <c r="AK76" s="959">
        <v>1</v>
      </c>
      <c r="AL76" s="958"/>
      <c r="AM76" s="958"/>
      <c r="AN76" s="958"/>
      <c r="AO76" s="910"/>
      <c r="AP76" s="959" t="s">
        <v>503</v>
      </c>
      <c r="AQ76" s="958"/>
      <c r="AR76" s="958"/>
      <c r="AS76" s="958"/>
      <c r="AT76" s="910"/>
      <c r="AU76" s="959" t="s">
        <v>503</v>
      </c>
      <c r="AV76" s="958"/>
      <c r="AW76" s="958"/>
      <c r="AX76" s="958"/>
      <c r="AY76" s="910"/>
      <c r="AZ76" s="955"/>
      <c r="BA76" s="955"/>
      <c r="BB76" s="955"/>
      <c r="BC76" s="955"/>
      <c r="BD76" s="956"/>
      <c r="BE76" s="265"/>
      <c r="BF76" s="265"/>
      <c r="BG76" s="265"/>
      <c r="BH76" s="265"/>
      <c r="BI76" s="265"/>
      <c r="BJ76" s="265"/>
      <c r="BK76" s="265"/>
      <c r="BL76" s="265"/>
      <c r="BM76" s="265"/>
      <c r="BN76" s="265"/>
      <c r="BO76" s="265"/>
      <c r="BP76" s="265"/>
      <c r="BQ76" s="262">
        <v>70</v>
      </c>
      <c r="BR76" s="267"/>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6"/>
    </row>
    <row r="77" spans="1:131" s="247" customFormat="1" ht="26.25" customHeight="1" x14ac:dyDescent="0.15">
      <c r="A77" s="261">
        <v>10</v>
      </c>
      <c r="B77" s="951" t="s">
        <v>581</v>
      </c>
      <c r="C77" s="952"/>
      <c r="D77" s="952"/>
      <c r="E77" s="952"/>
      <c r="F77" s="952"/>
      <c r="G77" s="952"/>
      <c r="H77" s="952"/>
      <c r="I77" s="952"/>
      <c r="J77" s="952"/>
      <c r="K77" s="952"/>
      <c r="L77" s="952"/>
      <c r="M77" s="952"/>
      <c r="N77" s="952"/>
      <c r="O77" s="952"/>
      <c r="P77" s="953"/>
      <c r="Q77" s="957">
        <v>159119</v>
      </c>
      <c r="R77" s="958"/>
      <c r="S77" s="958"/>
      <c r="T77" s="958"/>
      <c r="U77" s="910"/>
      <c r="V77" s="959">
        <v>154694</v>
      </c>
      <c r="W77" s="958"/>
      <c r="X77" s="958"/>
      <c r="Y77" s="958"/>
      <c r="Z77" s="910"/>
      <c r="AA77" s="959">
        <v>4425</v>
      </c>
      <c r="AB77" s="958"/>
      <c r="AC77" s="958"/>
      <c r="AD77" s="958"/>
      <c r="AE77" s="910"/>
      <c r="AF77" s="959">
        <v>4425</v>
      </c>
      <c r="AG77" s="958"/>
      <c r="AH77" s="958"/>
      <c r="AI77" s="958"/>
      <c r="AJ77" s="910"/>
      <c r="AK77" s="959">
        <v>1792</v>
      </c>
      <c r="AL77" s="958"/>
      <c r="AM77" s="958"/>
      <c r="AN77" s="958"/>
      <c r="AO77" s="910"/>
      <c r="AP77" s="959" t="s">
        <v>503</v>
      </c>
      <c r="AQ77" s="958"/>
      <c r="AR77" s="958"/>
      <c r="AS77" s="958"/>
      <c r="AT77" s="910"/>
      <c r="AU77" s="959" t="s">
        <v>503</v>
      </c>
      <c r="AV77" s="958"/>
      <c r="AW77" s="958"/>
      <c r="AX77" s="958"/>
      <c r="AY77" s="910"/>
      <c r="AZ77" s="955"/>
      <c r="BA77" s="955"/>
      <c r="BB77" s="955"/>
      <c r="BC77" s="955"/>
      <c r="BD77" s="956"/>
      <c r="BE77" s="265"/>
      <c r="BF77" s="265"/>
      <c r="BG77" s="265"/>
      <c r="BH77" s="265"/>
      <c r="BI77" s="265"/>
      <c r="BJ77" s="265"/>
      <c r="BK77" s="265"/>
      <c r="BL77" s="265"/>
      <c r="BM77" s="265"/>
      <c r="BN77" s="265"/>
      <c r="BO77" s="265"/>
      <c r="BP77" s="265"/>
      <c r="BQ77" s="262">
        <v>71</v>
      </c>
      <c r="BR77" s="267"/>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6"/>
    </row>
    <row r="78" spans="1:131" s="247" customFormat="1" ht="26.25" customHeight="1" x14ac:dyDescent="0.15">
      <c r="A78" s="261">
        <v>11</v>
      </c>
      <c r="B78" s="951" t="s">
        <v>582</v>
      </c>
      <c r="C78" s="952"/>
      <c r="D78" s="952"/>
      <c r="E78" s="952"/>
      <c r="F78" s="952"/>
      <c r="G78" s="952"/>
      <c r="H78" s="952"/>
      <c r="I78" s="952"/>
      <c r="J78" s="952"/>
      <c r="K78" s="952"/>
      <c r="L78" s="952"/>
      <c r="M78" s="952"/>
      <c r="N78" s="952"/>
      <c r="O78" s="952"/>
      <c r="P78" s="953"/>
      <c r="Q78" s="954">
        <v>5472</v>
      </c>
      <c r="R78" s="911"/>
      <c r="S78" s="911"/>
      <c r="T78" s="911"/>
      <c r="U78" s="911"/>
      <c r="V78" s="911">
        <v>5568</v>
      </c>
      <c r="W78" s="911"/>
      <c r="X78" s="911"/>
      <c r="Y78" s="911"/>
      <c r="Z78" s="911"/>
      <c r="AA78" s="911">
        <v>-96</v>
      </c>
      <c r="AB78" s="911"/>
      <c r="AC78" s="911"/>
      <c r="AD78" s="911"/>
      <c r="AE78" s="911"/>
      <c r="AF78" s="911">
        <v>612</v>
      </c>
      <c r="AG78" s="911"/>
      <c r="AH78" s="911"/>
      <c r="AI78" s="911"/>
      <c r="AJ78" s="911"/>
      <c r="AK78" s="911" t="s">
        <v>503</v>
      </c>
      <c r="AL78" s="911"/>
      <c r="AM78" s="911"/>
      <c r="AN78" s="911"/>
      <c r="AO78" s="911"/>
      <c r="AP78" s="911">
        <v>1467</v>
      </c>
      <c r="AQ78" s="911"/>
      <c r="AR78" s="911"/>
      <c r="AS78" s="911"/>
      <c r="AT78" s="911"/>
      <c r="AU78" s="911">
        <v>123</v>
      </c>
      <c r="AV78" s="911"/>
      <c r="AW78" s="911"/>
      <c r="AX78" s="911"/>
      <c r="AY78" s="911"/>
      <c r="AZ78" s="955" t="s">
        <v>585</v>
      </c>
      <c r="BA78" s="955"/>
      <c r="BB78" s="955"/>
      <c r="BC78" s="955"/>
      <c r="BD78" s="956"/>
      <c r="BE78" s="265"/>
      <c r="BF78" s="265"/>
      <c r="BG78" s="265"/>
      <c r="BH78" s="265"/>
      <c r="BI78" s="265"/>
      <c r="BJ78" s="268"/>
      <c r="BK78" s="268"/>
      <c r="BL78" s="268"/>
      <c r="BM78" s="268"/>
      <c r="BN78" s="268"/>
      <c r="BO78" s="265"/>
      <c r="BP78" s="265"/>
      <c r="BQ78" s="262">
        <v>72</v>
      </c>
      <c r="BR78" s="267"/>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6"/>
    </row>
    <row r="79" spans="1:131" s="247" customFormat="1" ht="26.25" customHeight="1" x14ac:dyDescent="0.15">
      <c r="A79" s="261">
        <v>12</v>
      </c>
      <c r="B79" s="951"/>
      <c r="C79" s="952"/>
      <c r="D79" s="952"/>
      <c r="E79" s="952"/>
      <c r="F79" s="952"/>
      <c r="G79" s="952"/>
      <c r="H79" s="952"/>
      <c r="I79" s="952"/>
      <c r="J79" s="952"/>
      <c r="K79" s="952"/>
      <c r="L79" s="952"/>
      <c r="M79" s="952"/>
      <c r="N79" s="952"/>
      <c r="O79" s="952"/>
      <c r="P79" s="953"/>
      <c r="Q79" s="954"/>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5"/>
      <c r="BA79" s="955"/>
      <c r="BB79" s="955"/>
      <c r="BC79" s="955"/>
      <c r="BD79" s="956"/>
      <c r="BE79" s="265"/>
      <c r="BF79" s="265"/>
      <c r="BG79" s="265"/>
      <c r="BH79" s="265"/>
      <c r="BI79" s="265"/>
      <c r="BJ79" s="268"/>
      <c r="BK79" s="268"/>
      <c r="BL79" s="268"/>
      <c r="BM79" s="268"/>
      <c r="BN79" s="268"/>
      <c r="BO79" s="265"/>
      <c r="BP79" s="265"/>
      <c r="BQ79" s="262">
        <v>73</v>
      </c>
      <c r="BR79" s="267"/>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6"/>
    </row>
    <row r="80" spans="1:131" s="247" customFormat="1" ht="26.25" customHeight="1" x14ac:dyDescent="0.15">
      <c r="A80" s="261">
        <v>13</v>
      </c>
      <c r="B80" s="951"/>
      <c r="C80" s="952"/>
      <c r="D80" s="952"/>
      <c r="E80" s="952"/>
      <c r="F80" s="952"/>
      <c r="G80" s="952"/>
      <c r="H80" s="952"/>
      <c r="I80" s="952"/>
      <c r="J80" s="952"/>
      <c r="K80" s="952"/>
      <c r="L80" s="952"/>
      <c r="M80" s="952"/>
      <c r="N80" s="952"/>
      <c r="O80" s="952"/>
      <c r="P80" s="953"/>
      <c r="Q80" s="954"/>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5"/>
      <c r="BA80" s="955"/>
      <c r="BB80" s="955"/>
      <c r="BC80" s="955"/>
      <c r="BD80" s="956"/>
      <c r="BE80" s="265"/>
      <c r="BF80" s="265"/>
      <c r="BG80" s="265"/>
      <c r="BH80" s="265"/>
      <c r="BI80" s="265"/>
      <c r="BJ80" s="265"/>
      <c r="BK80" s="265"/>
      <c r="BL80" s="265"/>
      <c r="BM80" s="265"/>
      <c r="BN80" s="265"/>
      <c r="BO80" s="265"/>
      <c r="BP80" s="265"/>
      <c r="BQ80" s="262">
        <v>74</v>
      </c>
      <c r="BR80" s="267"/>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6"/>
    </row>
    <row r="81" spans="1:131" s="247" customFormat="1" ht="26.25" customHeight="1" x14ac:dyDescent="0.15">
      <c r="A81" s="261">
        <v>14</v>
      </c>
      <c r="B81" s="951"/>
      <c r="C81" s="952"/>
      <c r="D81" s="952"/>
      <c r="E81" s="952"/>
      <c r="F81" s="952"/>
      <c r="G81" s="952"/>
      <c r="H81" s="952"/>
      <c r="I81" s="952"/>
      <c r="J81" s="952"/>
      <c r="K81" s="952"/>
      <c r="L81" s="952"/>
      <c r="M81" s="952"/>
      <c r="N81" s="952"/>
      <c r="O81" s="952"/>
      <c r="P81" s="953"/>
      <c r="Q81" s="954"/>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5"/>
      <c r="BA81" s="955"/>
      <c r="BB81" s="955"/>
      <c r="BC81" s="955"/>
      <c r="BD81" s="956"/>
      <c r="BE81" s="265"/>
      <c r="BF81" s="265"/>
      <c r="BG81" s="265"/>
      <c r="BH81" s="265"/>
      <c r="BI81" s="265"/>
      <c r="BJ81" s="265"/>
      <c r="BK81" s="265"/>
      <c r="BL81" s="265"/>
      <c r="BM81" s="265"/>
      <c r="BN81" s="265"/>
      <c r="BO81" s="265"/>
      <c r="BP81" s="265"/>
      <c r="BQ81" s="262">
        <v>75</v>
      </c>
      <c r="BR81" s="267"/>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6"/>
    </row>
    <row r="82" spans="1:131" s="247" customFormat="1" ht="26.25" customHeight="1" x14ac:dyDescent="0.15">
      <c r="A82" s="261">
        <v>15</v>
      </c>
      <c r="B82" s="951"/>
      <c r="C82" s="952"/>
      <c r="D82" s="952"/>
      <c r="E82" s="952"/>
      <c r="F82" s="952"/>
      <c r="G82" s="952"/>
      <c r="H82" s="952"/>
      <c r="I82" s="952"/>
      <c r="J82" s="952"/>
      <c r="K82" s="952"/>
      <c r="L82" s="952"/>
      <c r="M82" s="952"/>
      <c r="N82" s="952"/>
      <c r="O82" s="952"/>
      <c r="P82" s="953"/>
      <c r="Q82" s="954"/>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5"/>
      <c r="BA82" s="955"/>
      <c r="BB82" s="955"/>
      <c r="BC82" s="955"/>
      <c r="BD82" s="956"/>
      <c r="BE82" s="265"/>
      <c r="BF82" s="265"/>
      <c r="BG82" s="265"/>
      <c r="BH82" s="265"/>
      <c r="BI82" s="265"/>
      <c r="BJ82" s="265"/>
      <c r="BK82" s="265"/>
      <c r="BL82" s="265"/>
      <c r="BM82" s="265"/>
      <c r="BN82" s="265"/>
      <c r="BO82" s="265"/>
      <c r="BP82" s="265"/>
      <c r="BQ82" s="262">
        <v>76</v>
      </c>
      <c r="BR82" s="267"/>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6"/>
    </row>
    <row r="83" spans="1:131" s="247" customFormat="1" ht="26.25" customHeight="1" x14ac:dyDescent="0.15">
      <c r="A83" s="261">
        <v>16</v>
      </c>
      <c r="B83" s="951"/>
      <c r="C83" s="952"/>
      <c r="D83" s="952"/>
      <c r="E83" s="952"/>
      <c r="F83" s="952"/>
      <c r="G83" s="952"/>
      <c r="H83" s="952"/>
      <c r="I83" s="952"/>
      <c r="J83" s="952"/>
      <c r="K83" s="952"/>
      <c r="L83" s="952"/>
      <c r="M83" s="952"/>
      <c r="N83" s="952"/>
      <c r="O83" s="952"/>
      <c r="P83" s="953"/>
      <c r="Q83" s="954"/>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5"/>
      <c r="BA83" s="955"/>
      <c r="BB83" s="955"/>
      <c r="BC83" s="955"/>
      <c r="BD83" s="956"/>
      <c r="BE83" s="265"/>
      <c r="BF83" s="265"/>
      <c r="BG83" s="265"/>
      <c r="BH83" s="265"/>
      <c r="BI83" s="265"/>
      <c r="BJ83" s="265"/>
      <c r="BK83" s="265"/>
      <c r="BL83" s="265"/>
      <c r="BM83" s="265"/>
      <c r="BN83" s="265"/>
      <c r="BO83" s="265"/>
      <c r="BP83" s="265"/>
      <c r="BQ83" s="262">
        <v>77</v>
      </c>
      <c r="BR83" s="267"/>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6"/>
    </row>
    <row r="84" spans="1:131" s="247" customFormat="1" ht="26.25" customHeight="1" x14ac:dyDescent="0.15">
      <c r="A84" s="261">
        <v>17</v>
      </c>
      <c r="B84" s="951"/>
      <c r="C84" s="952"/>
      <c r="D84" s="952"/>
      <c r="E84" s="952"/>
      <c r="F84" s="952"/>
      <c r="G84" s="952"/>
      <c r="H84" s="952"/>
      <c r="I84" s="952"/>
      <c r="J84" s="952"/>
      <c r="K84" s="952"/>
      <c r="L84" s="952"/>
      <c r="M84" s="952"/>
      <c r="N84" s="952"/>
      <c r="O84" s="952"/>
      <c r="P84" s="953"/>
      <c r="Q84" s="954"/>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5"/>
      <c r="BA84" s="955"/>
      <c r="BB84" s="955"/>
      <c r="BC84" s="955"/>
      <c r="BD84" s="956"/>
      <c r="BE84" s="265"/>
      <c r="BF84" s="265"/>
      <c r="BG84" s="265"/>
      <c r="BH84" s="265"/>
      <c r="BI84" s="265"/>
      <c r="BJ84" s="265"/>
      <c r="BK84" s="265"/>
      <c r="BL84" s="265"/>
      <c r="BM84" s="265"/>
      <c r="BN84" s="265"/>
      <c r="BO84" s="265"/>
      <c r="BP84" s="265"/>
      <c r="BQ84" s="262">
        <v>78</v>
      </c>
      <c r="BR84" s="267"/>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6"/>
    </row>
    <row r="85" spans="1:131" s="247" customFormat="1" ht="26.25" customHeight="1" x14ac:dyDescent="0.15">
      <c r="A85" s="261">
        <v>18</v>
      </c>
      <c r="B85" s="951"/>
      <c r="C85" s="952"/>
      <c r="D85" s="952"/>
      <c r="E85" s="952"/>
      <c r="F85" s="952"/>
      <c r="G85" s="952"/>
      <c r="H85" s="952"/>
      <c r="I85" s="952"/>
      <c r="J85" s="952"/>
      <c r="K85" s="952"/>
      <c r="L85" s="952"/>
      <c r="M85" s="952"/>
      <c r="N85" s="952"/>
      <c r="O85" s="952"/>
      <c r="P85" s="953"/>
      <c r="Q85" s="954"/>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5"/>
      <c r="BA85" s="955"/>
      <c r="BB85" s="955"/>
      <c r="BC85" s="955"/>
      <c r="BD85" s="956"/>
      <c r="BE85" s="265"/>
      <c r="BF85" s="265"/>
      <c r="BG85" s="265"/>
      <c r="BH85" s="265"/>
      <c r="BI85" s="265"/>
      <c r="BJ85" s="265"/>
      <c r="BK85" s="265"/>
      <c r="BL85" s="265"/>
      <c r="BM85" s="265"/>
      <c r="BN85" s="265"/>
      <c r="BO85" s="265"/>
      <c r="BP85" s="265"/>
      <c r="BQ85" s="262">
        <v>79</v>
      </c>
      <c r="BR85" s="267"/>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6"/>
    </row>
    <row r="86" spans="1:131" s="247" customFormat="1" ht="26.25" customHeight="1" x14ac:dyDescent="0.15">
      <c r="A86" s="261">
        <v>19</v>
      </c>
      <c r="B86" s="951"/>
      <c r="C86" s="952"/>
      <c r="D86" s="952"/>
      <c r="E86" s="952"/>
      <c r="F86" s="952"/>
      <c r="G86" s="952"/>
      <c r="H86" s="952"/>
      <c r="I86" s="952"/>
      <c r="J86" s="952"/>
      <c r="K86" s="952"/>
      <c r="L86" s="952"/>
      <c r="M86" s="952"/>
      <c r="N86" s="952"/>
      <c r="O86" s="952"/>
      <c r="P86" s="953"/>
      <c r="Q86" s="954"/>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5"/>
      <c r="BA86" s="955"/>
      <c r="BB86" s="955"/>
      <c r="BC86" s="955"/>
      <c r="BD86" s="956"/>
      <c r="BE86" s="265"/>
      <c r="BF86" s="265"/>
      <c r="BG86" s="265"/>
      <c r="BH86" s="265"/>
      <c r="BI86" s="265"/>
      <c r="BJ86" s="265"/>
      <c r="BK86" s="265"/>
      <c r="BL86" s="265"/>
      <c r="BM86" s="265"/>
      <c r="BN86" s="265"/>
      <c r="BO86" s="265"/>
      <c r="BP86" s="265"/>
      <c r="BQ86" s="262">
        <v>80</v>
      </c>
      <c r="BR86" s="267"/>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6"/>
    </row>
    <row r="87" spans="1:131" s="247" customFormat="1" ht="26.25" customHeight="1" x14ac:dyDescent="0.15">
      <c r="A87" s="269">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5"/>
      <c r="BF87" s="265"/>
      <c r="BG87" s="265"/>
      <c r="BH87" s="265"/>
      <c r="BI87" s="265"/>
      <c r="BJ87" s="265"/>
      <c r="BK87" s="265"/>
      <c r="BL87" s="265"/>
      <c r="BM87" s="265"/>
      <c r="BN87" s="265"/>
      <c r="BO87" s="265"/>
      <c r="BP87" s="265"/>
      <c r="BQ87" s="262">
        <v>81</v>
      </c>
      <c r="BR87" s="267"/>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6"/>
    </row>
    <row r="88" spans="1:131" s="247" customFormat="1" ht="26.25" customHeight="1" thickBot="1" x14ac:dyDescent="0.2">
      <c r="A88" s="264" t="s">
        <v>390</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5816</v>
      </c>
      <c r="AG88" s="922"/>
      <c r="AH88" s="922"/>
      <c r="AI88" s="922"/>
      <c r="AJ88" s="922"/>
      <c r="AK88" s="919"/>
      <c r="AL88" s="919"/>
      <c r="AM88" s="919"/>
      <c r="AN88" s="919"/>
      <c r="AO88" s="919"/>
      <c r="AP88" s="922">
        <v>9019</v>
      </c>
      <c r="AQ88" s="922"/>
      <c r="AR88" s="922"/>
      <c r="AS88" s="922"/>
      <c r="AT88" s="922"/>
      <c r="AU88" s="922">
        <f t="shared" ref="AU88" si="0">SUM(AU68:AY78)</f>
        <v>4939</v>
      </c>
      <c r="AV88" s="922"/>
      <c r="AW88" s="922"/>
      <c r="AX88" s="922"/>
      <c r="AY88" s="922"/>
      <c r="AZ88" s="967"/>
      <c r="BA88" s="967"/>
      <c r="BB88" s="967"/>
      <c r="BC88" s="967"/>
      <c r="BD88" s="968"/>
      <c r="BE88" s="265"/>
      <c r="BF88" s="265"/>
      <c r="BG88" s="265"/>
      <c r="BH88" s="265"/>
      <c r="BI88" s="265"/>
      <c r="BJ88" s="265"/>
      <c r="BK88" s="265"/>
      <c r="BL88" s="265"/>
      <c r="BM88" s="265"/>
      <c r="BN88" s="265"/>
      <c r="BO88" s="265"/>
      <c r="BP88" s="265"/>
      <c r="BQ88" s="262">
        <v>82</v>
      </c>
      <c r="BR88" s="267"/>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76</v>
      </c>
      <c r="CS102" s="928"/>
      <c r="CT102" s="928"/>
      <c r="CU102" s="928"/>
      <c r="CV102" s="973"/>
      <c r="CW102" s="972">
        <v>0</v>
      </c>
      <c r="CX102" s="928"/>
      <c r="CY102" s="928"/>
      <c r="CZ102" s="928"/>
      <c r="DA102" s="973"/>
      <c r="DB102" s="972">
        <v>30</v>
      </c>
      <c r="DC102" s="928"/>
      <c r="DD102" s="928"/>
      <c r="DE102" s="928"/>
      <c r="DF102" s="973"/>
      <c r="DG102" s="972" t="s">
        <v>584</v>
      </c>
      <c r="DH102" s="928"/>
      <c r="DI102" s="928"/>
      <c r="DJ102" s="928"/>
      <c r="DK102" s="973"/>
      <c r="DL102" s="972" t="s">
        <v>584</v>
      </c>
      <c r="DM102" s="928"/>
      <c r="DN102" s="928"/>
      <c r="DO102" s="928"/>
      <c r="DP102" s="973"/>
      <c r="DQ102" s="972" t="s">
        <v>584</v>
      </c>
      <c r="DR102" s="928"/>
      <c r="DS102" s="928"/>
      <c r="DT102" s="928"/>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308</v>
      </c>
      <c r="AG109" s="975"/>
      <c r="AH109" s="975"/>
      <c r="AI109" s="975"/>
      <c r="AJ109" s="976"/>
      <c r="AK109" s="974" t="s">
        <v>307</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308</v>
      </c>
      <c r="BW109" s="975"/>
      <c r="BX109" s="975"/>
      <c r="BY109" s="975"/>
      <c r="BZ109" s="976"/>
      <c r="CA109" s="974" t="s">
        <v>307</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308</v>
      </c>
      <c r="DM109" s="975"/>
      <c r="DN109" s="975"/>
      <c r="DO109" s="975"/>
      <c r="DP109" s="976"/>
      <c r="DQ109" s="974" t="s">
        <v>307</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1343640</v>
      </c>
      <c r="AB110" s="982"/>
      <c r="AC110" s="982"/>
      <c r="AD110" s="982"/>
      <c r="AE110" s="983"/>
      <c r="AF110" s="984">
        <v>1214349</v>
      </c>
      <c r="AG110" s="982"/>
      <c r="AH110" s="982"/>
      <c r="AI110" s="982"/>
      <c r="AJ110" s="983"/>
      <c r="AK110" s="984">
        <v>1184992</v>
      </c>
      <c r="AL110" s="982"/>
      <c r="AM110" s="982"/>
      <c r="AN110" s="982"/>
      <c r="AO110" s="983"/>
      <c r="AP110" s="985">
        <v>22.6</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11036050</v>
      </c>
      <c r="BR110" s="1017"/>
      <c r="BS110" s="1017"/>
      <c r="BT110" s="1017"/>
      <c r="BU110" s="1017"/>
      <c r="BV110" s="1017">
        <v>11452667</v>
      </c>
      <c r="BW110" s="1017"/>
      <c r="BX110" s="1017"/>
      <c r="BY110" s="1017"/>
      <c r="BZ110" s="1017"/>
      <c r="CA110" s="1017">
        <v>12601607</v>
      </c>
      <c r="CB110" s="1017"/>
      <c r="CC110" s="1017"/>
      <c r="CD110" s="1017"/>
      <c r="CE110" s="1017"/>
      <c r="CF110" s="1031">
        <v>240.4</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182</v>
      </c>
      <c r="DH110" s="1017"/>
      <c r="DI110" s="1017"/>
      <c r="DJ110" s="1017"/>
      <c r="DK110" s="1017"/>
      <c r="DL110" s="1017" t="s">
        <v>430</v>
      </c>
      <c r="DM110" s="1017"/>
      <c r="DN110" s="1017"/>
      <c r="DO110" s="1017"/>
      <c r="DP110" s="1017"/>
      <c r="DQ110" s="1017" t="s">
        <v>430</v>
      </c>
      <c r="DR110" s="1017"/>
      <c r="DS110" s="1017"/>
      <c r="DT110" s="1017"/>
      <c r="DU110" s="1017"/>
      <c r="DV110" s="1018" t="s">
        <v>182</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182</v>
      </c>
      <c r="AB111" s="1024"/>
      <c r="AC111" s="1024"/>
      <c r="AD111" s="1024"/>
      <c r="AE111" s="1025"/>
      <c r="AF111" s="1026" t="s">
        <v>410</v>
      </c>
      <c r="AG111" s="1024"/>
      <c r="AH111" s="1024"/>
      <c r="AI111" s="1024"/>
      <c r="AJ111" s="1025"/>
      <c r="AK111" s="1026" t="s">
        <v>182</v>
      </c>
      <c r="AL111" s="1024"/>
      <c r="AM111" s="1024"/>
      <c r="AN111" s="1024"/>
      <c r="AO111" s="1025"/>
      <c r="AP111" s="1027" t="s">
        <v>182</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182</v>
      </c>
      <c r="BR111" s="1010"/>
      <c r="BS111" s="1010"/>
      <c r="BT111" s="1010"/>
      <c r="BU111" s="1010"/>
      <c r="BV111" s="1010" t="s">
        <v>182</v>
      </c>
      <c r="BW111" s="1010"/>
      <c r="BX111" s="1010"/>
      <c r="BY111" s="1010"/>
      <c r="BZ111" s="1010"/>
      <c r="CA111" s="1010" t="s">
        <v>182</v>
      </c>
      <c r="CB111" s="1010"/>
      <c r="CC111" s="1010"/>
      <c r="CD111" s="1010"/>
      <c r="CE111" s="1010"/>
      <c r="CF111" s="1004" t="s">
        <v>430</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410</v>
      </c>
      <c r="DH111" s="1010"/>
      <c r="DI111" s="1010"/>
      <c r="DJ111" s="1010"/>
      <c r="DK111" s="1010"/>
      <c r="DL111" s="1010" t="s">
        <v>182</v>
      </c>
      <c r="DM111" s="1010"/>
      <c r="DN111" s="1010"/>
      <c r="DO111" s="1010"/>
      <c r="DP111" s="1010"/>
      <c r="DQ111" s="1010" t="s">
        <v>430</v>
      </c>
      <c r="DR111" s="1010"/>
      <c r="DS111" s="1010"/>
      <c r="DT111" s="1010"/>
      <c r="DU111" s="1010"/>
      <c r="DV111" s="1011" t="s">
        <v>182</v>
      </c>
      <c r="DW111" s="1011"/>
      <c r="DX111" s="1011"/>
      <c r="DY111" s="1011"/>
      <c r="DZ111" s="1012"/>
    </row>
    <row r="112" spans="1:131" s="246"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182</v>
      </c>
      <c r="AB112" s="1049"/>
      <c r="AC112" s="1049"/>
      <c r="AD112" s="1049"/>
      <c r="AE112" s="1050"/>
      <c r="AF112" s="1051" t="s">
        <v>182</v>
      </c>
      <c r="AG112" s="1049"/>
      <c r="AH112" s="1049"/>
      <c r="AI112" s="1049"/>
      <c r="AJ112" s="1050"/>
      <c r="AK112" s="1051" t="s">
        <v>410</v>
      </c>
      <c r="AL112" s="1049"/>
      <c r="AM112" s="1049"/>
      <c r="AN112" s="1049"/>
      <c r="AO112" s="1050"/>
      <c r="AP112" s="1052" t="s">
        <v>182</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1250684</v>
      </c>
      <c r="BR112" s="1010"/>
      <c r="BS112" s="1010"/>
      <c r="BT112" s="1010"/>
      <c r="BU112" s="1010"/>
      <c r="BV112" s="1010">
        <v>1255766</v>
      </c>
      <c r="BW112" s="1010"/>
      <c r="BX112" s="1010"/>
      <c r="BY112" s="1010"/>
      <c r="BZ112" s="1010"/>
      <c r="CA112" s="1010">
        <v>1220738</v>
      </c>
      <c r="CB112" s="1010"/>
      <c r="CC112" s="1010"/>
      <c r="CD112" s="1010"/>
      <c r="CE112" s="1010"/>
      <c r="CF112" s="1004">
        <v>23.3</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182</v>
      </c>
      <c r="DH112" s="1010"/>
      <c r="DI112" s="1010"/>
      <c r="DJ112" s="1010"/>
      <c r="DK112" s="1010"/>
      <c r="DL112" s="1010" t="s">
        <v>182</v>
      </c>
      <c r="DM112" s="1010"/>
      <c r="DN112" s="1010"/>
      <c r="DO112" s="1010"/>
      <c r="DP112" s="1010"/>
      <c r="DQ112" s="1010" t="s">
        <v>430</v>
      </c>
      <c r="DR112" s="1010"/>
      <c r="DS112" s="1010"/>
      <c r="DT112" s="1010"/>
      <c r="DU112" s="1010"/>
      <c r="DV112" s="1011" t="s">
        <v>182</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111107</v>
      </c>
      <c r="AB113" s="1024"/>
      <c r="AC113" s="1024"/>
      <c r="AD113" s="1024"/>
      <c r="AE113" s="1025"/>
      <c r="AF113" s="1026">
        <v>107359</v>
      </c>
      <c r="AG113" s="1024"/>
      <c r="AH113" s="1024"/>
      <c r="AI113" s="1024"/>
      <c r="AJ113" s="1025"/>
      <c r="AK113" s="1026">
        <v>114912</v>
      </c>
      <c r="AL113" s="1024"/>
      <c r="AM113" s="1024"/>
      <c r="AN113" s="1024"/>
      <c r="AO113" s="1025"/>
      <c r="AP113" s="1027">
        <v>2.2000000000000002</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4563555</v>
      </c>
      <c r="BR113" s="1010"/>
      <c r="BS113" s="1010"/>
      <c r="BT113" s="1010"/>
      <c r="BU113" s="1010"/>
      <c r="BV113" s="1010">
        <v>5012970</v>
      </c>
      <c r="BW113" s="1010"/>
      <c r="BX113" s="1010"/>
      <c r="BY113" s="1010"/>
      <c r="BZ113" s="1010"/>
      <c r="CA113" s="1010">
        <v>4939179</v>
      </c>
      <c r="CB113" s="1010"/>
      <c r="CC113" s="1010"/>
      <c r="CD113" s="1010"/>
      <c r="CE113" s="1010"/>
      <c r="CF113" s="1004">
        <v>94.2</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410</v>
      </c>
      <c r="DH113" s="1049"/>
      <c r="DI113" s="1049"/>
      <c r="DJ113" s="1049"/>
      <c r="DK113" s="1050"/>
      <c r="DL113" s="1051" t="s">
        <v>182</v>
      </c>
      <c r="DM113" s="1049"/>
      <c r="DN113" s="1049"/>
      <c r="DO113" s="1049"/>
      <c r="DP113" s="1050"/>
      <c r="DQ113" s="1051" t="s">
        <v>182</v>
      </c>
      <c r="DR113" s="1049"/>
      <c r="DS113" s="1049"/>
      <c r="DT113" s="1049"/>
      <c r="DU113" s="1050"/>
      <c r="DV113" s="1052" t="s">
        <v>182</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266565</v>
      </c>
      <c r="AB114" s="1049"/>
      <c r="AC114" s="1049"/>
      <c r="AD114" s="1049"/>
      <c r="AE114" s="1050"/>
      <c r="AF114" s="1051">
        <v>228635</v>
      </c>
      <c r="AG114" s="1049"/>
      <c r="AH114" s="1049"/>
      <c r="AI114" s="1049"/>
      <c r="AJ114" s="1050"/>
      <c r="AK114" s="1051">
        <v>188302</v>
      </c>
      <c r="AL114" s="1049"/>
      <c r="AM114" s="1049"/>
      <c r="AN114" s="1049"/>
      <c r="AO114" s="1050"/>
      <c r="AP114" s="1052">
        <v>3.6</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1929784</v>
      </c>
      <c r="BR114" s="1010"/>
      <c r="BS114" s="1010"/>
      <c r="BT114" s="1010"/>
      <c r="BU114" s="1010"/>
      <c r="BV114" s="1010">
        <v>1867792</v>
      </c>
      <c r="BW114" s="1010"/>
      <c r="BX114" s="1010"/>
      <c r="BY114" s="1010"/>
      <c r="BZ114" s="1010"/>
      <c r="CA114" s="1010">
        <v>1782767</v>
      </c>
      <c r="CB114" s="1010"/>
      <c r="CC114" s="1010"/>
      <c r="CD114" s="1010"/>
      <c r="CE114" s="1010"/>
      <c r="CF114" s="1004">
        <v>34</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182</v>
      </c>
      <c r="DM114" s="1049"/>
      <c r="DN114" s="1049"/>
      <c r="DO114" s="1049"/>
      <c r="DP114" s="1050"/>
      <c r="DQ114" s="1051" t="s">
        <v>182</v>
      </c>
      <c r="DR114" s="1049"/>
      <c r="DS114" s="1049"/>
      <c r="DT114" s="1049"/>
      <c r="DU114" s="1050"/>
      <c r="DV114" s="1052" t="s">
        <v>430</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1471</v>
      </c>
      <c r="AB115" s="1024"/>
      <c r="AC115" s="1024"/>
      <c r="AD115" s="1024"/>
      <c r="AE115" s="1025"/>
      <c r="AF115" s="1026">
        <v>1091</v>
      </c>
      <c r="AG115" s="1024"/>
      <c r="AH115" s="1024"/>
      <c r="AI115" s="1024"/>
      <c r="AJ115" s="1025"/>
      <c r="AK115" s="1026" t="s">
        <v>182</v>
      </c>
      <c r="AL115" s="1024"/>
      <c r="AM115" s="1024"/>
      <c r="AN115" s="1024"/>
      <c r="AO115" s="1025"/>
      <c r="AP115" s="1027" t="s">
        <v>182</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182</v>
      </c>
      <c r="BR115" s="1010"/>
      <c r="BS115" s="1010"/>
      <c r="BT115" s="1010"/>
      <c r="BU115" s="1010"/>
      <c r="BV115" s="1010" t="s">
        <v>182</v>
      </c>
      <c r="BW115" s="1010"/>
      <c r="BX115" s="1010"/>
      <c r="BY115" s="1010"/>
      <c r="BZ115" s="1010"/>
      <c r="CA115" s="1010" t="s">
        <v>182</v>
      </c>
      <c r="CB115" s="1010"/>
      <c r="CC115" s="1010"/>
      <c r="CD115" s="1010"/>
      <c r="CE115" s="1010"/>
      <c r="CF115" s="1004" t="s">
        <v>410</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410</v>
      </c>
      <c r="DM115" s="1049"/>
      <c r="DN115" s="1049"/>
      <c r="DO115" s="1049"/>
      <c r="DP115" s="1050"/>
      <c r="DQ115" s="1051" t="s">
        <v>182</v>
      </c>
      <c r="DR115" s="1049"/>
      <c r="DS115" s="1049"/>
      <c r="DT115" s="1049"/>
      <c r="DU115" s="1050"/>
      <c r="DV115" s="1052" t="s">
        <v>430</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182</v>
      </c>
      <c r="AB116" s="1049"/>
      <c r="AC116" s="1049"/>
      <c r="AD116" s="1049"/>
      <c r="AE116" s="1050"/>
      <c r="AF116" s="1051" t="s">
        <v>182</v>
      </c>
      <c r="AG116" s="1049"/>
      <c r="AH116" s="1049"/>
      <c r="AI116" s="1049"/>
      <c r="AJ116" s="1050"/>
      <c r="AK116" s="1051" t="s">
        <v>182</v>
      </c>
      <c r="AL116" s="1049"/>
      <c r="AM116" s="1049"/>
      <c r="AN116" s="1049"/>
      <c r="AO116" s="1050"/>
      <c r="AP116" s="1052" t="s">
        <v>410</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182</v>
      </c>
      <c r="BR116" s="1010"/>
      <c r="BS116" s="1010"/>
      <c r="BT116" s="1010"/>
      <c r="BU116" s="1010"/>
      <c r="BV116" s="1010" t="s">
        <v>182</v>
      </c>
      <c r="BW116" s="1010"/>
      <c r="BX116" s="1010"/>
      <c r="BY116" s="1010"/>
      <c r="BZ116" s="1010"/>
      <c r="CA116" s="1010" t="s">
        <v>182</v>
      </c>
      <c r="CB116" s="1010"/>
      <c r="CC116" s="1010"/>
      <c r="CD116" s="1010"/>
      <c r="CE116" s="1010"/>
      <c r="CF116" s="1004" t="s">
        <v>430</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410</v>
      </c>
      <c r="DH116" s="1049"/>
      <c r="DI116" s="1049"/>
      <c r="DJ116" s="1049"/>
      <c r="DK116" s="1050"/>
      <c r="DL116" s="1051" t="s">
        <v>182</v>
      </c>
      <c r="DM116" s="1049"/>
      <c r="DN116" s="1049"/>
      <c r="DO116" s="1049"/>
      <c r="DP116" s="1050"/>
      <c r="DQ116" s="1051" t="s">
        <v>430</v>
      </c>
      <c r="DR116" s="1049"/>
      <c r="DS116" s="1049"/>
      <c r="DT116" s="1049"/>
      <c r="DU116" s="1050"/>
      <c r="DV116" s="1052" t="s">
        <v>182</v>
      </c>
      <c r="DW116" s="1053"/>
      <c r="DX116" s="1053"/>
      <c r="DY116" s="1053"/>
      <c r="DZ116" s="1054"/>
    </row>
    <row r="117" spans="1:130" s="246" customFormat="1" ht="26.25" customHeight="1" x14ac:dyDescent="0.15">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1722783</v>
      </c>
      <c r="AB117" s="1067"/>
      <c r="AC117" s="1067"/>
      <c r="AD117" s="1067"/>
      <c r="AE117" s="1068"/>
      <c r="AF117" s="1069">
        <v>1551434</v>
      </c>
      <c r="AG117" s="1067"/>
      <c r="AH117" s="1067"/>
      <c r="AI117" s="1067"/>
      <c r="AJ117" s="1068"/>
      <c r="AK117" s="1069">
        <v>1488206</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182</v>
      </c>
      <c r="BR117" s="1010"/>
      <c r="BS117" s="1010"/>
      <c r="BT117" s="1010"/>
      <c r="BU117" s="1010"/>
      <c r="BV117" s="1010" t="s">
        <v>410</v>
      </c>
      <c r="BW117" s="1010"/>
      <c r="BX117" s="1010"/>
      <c r="BY117" s="1010"/>
      <c r="BZ117" s="1010"/>
      <c r="CA117" s="1010" t="s">
        <v>182</v>
      </c>
      <c r="CB117" s="1010"/>
      <c r="CC117" s="1010"/>
      <c r="CD117" s="1010"/>
      <c r="CE117" s="1010"/>
      <c r="CF117" s="1004" t="s">
        <v>182</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182</v>
      </c>
      <c r="DH117" s="1049"/>
      <c r="DI117" s="1049"/>
      <c r="DJ117" s="1049"/>
      <c r="DK117" s="1050"/>
      <c r="DL117" s="1051" t="s">
        <v>182</v>
      </c>
      <c r="DM117" s="1049"/>
      <c r="DN117" s="1049"/>
      <c r="DO117" s="1049"/>
      <c r="DP117" s="1050"/>
      <c r="DQ117" s="1051" t="s">
        <v>182</v>
      </c>
      <c r="DR117" s="1049"/>
      <c r="DS117" s="1049"/>
      <c r="DT117" s="1049"/>
      <c r="DU117" s="1050"/>
      <c r="DV117" s="1052" t="s">
        <v>182</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308</v>
      </c>
      <c r="AG118" s="975"/>
      <c r="AH118" s="975"/>
      <c r="AI118" s="975"/>
      <c r="AJ118" s="976"/>
      <c r="AK118" s="974" t="s">
        <v>307</v>
      </c>
      <c r="AL118" s="975"/>
      <c r="AM118" s="975"/>
      <c r="AN118" s="975"/>
      <c r="AO118" s="976"/>
      <c r="AP118" s="1061" t="s">
        <v>424</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410</v>
      </c>
      <c r="BR118" s="1088"/>
      <c r="BS118" s="1088"/>
      <c r="BT118" s="1088"/>
      <c r="BU118" s="1088"/>
      <c r="BV118" s="1088" t="s">
        <v>182</v>
      </c>
      <c r="BW118" s="1088"/>
      <c r="BX118" s="1088"/>
      <c r="BY118" s="1088"/>
      <c r="BZ118" s="1088"/>
      <c r="CA118" s="1088" t="s">
        <v>410</v>
      </c>
      <c r="CB118" s="1088"/>
      <c r="CC118" s="1088"/>
      <c r="CD118" s="1088"/>
      <c r="CE118" s="1088"/>
      <c r="CF118" s="1004" t="s">
        <v>182</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410</v>
      </c>
      <c r="DH118" s="1049"/>
      <c r="DI118" s="1049"/>
      <c r="DJ118" s="1049"/>
      <c r="DK118" s="1050"/>
      <c r="DL118" s="1051" t="s">
        <v>182</v>
      </c>
      <c r="DM118" s="1049"/>
      <c r="DN118" s="1049"/>
      <c r="DO118" s="1049"/>
      <c r="DP118" s="1050"/>
      <c r="DQ118" s="1051" t="s">
        <v>430</v>
      </c>
      <c r="DR118" s="1049"/>
      <c r="DS118" s="1049"/>
      <c r="DT118" s="1049"/>
      <c r="DU118" s="1050"/>
      <c r="DV118" s="1052" t="s">
        <v>182</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182</v>
      </c>
      <c r="AB119" s="982"/>
      <c r="AC119" s="982"/>
      <c r="AD119" s="982"/>
      <c r="AE119" s="983"/>
      <c r="AF119" s="984" t="s">
        <v>182</v>
      </c>
      <c r="AG119" s="982"/>
      <c r="AH119" s="982"/>
      <c r="AI119" s="982"/>
      <c r="AJ119" s="983"/>
      <c r="AK119" s="984" t="s">
        <v>182</v>
      </c>
      <c r="AL119" s="982"/>
      <c r="AM119" s="982"/>
      <c r="AN119" s="982"/>
      <c r="AO119" s="983"/>
      <c r="AP119" s="985" t="s">
        <v>182</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455</v>
      </c>
      <c r="BP119" s="1096"/>
      <c r="BQ119" s="1087">
        <v>18780073</v>
      </c>
      <c r="BR119" s="1088"/>
      <c r="BS119" s="1088"/>
      <c r="BT119" s="1088"/>
      <c r="BU119" s="1088"/>
      <c r="BV119" s="1088">
        <v>19589195</v>
      </c>
      <c r="BW119" s="1088"/>
      <c r="BX119" s="1088"/>
      <c r="BY119" s="1088"/>
      <c r="BZ119" s="1088"/>
      <c r="CA119" s="1088">
        <v>20544291</v>
      </c>
      <c r="CB119" s="1088"/>
      <c r="CC119" s="1088"/>
      <c r="CD119" s="1088"/>
      <c r="CE119" s="1088"/>
      <c r="CF119" s="1089"/>
      <c r="CG119" s="1090"/>
      <c r="CH119" s="1090"/>
      <c r="CI119" s="1090"/>
      <c r="CJ119" s="1091"/>
      <c r="CK119" s="1037"/>
      <c r="CL119" s="1038"/>
      <c r="CM119" s="1092" t="s">
        <v>456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182</v>
      </c>
      <c r="DH119" s="1074"/>
      <c r="DI119" s="1074"/>
      <c r="DJ119" s="1074"/>
      <c r="DK119" s="1075"/>
      <c r="DL119" s="1073" t="s">
        <v>410</v>
      </c>
      <c r="DM119" s="1074"/>
      <c r="DN119" s="1074"/>
      <c r="DO119" s="1074"/>
      <c r="DP119" s="1075"/>
      <c r="DQ119" s="1073" t="s">
        <v>410</v>
      </c>
      <c r="DR119" s="1074"/>
      <c r="DS119" s="1074"/>
      <c r="DT119" s="1074"/>
      <c r="DU119" s="1075"/>
      <c r="DV119" s="1076" t="s">
        <v>410</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430</v>
      </c>
      <c r="AB120" s="1049"/>
      <c r="AC120" s="1049"/>
      <c r="AD120" s="1049"/>
      <c r="AE120" s="1050"/>
      <c r="AF120" s="1051" t="s">
        <v>182</v>
      </c>
      <c r="AG120" s="1049"/>
      <c r="AH120" s="1049"/>
      <c r="AI120" s="1049"/>
      <c r="AJ120" s="1050"/>
      <c r="AK120" s="1051" t="s">
        <v>410</v>
      </c>
      <c r="AL120" s="1049"/>
      <c r="AM120" s="1049"/>
      <c r="AN120" s="1049"/>
      <c r="AO120" s="1050"/>
      <c r="AP120" s="1052" t="s">
        <v>410</v>
      </c>
      <c r="AQ120" s="1053"/>
      <c r="AR120" s="1053"/>
      <c r="AS120" s="1053"/>
      <c r="AT120" s="1054"/>
      <c r="AU120" s="1079" t="s">
        <v>457</v>
      </c>
      <c r="AV120" s="1080"/>
      <c r="AW120" s="1080"/>
      <c r="AX120" s="1080"/>
      <c r="AY120" s="1081"/>
      <c r="AZ120" s="1030" t="s">
        <v>458</v>
      </c>
      <c r="BA120" s="979"/>
      <c r="BB120" s="979"/>
      <c r="BC120" s="979"/>
      <c r="BD120" s="979"/>
      <c r="BE120" s="979"/>
      <c r="BF120" s="979"/>
      <c r="BG120" s="979"/>
      <c r="BH120" s="979"/>
      <c r="BI120" s="979"/>
      <c r="BJ120" s="979"/>
      <c r="BK120" s="979"/>
      <c r="BL120" s="979"/>
      <c r="BM120" s="979"/>
      <c r="BN120" s="979"/>
      <c r="BO120" s="979"/>
      <c r="BP120" s="980"/>
      <c r="BQ120" s="1016">
        <v>3258501</v>
      </c>
      <c r="BR120" s="1017"/>
      <c r="BS120" s="1017"/>
      <c r="BT120" s="1017"/>
      <c r="BU120" s="1017"/>
      <c r="BV120" s="1017">
        <v>2938470</v>
      </c>
      <c r="BW120" s="1017"/>
      <c r="BX120" s="1017"/>
      <c r="BY120" s="1017"/>
      <c r="BZ120" s="1017"/>
      <c r="CA120" s="1017">
        <v>2734950</v>
      </c>
      <c r="CB120" s="1017"/>
      <c r="CC120" s="1017"/>
      <c r="CD120" s="1017"/>
      <c r="CE120" s="1017"/>
      <c r="CF120" s="1031">
        <v>52.2</v>
      </c>
      <c r="CG120" s="1032"/>
      <c r="CH120" s="1032"/>
      <c r="CI120" s="1032"/>
      <c r="CJ120" s="1032"/>
      <c r="CK120" s="1097" t="s">
        <v>459</v>
      </c>
      <c r="CL120" s="1098"/>
      <c r="CM120" s="1098"/>
      <c r="CN120" s="1098"/>
      <c r="CO120" s="1099"/>
      <c r="CP120" s="1105" t="s">
        <v>407</v>
      </c>
      <c r="CQ120" s="1106"/>
      <c r="CR120" s="1106"/>
      <c r="CS120" s="1106"/>
      <c r="CT120" s="1106"/>
      <c r="CU120" s="1106"/>
      <c r="CV120" s="1106"/>
      <c r="CW120" s="1106"/>
      <c r="CX120" s="1106"/>
      <c r="CY120" s="1106"/>
      <c r="CZ120" s="1106"/>
      <c r="DA120" s="1106"/>
      <c r="DB120" s="1106"/>
      <c r="DC120" s="1106"/>
      <c r="DD120" s="1106"/>
      <c r="DE120" s="1106"/>
      <c r="DF120" s="1107"/>
      <c r="DG120" s="1016">
        <v>671780</v>
      </c>
      <c r="DH120" s="1017"/>
      <c r="DI120" s="1017"/>
      <c r="DJ120" s="1017"/>
      <c r="DK120" s="1017"/>
      <c r="DL120" s="1017">
        <v>690425</v>
      </c>
      <c r="DM120" s="1017"/>
      <c r="DN120" s="1017"/>
      <c r="DO120" s="1017"/>
      <c r="DP120" s="1017"/>
      <c r="DQ120" s="1017">
        <v>667518</v>
      </c>
      <c r="DR120" s="1017"/>
      <c r="DS120" s="1017"/>
      <c r="DT120" s="1017"/>
      <c r="DU120" s="1017"/>
      <c r="DV120" s="1018">
        <v>12.7</v>
      </c>
      <c r="DW120" s="1018"/>
      <c r="DX120" s="1018"/>
      <c r="DY120" s="1018"/>
      <c r="DZ120" s="1019"/>
    </row>
    <row r="121" spans="1:130" s="246" customFormat="1" ht="26.25" customHeight="1" x14ac:dyDescent="0.15">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410</v>
      </c>
      <c r="AB121" s="1049"/>
      <c r="AC121" s="1049"/>
      <c r="AD121" s="1049"/>
      <c r="AE121" s="1050"/>
      <c r="AF121" s="1051" t="s">
        <v>430</v>
      </c>
      <c r="AG121" s="1049"/>
      <c r="AH121" s="1049"/>
      <c r="AI121" s="1049"/>
      <c r="AJ121" s="1050"/>
      <c r="AK121" s="1051" t="s">
        <v>182</v>
      </c>
      <c r="AL121" s="1049"/>
      <c r="AM121" s="1049"/>
      <c r="AN121" s="1049"/>
      <c r="AO121" s="1050"/>
      <c r="AP121" s="1052" t="s">
        <v>410</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v>1157267</v>
      </c>
      <c r="BR121" s="1010"/>
      <c r="BS121" s="1010"/>
      <c r="BT121" s="1010"/>
      <c r="BU121" s="1010"/>
      <c r="BV121" s="1010">
        <v>1217007</v>
      </c>
      <c r="BW121" s="1010"/>
      <c r="BX121" s="1010"/>
      <c r="BY121" s="1010"/>
      <c r="BZ121" s="1010"/>
      <c r="CA121" s="1010">
        <v>1180161</v>
      </c>
      <c r="CB121" s="1010"/>
      <c r="CC121" s="1010"/>
      <c r="CD121" s="1010"/>
      <c r="CE121" s="1010"/>
      <c r="CF121" s="1004">
        <v>22.5</v>
      </c>
      <c r="CG121" s="1005"/>
      <c r="CH121" s="1005"/>
      <c r="CI121" s="1005"/>
      <c r="CJ121" s="1005"/>
      <c r="CK121" s="1100"/>
      <c r="CL121" s="1101"/>
      <c r="CM121" s="1101"/>
      <c r="CN121" s="1101"/>
      <c r="CO121" s="1102"/>
      <c r="CP121" s="1110" t="s">
        <v>462</v>
      </c>
      <c r="CQ121" s="1111"/>
      <c r="CR121" s="1111"/>
      <c r="CS121" s="1111"/>
      <c r="CT121" s="1111"/>
      <c r="CU121" s="1111"/>
      <c r="CV121" s="1111"/>
      <c r="CW121" s="1111"/>
      <c r="CX121" s="1111"/>
      <c r="CY121" s="1111"/>
      <c r="CZ121" s="1111"/>
      <c r="DA121" s="1111"/>
      <c r="DB121" s="1111"/>
      <c r="DC121" s="1111"/>
      <c r="DD121" s="1111"/>
      <c r="DE121" s="1111"/>
      <c r="DF121" s="1112"/>
      <c r="DG121" s="1009">
        <v>555174</v>
      </c>
      <c r="DH121" s="1010"/>
      <c r="DI121" s="1010"/>
      <c r="DJ121" s="1010"/>
      <c r="DK121" s="1010"/>
      <c r="DL121" s="1010">
        <v>531592</v>
      </c>
      <c r="DM121" s="1010"/>
      <c r="DN121" s="1010"/>
      <c r="DO121" s="1010"/>
      <c r="DP121" s="1010"/>
      <c r="DQ121" s="1010">
        <v>512047</v>
      </c>
      <c r="DR121" s="1010"/>
      <c r="DS121" s="1010"/>
      <c r="DT121" s="1010"/>
      <c r="DU121" s="1010"/>
      <c r="DV121" s="1011">
        <v>9.8000000000000007</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182</v>
      </c>
      <c r="AB122" s="1049"/>
      <c r="AC122" s="1049"/>
      <c r="AD122" s="1049"/>
      <c r="AE122" s="1050"/>
      <c r="AF122" s="1051" t="s">
        <v>182</v>
      </c>
      <c r="AG122" s="1049"/>
      <c r="AH122" s="1049"/>
      <c r="AI122" s="1049"/>
      <c r="AJ122" s="1050"/>
      <c r="AK122" s="1051" t="s">
        <v>410</v>
      </c>
      <c r="AL122" s="1049"/>
      <c r="AM122" s="1049"/>
      <c r="AN122" s="1049"/>
      <c r="AO122" s="1050"/>
      <c r="AP122" s="1052" t="s">
        <v>182</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11941670</v>
      </c>
      <c r="BR122" s="1088"/>
      <c r="BS122" s="1088"/>
      <c r="BT122" s="1088"/>
      <c r="BU122" s="1088"/>
      <c r="BV122" s="1088">
        <v>12004176</v>
      </c>
      <c r="BW122" s="1088"/>
      <c r="BX122" s="1088"/>
      <c r="BY122" s="1088"/>
      <c r="BZ122" s="1088"/>
      <c r="CA122" s="1088">
        <v>12422501</v>
      </c>
      <c r="CB122" s="1088"/>
      <c r="CC122" s="1088"/>
      <c r="CD122" s="1088"/>
      <c r="CE122" s="1088"/>
      <c r="CF122" s="1108">
        <v>237</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v>23730</v>
      </c>
      <c r="DH122" s="1010"/>
      <c r="DI122" s="1010"/>
      <c r="DJ122" s="1010"/>
      <c r="DK122" s="1010"/>
      <c r="DL122" s="1010">
        <v>33749</v>
      </c>
      <c r="DM122" s="1010"/>
      <c r="DN122" s="1010"/>
      <c r="DO122" s="1010"/>
      <c r="DP122" s="1010"/>
      <c r="DQ122" s="1010">
        <v>41173</v>
      </c>
      <c r="DR122" s="1010"/>
      <c r="DS122" s="1010"/>
      <c r="DT122" s="1010"/>
      <c r="DU122" s="1010"/>
      <c r="DV122" s="1011">
        <v>0.8</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182</v>
      </c>
      <c r="AB123" s="1049"/>
      <c r="AC123" s="1049"/>
      <c r="AD123" s="1049"/>
      <c r="AE123" s="1050"/>
      <c r="AF123" s="1051" t="s">
        <v>410</v>
      </c>
      <c r="AG123" s="1049"/>
      <c r="AH123" s="1049"/>
      <c r="AI123" s="1049"/>
      <c r="AJ123" s="1050"/>
      <c r="AK123" s="1051" t="s">
        <v>410</v>
      </c>
      <c r="AL123" s="1049"/>
      <c r="AM123" s="1049"/>
      <c r="AN123" s="1049"/>
      <c r="AO123" s="1050"/>
      <c r="AP123" s="1052" t="s">
        <v>182</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464</v>
      </c>
      <c r="BP123" s="1096"/>
      <c r="BQ123" s="1155">
        <v>16357438</v>
      </c>
      <c r="BR123" s="1156"/>
      <c r="BS123" s="1156"/>
      <c r="BT123" s="1156"/>
      <c r="BU123" s="1156"/>
      <c r="BV123" s="1156">
        <v>16159653</v>
      </c>
      <c r="BW123" s="1156"/>
      <c r="BX123" s="1156"/>
      <c r="BY123" s="1156"/>
      <c r="BZ123" s="1156"/>
      <c r="CA123" s="1156">
        <v>16337612</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410</v>
      </c>
      <c r="DH123" s="1049"/>
      <c r="DI123" s="1049"/>
      <c r="DJ123" s="1049"/>
      <c r="DK123" s="1050"/>
      <c r="DL123" s="1051" t="s">
        <v>410</v>
      </c>
      <c r="DM123" s="1049"/>
      <c r="DN123" s="1049"/>
      <c r="DO123" s="1049"/>
      <c r="DP123" s="1050"/>
      <c r="DQ123" s="1051" t="s">
        <v>410</v>
      </c>
      <c r="DR123" s="1049"/>
      <c r="DS123" s="1049"/>
      <c r="DT123" s="1049"/>
      <c r="DU123" s="1050"/>
      <c r="DV123" s="1052" t="s">
        <v>430</v>
      </c>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430</v>
      </c>
      <c r="AB124" s="1049"/>
      <c r="AC124" s="1049"/>
      <c r="AD124" s="1049"/>
      <c r="AE124" s="1050"/>
      <c r="AF124" s="1051" t="s">
        <v>182</v>
      </c>
      <c r="AG124" s="1049"/>
      <c r="AH124" s="1049"/>
      <c r="AI124" s="1049"/>
      <c r="AJ124" s="1050"/>
      <c r="AK124" s="1051" t="s">
        <v>182</v>
      </c>
      <c r="AL124" s="1049"/>
      <c r="AM124" s="1049"/>
      <c r="AN124" s="1049"/>
      <c r="AO124" s="1050"/>
      <c r="AP124" s="1052" t="s">
        <v>182</v>
      </c>
      <c r="AQ124" s="1053"/>
      <c r="AR124" s="1053"/>
      <c r="AS124" s="1053"/>
      <c r="AT124" s="1054"/>
      <c r="AU124" s="1151" t="s">
        <v>465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45.1</v>
      </c>
      <c r="BR124" s="1118"/>
      <c r="BS124" s="1118"/>
      <c r="BT124" s="1118"/>
      <c r="BU124" s="1118"/>
      <c r="BV124" s="1118">
        <v>64.400000000000006</v>
      </c>
      <c r="BW124" s="1118"/>
      <c r="BX124" s="1118"/>
      <c r="BY124" s="1118"/>
      <c r="BZ124" s="1118"/>
      <c r="CA124" s="1118">
        <v>80.2</v>
      </c>
      <c r="CB124" s="1118"/>
      <c r="CC124" s="1118"/>
      <c r="CD124" s="1118"/>
      <c r="CE124" s="1118"/>
      <c r="CF124" s="1119"/>
      <c r="CG124" s="1120"/>
      <c r="CH124" s="1120"/>
      <c r="CI124" s="1120"/>
      <c r="CJ124" s="1121"/>
      <c r="CK124" s="1103"/>
      <c r="CL124" s="1103"/>
      <c r="CM124" s="1103"/>
      <c r="CN124" s="1103"/>
      <c r="CO124" s="1104"/>
      <c r="CP124" s="1110" t="s">
        <v>466</v>
      </c>
      <c r="CQ124" s="1111"/>
      <c r="CR124" s="1111"/>
      <c r="CS124" s="1111"/>
      <c r="CT124" s="1111"/>
      <c r="CU124" s="1111"/>
      <c r="CV124" s="1111"/>
      <c r="CW124" s="1111"/>
      <c r="CX124" s="1111"/>
      <c r="CY124" s="1111"/>
      <c r="CZ124" s="1111"/>
      <c r="DA124" s="1111"/>
      <c r="DB124" s="1111"/>
      <c r="DC124" s="1111"/>
      <c r="DD124" s="1111"/>
      <c r="DE124" s="1111"/>
      <c r="DF124" s="1112"/>
      <c r="DG124" s="1095" t="s">
        <v>430</v>
      </c>
      <c r="DH124" s="1074"/>
      <c r="DI124" s="1074"/>
      <c r="DJ124" s="1074"/>
      <c r="DK124" s="1075"/>
      <c r="DL124" s="1073" t="s">
        <v>430</v>
      </c>
      <c r="DM124" s="1074"/>
      <c r="DN124" s="1074"/>
      <c r="DO124" s="1074"/>
      <c r="DP124" s="1075"/>
      <c r="DQ124" s="1073" t="s">
        <v>410</v>
      </c>
      <c r="DR124" s="1074"/>
      <c r="DS124" s="1074"/>
      <c r="DT124" s="1074"/>
      <c r="DU124" s="1075"/>
      <c r="DV124" s="1076" t="s">
        <v>410</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182</v>
      </c>
      <c r="AB125" s="1049"/>
      <c r="AC125" s="1049"/>
      <c r="AD125" s="1049"/>
      <c r="AE125" s="1050"/>
      <c r="AF125" s="1051" t="s">
        <v>410</v>
      </c>
      <c r="AG125" s="1049"/>
      <c r="AH125" s="1049"/>
      <c r="AI125" s="1049"/>
      <c r="AJ125" s="1050"/>
      <c r="AK125" s="1051" t="s">
        <v>182</v>
      </c>
      <c r="AL125" s="1049"/>
      <c r="AM125" s="1049"/>
      <c r="AN125" s="1049"/>
      <c r="AO125" s="1050"/>
      <c r="AP125" s="1052" t="s">
        <v>182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467</v>
      </c>
      <c r="CL125" s="1098"/>
      <c r="CM125" s="1098"/>
      <c r="CN125" s="1098"/>
      <c r="CO125" s="1099"/>
      <c r="CP125" s="1030" t="s">
        <v>468</v>
      </c>
      <c r="CQ125" s="979"/>
      <c r="CR125" s="979"/>
      <c r="CS125" s="979"/>
      <c r="CT125" s="979"/>
      <c r="CU125" s="979"/>
      <c r="CV125" s="979"/>
      <c r="CW125" s="979"/>
      <c r="CX125" s="979"/>
      <c r="CY125" s="979"/>
      <c r="CZ125" s="979"/>
      <c r="DA125" s="979"/>
      <c r="DB125" s="979"/>
      <c r="DC125" s="979"/>
      <c r="DD125" s="979"/>
      <c r="DE125" s="979"/>
      <c r="DF125" s="980"/>
      <c r="DG125" s="1016" t="s">
        <v>430</v>
      </c>
      <c r="DH125" s="1017"/>
      <c r="DI125" s="1017"/>
      <c r="DJ125" s="1017"/>
      <c r="DK125" s="1017"/>
      <c r="DL125" s="1017" t="s">
        <v>182</v>
      </c>
      <c r="DM125" s="1017"/>
      <c r="DN125" s="1017"/>
      <c r="DO125" s="1017"/>
      <c r="DP125" s="1017"/>
      <c r="DQ125" s="1017" t="s">
        <v>182</v>
      </c>
      <c r="DR125" s="1017"/>
      <c r="DS125" s="1017"/>
      <c r="DT125" s="1017"/>
      <c r="DU125" s="1017"/>
      <c r="DV125" s="1018" t="s">
        <v>182</v>
      </c>
      <c r="DW125" s="1018"/>
      <c r="DX125" s="1018"/>
      <c r="DY125" s="1018"/>
      <c r="DZ125" s="1019"/>
    </row>
    <row r="126" spans="1:130" s="246" customFormat="1" ht="26.25" customHeight="1" thickBot="1" x14ac:dyDescent="0.2">
      <c r="A126" s="1149"/>
      <c r="B126" s="1036"/>
      <c r="C126" s="1006" t="s">
        <v>456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182</v>
      </c>
      <c r="AB126" s="1049"/>
      <c r="AC126" s="1049"/>
      <c r="AD126" s="1049"/>
      <c r="AE126" s="1050"/>
      <c r="AF126" s="1051" t="s">
        <v>430</v>
      </c>
      <c r="AG126" s="1049"/>
      <c r="AH126" s="1049"/>
      <c r="AI126" s="1049"/>
      <c r="AJ126" s="1050"/>
      <c r="AK126" s="1051" t="s">
        <v>410</v>
      </c>
      <c r="AL126" s="1049"/>
      <c r="AM126" s="1049"/>
      <c r="AN126" s="1049"/>
      <c r="AO126" s="1050"/>
      <c r="AP126" s="1052" t="s">
        <v>410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469</v>
      </c>
      <c r="CQ126" s="1040"/>
      <c r="CR126" s="1040"/>
      <c r="CS126" s="1040"/>
      <c r="CT126" s="1040"/>
      <c r="CU126" s="1040"/>
      <c r="CV126" s="1040"/>
      <c r="CW126" s="1040"/>
      <c r="CX126" s="1040"/>
      <c r="CY126" s="1040"/>
      <c r="CZ126" s="1040"/>
      <c r="DA126" s="1040"/>
      <c r="DB126" s="1040"/>
      <c r="DC126" s="1040"/>
      <c r="DD126" s="1040"/>
      <c r="DE126" s="1040"/>
      <c r="DF126" s="1041"/>
      <c r="DG126" s="1009" t="s">
        <v>182</v>
      </c>
      <c r="DH126" s="1010"/>
      <c r="DI126" s="1010"/>
      <c r="DJ126" s="1010"/>
      <c r="DK126" s="1010"/>
      <c r="DL126" s="1010" t="s">
        <v>182</v>
      </c>
      <c r="DM126" s="1010"/>
      <c r="DN126" s="1010"/>
      <c r="DO126" s="1010"/>
      <c r="DP126" s="1010"/>
      <c r="DQ126" s="1010" t="s">
        <v>430</v>
      </c>
      <c r="DR126" s="1010"/>
      <c r="DS126" s="1010"/>
      <c r="DT126" s="1010"/>
      <c r="DU126" s="1010"/>
      <c r="DV126" s="1011" t="s">
        <v>430</v>
      </c>
      <c r="DW126" s="1011"/>
      <c r="DX126" s="1011"/>
      <c r="DY126" s="1011"/>
      <c r="DZ126" s="1012"/>
    </row>
    <row r="127" spans="1:130" s="246" customFormat="1" ht="26.25" customHeight="1" x14ac:dyDescent="0.15">
      <c r="A127" s="1150"/>
      <c r="B127" s="1038"/>
      <c r="C127" s="1092" t="s">
        <v>470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1471</v>
      </c>
      <c r="AB127" s="1049"/>
      <c r="AC127" s="1049"/>
      <c r="AD127" s="1049"/>
      <c r="AE127" s="1050"/>
      <c r="AF127" s="1051">
        <v>1091</v>
      </c>
      <c r="AG127" s="1049"/>
      <c r="AH127" s="1049"/>
      <c r="AI127" s="1049"/>
      <c r="AJ127" s="1050"/>
      <c r="AK127" s="1051" t="s">
        <v>182</v>
      </c>
      <c r="AL127" s="1049"/>
      <c r="AM127" s="1049"/>
      <c r="AN127" s="1049"/>
      <c r="AO127" s="1050"/>
      <c r="AP127" s="1052" t="s">
        <v>430</v>
      </c>
      <c r="AQ127" s="1053"/>
      <c r="AR127" s="1053"/>
      <c r="AS127" s="1053"/>
      <c r="AT127" s="1054"/>
      <c r="AU127" s="282"/>
      <c r="AV127" s="282"/>
      <c r="AW127" s="282"/>
      <c r="AX127" s="1122" t="s">
        <v>471</v>
      </c>
      <c r="AY127" s="1123"/>
      <c r="AZ127" s="1123"/>
      <c r="BA127" s="1123"/>
      <c r="BB127" s="1123"/>
      <c r="BC127" s="1123"/>
      <c r="BD127" s="1123"/>
      <c r="BE127" s="1124"/>
      <c r="BF127" s="1125" t="s">
        <v>472</v>
      </c>
      <c r="BG127" s="1123"/>
      <c r="BH127" s="1123"/>
      <c r="BI127" s="1123"/>
      <c r="BJ127" s="1123"/>
      <c r="BK127" s="1123"/>
      <c r="BL127" s="1124"/>
      <c r="BM127" s="1125" t="s">
        <v>473</v>
      </c>
      <c r="BN127" s="1123"/>
      <c r="BO127" s="1123"/>
      <c r="BP127" s="1123"/>
      <c r="BQ127" s="1123"/>
      <c r="BR127" s="1123"/>
      <c r="BS127" s="1124"/>
      <c r="BT127" s="1125" t="s">
        <v>474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475</v>
      </c>
      <c r="CQ127" s="1040"/>
      <c r="CR127" s="1040"/>
      <c r="CS127" s="1040"/>
      <c r="CT127" s="1040"/>
      <c r="CU127" s="1040"/>
      <c r="CV127" s="1040"/>
      <c r="CW127" s="1040"/>
      <c r="CX127" s="1040"/>
      <c r="CY127" s="1040"/>
      <c r="CZ127" s="1040"/>
      <c r="DA127" s="1040"/>
      <c r="DB127" s="1040"/>
      <c r="DC127" s="1040"/>
      <c r="DD127" s="1040"/>
      <c r="DE127" s="1040"/>
      <c r="DF127" s="1041"/>
      <c r="DG127" s="1009" t="s">
        <v>410</v>
      </c>
      <c r="DH127" s="1010"/>
      <c r="DI127" s="1010"/>
      <c r="DJ127" s="1010"/>
      <c r="DK127" s="1010"/>
      <c r="DL127" s="1010" t="s">
        <v>182</v>
      </c>
      <c r="DM127" s="1010"/>
      <c r="DN127" s="1010"/>
      <c r="DO127" s="1010"/>
      <c r="DP127" s="1010"/>
      <c r="DQ127" s="1010" t="s">
        <v>430</v>
      </c>
      <c r="DR127" s="1010"/>
      <c r="DS127" s="1010"/>
      <c r="DT127" s="1010"/>
      <c r="DU127" s="1010"/>
      <c r="DV127" s="1011" t="s">
        <v>182</v>
      </c>
      <c r="DW127" s="1011"/>
      <c r="DX127" s="1011"/>
      <c r="DY127" s="1011"/>
      <c r="DZ127" s="1012"/>
    </row>
    <row r="128" spans="1:130" s="246" customFormat="1" ht="26.25" customHeight="1" thickBot="1" x14ac:dyDescent="0.2">
      <c r="A128" s="1133" t="s">
        <v>476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477</v>
      </c>
      <c r="X128" s="1135"/>
      <c r="Y128" s="1135"/>
      <c r="Z128" s="1136"/>
      <c r="AA128" s="1137">
        <v>90694</v>
      </c>
      <c r="AB128" s="1138"/>
      <c r="AC128" s="1138"/>
      <c r="AD128" s="1138"/>
      <c r="AE128" s="1139"/>
      <c r="AF128" s="1140">
        <v>88610</v>
      </c>
      <c r="AG128" s="1138"/>
      <c r="AH128" s="1138"/>
      <c r="AI128" s="1138"/>
      <c r="AJ128" s="1139"/>
      <c r="AK128" s="1140">
        <v>81462</v>
      </c>
      <c r="AL128" s="1138"/>
      <c r="AM128" s="1138"/>
      <c r="AN128" s="1138"/>
      <c r="AO128" s="1139"/>
      <c r="AP128" s="1141"/>
      <c r="AQ128" s="1142"/>
      <c r="AR128" s="1142"/>
      <c r="AS128" s="1142"/>
      <c r="AT128" s="1143"/>
      <c r="AU128" s="282"/>
      <c r="AV128" s="282"/>
      <c r="AW128" s="282"/>
      <c r="AX128" s="978" t="s">
        <v>478</v>
      </c>
      <c r="AY128" s="979"/>
      <c r="AZ128" s="979"/>
      <c r="BA128" s="979"/>
      <c r="BB128" s="979"/>
      <c r="BC128" s="979"/>
      <c r="BD128" s="979"/>
      <c r="BE128" s="980"/>
      <c r="BF128" s="1144" t="s">
        <v>182</v>
      </c>
      <c r="BG128" s="1145"/>
      <c r="BH128" s="1145"/>
      <c r="BI128" s="1145"/>
      <c r="BJ128" s="1145"/>
      <c r="BK128" s="1145"/>
      <c r="BL128" s="1146"/>
      <c r="BM128" s="1144">
        <v>14.32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479</v>
      </c>
      <c r="CQ128" s="1127"/>
      <c r="CR128" s="1127"/>
      <c r="CS128" s="1127"/>
      <c r="CT128" s="1127"/>
      <c r="CU128" s="1127"/>
      <c r="CV128" s="1127"/>
      <c r="CW128" s="1127"/>
      <c r="CX128" s="1127"/>
      <c r="CY128" s="1127"/>
      <c r="CZ128" s="1127"/>
      <c r="DA128" s="1127"/>
      <c r="DB128" s="1127"/>
      <c r="DC128" s="1127"/>
      <c r="DD128" s="1127"/>
      <c r="DE128" s="1127"/>
      <c r="DF128" s="1128"/>
      <c r="DG128" s="1129" t="s">
        <v>182</v>
      </c>
      <c r="DH128" s="1130"/>
      <c r="DI128" s="1130"/>
      <c r="DJ128" s="1130"/>
      <c r="DK128" s="1130"/>
      <c r="DL128" s="1130" t="s">
        <v>182</v>
      </c>
      <c r="DM128" s="1130"/>
      <c r="DN128" s="1130"/>
      <c r="DO128" s="1130"/>
      <c r="DP128" s="1130"/>
      <c r="DQ128" s="1130" t="s">
        <v>182</v>
      </c>
      <c r="DR128" s="1130"/>
      <c r="DS128" s="1130"/>
      <c r="DT128" s="1130"/>
      <c r="DU128" s="1130"/>
      <c r="DV128" s="1131" t="s">
        <v>182</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480</v>
      </c>
      <c r="X129" s="1164"/>
      <c r="Y129" s="1164"/>
      <c r="Z129" s="1165"/>
      <c r="AA129" s="1048">
        <v>6584274</v>
      </c>
      <c r="AB129" s="1049"/>
      <c r="AC129" s="1049"/>
      <c r="AD129" s="1049"/>
      <c r="AE129" s="1050"/>
      <c r="AF129" s="1051">
        <v>6422773</v>
      </c>
      <c r="AG129" s="1049"/>
      <c r="AH129" s="1049"/>
      <c r="AI129" s="1049"/>
      <c r="AJ129" s="1050"/>
      <c r="AK129" s="1051">
        <v>6283629</v>
      </c>
      <c r="AL129" s="1049"/>
      <c r="AM129" s="1049"/>
      <c r="AN129" s="1049"/>
      <c r="AO129" s="1050"/>
      <c r="AP129" s="1166"/>
      <c r="AQ129" s="1167"/>
      <c r="AR129" s="1167"/>
      <c r="AS129" s="1167"/>
      <c r="AT129" s="1168"/>
      <c r="AU129" s="284"/>
      <c r="AV129" s="284"/>
      <c r="AW129" s="284"/>
      <c r="AX129" s="1157" t="s">
        <v>481</v>
      </c>
      <c r="AY129" s="1040"/>
      <c r="AZ129" s="1040"/>
      <c r="BA129" s="1040"/>
      <c r="BB129" s="1040"/>
      <c r="BC129" s="1040"/>
      <c r="BD129" s="1040"/>
      <c r="BE129" s="1041"/>
      <c r="BF129" s="1158" t="s">
        <v>182</v>
      </c>
      <c r="BG129" s="1159"/>
      <c r="BH129" s="1159"/>
      <c r="BI129" s="1159"/>
      <c r="BJ129" s="1159"/>
      <c r="BK129" s="1159"/>
      <c r="BL129" s="1160"/>
      <c r="BM129" s="1158">
        <v>19.32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483</v>
      </c>
      <c r="X130" s="1164"/>
      <c r="Y130" s="1164"/>
      <c r="Z130" s="1165"/>
      <c r="AA130" s="1048">
        <v>1220655</v>
      </c>
      <c r="AB130" s="1049"/>
      <c r="AC130" s="1049"/>
      <c r="AD130" s="1049"/>
      <c r="AE130" s="1050"/>
      <c r="AF130" s="1051">
        <v>1105535</v>
      </c>
      <c r="AG130" s="1049"/>
      <c r="AH130" s="1049"/>
      <c r="AI130" s="1049"/>
      <c r="AJ130" s="1050"/>
      <c r="AK130" s="1051">
        <v>1041737</v>
      </c>
      <c r="AL130" s="1049"/>
      <c r="AM130" s="1049"/>
      <c r="AN130" s="1049"/>
      <c r="AO130" s="1050"/>
      <c r="AP130" s="1166"/>
      <c r="AQ130" s="1167"/>
      <c r="AR130" s="1167"/>
      <c r="AS130" s="1167"/>
      <c r="AT130" s="1168"/>
      <c r="AU130" s="284"/>
      <c r="AV130" s="284"/>
      <c r="AW130" s="284"/>
      <c r="AX130" s="1157" t="s">
        <v>484</v>
      </c>
      <c r="AY130" s="1040"/>
      <c r="AZ130" s="1040"/>
      <c r="BA130" s="1040"/>
      <c r="BB130" s="1040"/>
      <c r="BC130" s="1040"/>
      <c r="BD130" s="1040"/>
      <c r="BE130" s="1041"/>
      <c r="BF130" s="1194">
        <v>7.1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485</v>
      </c>
      <c r="X131" s="1202"/>
      <c r="Y131" s="1202"/>
      <c r="Z131" s="1203"/>
      <c r="AA131" s="1095">
        <v>5363619</v>
      </c>
      <c r="AB131" s="1074"/>
      <c r="AC131" s="1074"/>
      <c r="AD131" s="1074"/>
      <c r="AE131" s="1075"/>
      <c r="AF131" s="1073">
        <v>5317238</v>
      </c>
      <c r="AG131" s="1074"/>
      <c r="AH131" s="1074"/>
      <c r="AI131" s="1074"/>
      <c r="AJ131" s="1075"/>
      <c r="AK131" s="1073">
        <v>5241892</v>
      </c>
      <c r="AL131" s="1074"/>
      <c r="AM131" s="1074"/>
      <c r="AN131" s="1074"/>
      <c r="AO131" s="1075"/>
      <c r="AP131" s="1204"/>
      <c r="AQ131" s="1205"/>
      <c r="AR131" s="1205"/>
      <c r="AS131" s="1205"/>
      <c r="AT131" s="1206"/>
      <c r="AU131" s="284"/>
      <c r="AV131" s="284"/>
      <c r="AW131" s="284"/>
      <c r="AX131" s="1176" t="s">
        <v>486</v>
      </c>
      <c r="AY131" s="1127"/>
      <c r="AZ131" s="1127"/>
      <c r="BA131" s="1127"/>
      <c r="BB131" s="1127"/>
      <c r="BC131" s="1127"/>
      <c r="BD131" s="1127"/>
      <c r="BE131" s="1128"/>
      <c r="BF131" s="1177">
        <v>80.2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488</v>
      </c>
      <c r="W132" s="1187"/>
      <c r="X132" s="1187"/>
      <c r="Y132" s="1187"/>
      <c r="Z132" s="1188"/>
      <c r="AA132" s="1189">
        <v>7.670828223</v>
      </c>
      <c r="AB132" s="1190"/>
      <c r="AC132" s="1190"/>
      <c r="AD132" s="1190"/>
      <c r="AE132" s="1191"/>
      <c r="AF132" s="1192">
        <v>6.7194472019999996</v>
      </c>
      <c r="AG132" s="1190"/>
      <c r="AH132" s="1190"/>
      <c r="AI132" s="1190"/>
      <c r="AJ132" s="1191"/>
      <c r="AK132" s="1192">
        <v>6.9632682250000002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489</v>
      </c>
      <c r="W133" s="1170"/>
      <c r="X133" s="1170"/>
      <c r="Y133" s="1170"/>
      <c r="Z133" s="1171"/>
      <c r="AA133" s="1172">
        <v>11</v>
      </c>
      <c r="AB133" s="1173"/>
      <c r="AC133" s="1173"/>
      <c r="AD133" s="1173"/>
      <c r="AE133" s="1174"/>
      <c r="AF133" s="1172">
        <v>8.8000000000000007</v>
      </c>
      <c r="AG133" s="1173"/>
      <c r="AH133" s="1173"/>
      <c r="AI133" s="1173"/>
      <c r="AJ133" s="1174"/>
      <c r="AK133" s="1172">
        <v>7.1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WvVJcXyllC1EaNSzHoKLaJF3e6hCVp7kDqdxh13vJiMRAPaxqG7ya2M40wApW7ikHEnLEfSxU/5NPmRI02W1A==" saltValue="l0hRqdseosqWboADMA25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uc0naJZX40CEbvQ3c265ZQpW8lfdGS78SgADALl+xw6r9USSTghvAdR0jzZ/xGmfRR9cViGkS9GP1tSlBFJ5g==" saltValue="twDSjbrE83CsjGG4VDUu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TowV5KyKYtil+mxNGVgHW+EtLfhVHF1MldQgpdlLVFku7xLnck/Bb/1Ix0oGa/AJ43KK1SmwP7AclATLZPoSA==" saltValue="oGYPevcu6ATJBcP+R1L3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498</v>
      </c>
      <c r="AL9" s="1213"/>
      <c r="AM9" s="1213"/>
      <c r="AN9" s="1214"/>
      <c r="AO9" s="312">
        <v>1867200</v>
      </c>
      <c r="AP9" s="312">
        <v>115245</v>
      </c>
      <c r="AQ9" s="313">
        <v>83394</v>
      </c>
      <c r="AR9" s="314">
        <v>38.200000000000003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499</v>
      </c>
      <c r="AL10" s="1213"/>
      <c r="AM10" s="1213"/>
      <c r="AN10" s="1214"/>
      <c r="AO10" s="315">
        <v>117926</v>
      </c>
      <c r="AP10" s="315">
        <v>7278</v>
      </c>
      <c r="AQ10" s="316">
        <v>6219</v>
      </c>
      <c r="AR10" s="317">
        <v>17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500</v>
      </c>
      <c r="AL11" s="1213"/>
      <c r="AM11" s="1213"/>
      <c r="AN11" s="1214"/>
      <c r="AO11" s="315">
        <v>53542</v>
      </c>
      <c r="AP11" s="315">
        <v>3305</v>
      </c>
      <c r="AQ11" s="316">
        <v>9118</v>
      </c>
      <c r="AR11" s="317">
        <v>-63.8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501</v>
      </c>
      <c r="AL12" s="1213"/>
      <c r="AM12" s="1213"/>
      <c r="AN12" s="1214"/>
      <c r="AO12" s="315">
        <v>35503</v>
      </c>
      <c r="AP12" s="315">
        <v>2191</v>
      </c>
      <c r="AQ12" s="316">
        <v>987</v>
      </c>
      <c r="AR12" s="317">
        <v>122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502</v>
      </c>
      <c r="AL13" s="1213"/>
      <c r="AM13" s="1213"/>
      <c r="AN13" s="1214"/>
      <c r="AO13" s="315" t="s">
        <v>503</v>
      </c>
      <c r="AP13" s="315" t="s">
        <v>503</v>
      </c>
      <c r="AQ13" s="316">
        <v>9</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504</v>
      </c>
      <c r="AL14" s="1213"/>
      <c r="AM14" s="1213"/>
      <c r="AN14" s="1214"/>
      <c r="AO14" s="315">
        <v>72498</v>
      </c>
      <c r="AP14" s="315">
        <v>4475</v>
      </c>
      <c r="AQ14" s="316">
        <v>3664</v>
      </c>
      <c r="AR14" s="317">
        <v>22.1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505</v>
      </c>
      <c r="AL15" s="1213"/>
      <c r="AM15" s="1213"/>
      <c r="AN15" s="1214"/>
      <c r="AO15" s="315">
        <v>53237</v>
      </c>
      <c r="AP15" s="315">
        <v>3286</v>
      </c>
      <c r="AQ15" s="316">
        <v>1887</v>
      </c>
      <c r="AR15" s="317">
        <v>74.099999999999994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506</v>
      </c>
      <c r="AL16" s="1216"/>
      <c r="AM16" s="1216"/>
      <c r="AN16" s="1217"/>
      <c r="AO16" s="315">
        <v>-193446</v>
      </c>
      <c r="AP16" s="315">
        <v>-11940</v>
      </c>
      <c r="AQ16" s="316">
        <v>-7696</v>
      </c>
      <c r="AR16" s="317">
        <v>55.1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2006460</v>
      </c>
      <c r="AP17" s="315">
        <v>123840</v>
      </c>
      <c r="AQ17" s="316">
        <v>97581</v>
      </c>
      <c r="AR17" s="317">
        <v>26.9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511</v>
      </c>
      <c r="AL21" s="1208"/>
      <c r="AM21" s="1208"/>
      <c r="AN21" s="1209"/>
      <c r="AO21" s="327">
        <v>13.95</v>
      </c>
      <c r="AP21" s="328">
        <v>9.5399999999999991</v>
      </c>
      <c r="AQ21" s="329">
        <v>4.41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512</v>
      </c>
      <c r="AL22" s="1208"/>
      <c r="AM22" s="1208"/>
      <c r="AN22" s="1209"/>
      <c r="AO22" s="332">
        <v>97.2</v>
      </c>
      <c r="AP22" s="333">
        <v>97.4</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516</v>
      </c>
      <c r="AL32" s="1224"/>
      <c r="AM32" s="1224"/>
      <c r="AN32" s="1225"/>
      <c r="AO32" s="342">
        <v>1184992</v>
      </c>
      <c r="AP32" s="342">
        <v>73139</v>
      </c>
      <c r="AQ32" s="343">
        <v>62676</v>
      </c>
      <c r="AR32" s="344">
        <v>16.7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517</v>
      </c>
      <c r="AL33" s="1224"/>
      <c r="AM33" s="1224"/>
      <c r="AN33" s="1225"/>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518</v>
      </c>
      <c r="AL34" s="1224"/>
      <c r="AM34" s="1224"/>
      <c r="AN34" s="1225"/>
      <c r="AO34" s="342" t="s">
        <v>503</v>
      </c>
      <c r="AP34" s="342" t="s">
        <v>503</v>
      </c>
      <c r="AQ34" s="343">
        <v>16</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519</v>
      </c>
      <c r="AL35" s="1224"/>
      <c r="AM35" s="1224"/>
      <c r="AN35" s="1225"/>
      <c r="AO35" s="342">
        <v>114912</v>
      </c>
      <c r="AP35" s="342">
        <v>7092</v>
      </c>
      <c r="AQ35" s="343">
        <v>17882</v>
      </c>
      <c r="AR35" s="344">
        <v>-60.3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520</v>
      </c>
      <c r="AL36" s="1224"/>
      <c r="AM36" s="1224"/>
      <c r="AN36" s="1225"/>
      <c r="AO36" s="342">
        <v>188302</v>
      </c>
      <c r="AP36" s="342">
        <v>11622</v>
      </c>
      <c r="AQ36" s="343">
        <v>3809</v>
      </c>
      <c r="AR36" s="344">
        <v>205.1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521</v>
      </c>
      <c r="AL37" s="1224"/>
      <c r="AM37" s="1224"/>
      <c r="AN37" s="1225"/>
      <c r="AO37" s="342" t="s">
        <v>503</v>
      </c>
      <c r="AP37" s="342" t="s">
        <v>503</v>
      </c>
      <c r="AQ37" s="343">
        <v>679</v>
      </c>
      <c r="AR37" s="344" t="s">
        <v>503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522</v>
      </c>
      <c r="AL38" s="1227"/>
      <c r="AM38" s="1227"/>
      <c r="AN38" s="1228"/>
      <c r="AO38" s="345" t="s">
        <v>503</v>
      </c>
      <c r="AP38" s="345" t="s">
        <v>503</v>
      </c>
      <c r="AQ38" s="346">
        <v>2</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523</v>
      </c>
      <c r="AL39" s="1227"/>
      <c r="AM39" s="1227"/>
      <c r="AN39" s="1228"/>
      <c r="AO39" s="342">
        <v>-81462</v>
      </c>
      <c r="AP39" s="342">
        <v>-5028</v>
      </c>
      <c r="AQ39" s="343">
        <v>-2913</v>
      </c>
      <c r="AR39" s="344">
        <v>72.599999999999994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524</v>
      </c>
      <c r="AL40" s="1224"/>
      <c r="AM40" s="1224"/>
      <c r="AN40" s="1225"/>
      <c r="AO40" s="342">
        <v>-1041737</v>
      </c>
      <c r="AP40" s="342">
        <v>-64297</v>
      </c>
      <c r="AQ40" s="343">
        <v>-59622</v>
      </c>
      <c r="AR40" s="344">
        <v>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365007</v>
      </c>
      <c r="AP41" s="342">
        <v>22529</v>
      </c>
      <c r="AQ41" s="343">
        <v>22530</v>
      </c>
      <c r="AR41" s="344">
        <v>0</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493</v>
      </c>
      <c r="AN49" s="1220" t="s">
        <v>528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835410</v>
      </c>
      <c r="AN51" s="364">
        <v>47034</v>
      </c>
      <c r="AO51" s="365">
        <v>-18.899999999999999</v>
      </c>
      <c r="AP51" s="366">
        <v>83623</v>
      </c>
      <c r="AQ51" s="367">
        <v>-0.9</v>
      </c>
      <c r="AR51" s="368">
        <v>-18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457133</v>
      </c>
      <c r="AN52" s="372">
        <v>25737</v>
      </c>
      <c r="AO52" s="373">
        <v>-1.7</v>
      </c>
      <c r="AP52" s="374">
        <v>48787</v>
      </c>
      <c r="AQ52" s="375">
        <v>10</v>
      </c>
      <c r="AR52" s="376">
        <v>-11.7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1816730</v>
      </c>
      <c r="AN53" s="364">
        <v>104218</v>
      </c>
      <c r="AO53" s="365">
        <v>121.6</v>
      </c>
      <c r="AP53" s="366">
        <v>87974</v>
      </c>
      <c r="AQ53" s="367">
        <v>5.2</v>
      </c>
      <c r="AR53" s="368">
        <v>116.4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1207136</v>
      </c>
      <c r="AN54" s="372">
        <v>69248</v>
      </c>
      <c r="AO54" s="373">
        <v>169.1</v>
      </c>
      <c r="AP54" s="374">
        <v>48183</v>
      </c>
      <c r="AQ54" s="375">
        <v>-1.2</v>
      </c>
      <c r="AR54" s="376">
        <v>170.3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1114313</v>
      </c>
      <c r="AN55" s="364">
        <v>65513</v>
      </c>
      <c r="AO55" s="365">
        <v>-37.1</v>
      </c>
      <c r="AP55" s="366">
        <v>78864</v>
      </c>
      <c r="AQ55" s="367">
        <v>-10.4</v>
      </c>
      <c r="AR55" s="368">
        <v>-26.7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761010</v>
      </c>
      <c r="AN56" s="372">
        <v>44742</v>
      </c>
      <c r="AO56" s="373">
        <v>-35.4</v>
      </c>
      <c r="AP56" s="374">
        <v>46136</v>
      </c>
      <c r="AQ56" s="375">
        <v>-4.2</v>
      </c>
      <c r="AR56" s="376">
        <v>-31.2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2681339</v>
      </c>
      <c r="AN57" s="364">
        <v>161634</v>
      </c>
      <c r="AO57" s="365">
        <v>146.69999999999999</v>
      </c>
      <c r="AP57" s="366">
        <v>85042</v>
      </c>
      <c r="AQ57" s="367">
        <v>7.8</v>
      </c>
      <c r="AR57" s="368">
        <v>138.9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1793812</v>
      </c>
      <c r="AN58" s="372">
        <v>108133</v>
      </c>
      <c r="AO58" s="373">
        <v>141.69999999999999</v>
      </c>
      <c r="AP58" s="374">
        <v>50806</v>
      </c>
      <c r="AQ58" s="375">
        <v>10.1</v>
      </c>
      <c r="AR58" s="376">
        <v>131.6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2616367</v>
      </c>
      <c r="AN59" s="364">
        <v>161484</v>
      </c>
      <c r="AO59" s="365">
        <v>-0.1</v>
      </c>
      <c r="AP59" s="366">
        <v>83774</v>
      </c>
      <c r="AQ59" s="367">
        <v>-1.5</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2293678</v>
      </c>
      <c r="AN60" s="372">
        <v>141568</v>
      </c>
      <c r="AO60" s="373">
        <v>30.9</v>
      </c>
      <c r="AP60" s="374">
        <v>52179</v>
      </c>
      <c r="AQ60" s="375">
        <v>2.7</v>
      </c>
      <c r="AR60" s="376">
        <v>28.2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1812832</v>
      </c>
      <c r="AN61" s="379">
        <v>107977</v>
      </c>
      <c r="AO61" s="380">
        <v>42.4</v>
      </c>
      <c r="AP61" s="381">
        <v>83855</v>
      </c>
      <c r="AQ61" s="382">
        <v>0</v>
      </c>
      <c r="AR61" s="368">
        <v>42.4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1302554</v>
      </c>
      <c r="AN62" s="372">
        <v>77886</v>
      </c>
      <c r="AO62" s="373">
        <v>60.9</v>
      </c>
      <c r="AP62" s="374">
        <v>49218</v>
      </c>
      <c r="AQ62" s="375">
        <v>3.5</v>
      </c>
      <c r="AR62" s="376">
        <v>57.4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8kur9DWoYTvLxw3crUkkLZGKm1Pl3N7/oMnzQtkzC5+GqfCjE6LLIqdaJQk6VxNMizR91wAJPCgTIg1PX0LWQ==" saltValue="dsXQ4m2/kHKdXMkY20cR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jcIZGcBYnZrBFbRpKCDy3i2fZnHyZ1sDhH5ws5AreBBEbnxTkp/aY7BNSqXU/J83M6YHIHy2fkZFbNKsYyc+g==" saltValue="cB/zdhCsu7lBlkCX7NHZ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avXlBEftlXLr3vtfN7Jn1RWp9BUOEdAS4RvMR+EJE+OS/sr/V9dF0T/A/uZFFXgJA+vDE/9vevV5eRNbQQLOw==" saltValue="ufa1VrZx/TZoXtGXqaqv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10.07</v>
      </c>
      <c r="G47" s="12">
        <v>12.81</v>
      </c>
      <c r="H47" s="12">
        <v>15.22</v>
      </c>
      <c r="I47" s="12">
        <v>15.58</v>
      </c>
      <c r="J47" s="13">
        <v>12.96</v>
      </c>
    </row>
    <row r="48" spans="2:10" ht="57.75" customHeight="1" x14ac:dyDescent="0.15">
      <c r="B48" s="14"/>
      <c r="C48" s="1234" t="s">
        <v>4</v>
      </c>
      <c r="D48" s="1234"/>
      <c r="E48" s="1235"/>
      <c r="F48" s="15">
        <v>10.78</v>
      </c>
      <c r="G48" s="16">
        <v>10.61</v>
      </c>
      <c r="H48" s="16">
        <v>11.2</v>
      </c>
      <c r="I48" s="16">
        <v>10.67</v>
      </c>
      <c r="J48" s="17">
        <v>11.99</v>
      </c>
    </row>
    <row r="49" spans="2:10" ht="57.75" customHeight="1" thickBot="1" x14ac:dyDescent="0.2">
      <c r="B49" s="18"/>
      <c r="C49" s="1236" t="s">
        <v>5</v>
      </c>
      <c r="D49" s="1236"/>
      <c r="E49" s="1237"/>
      <c r="F49" s="19">
        <v>4.72</v>
      </c>
      <c r="G49" s="20">
        <v>2.7</v>
      </c>
      <c r="H49" s="20">
        <v>2.48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iAM50iQWH/y4pDMpBgtApcdwpG0YofVj6q0LSaH0Xy5pDxMmDHXYdXXy3XD60WaOkpOOsZyyba1Fw5dTk267w==" saltValue="Qwz57Dlw/bxVny0JVd2I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2020-09-24T08:02:40Z</cp:lastPrinted>
  <dcterms:created xsi:type="dcterms:W3CDTF">2020-02-10T02:33:19Z</dcterms:created>
  <dcterms:modified xsi:type="dcterms:W3CDTF">2020-10-01T06:23:27Z</dcterms:modified>
  <cp:category/>
</cp:coreProperties>
</file>