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shikawasv1\共有\01総務課\12財政係\財政状況公表\04_財政状況資料集\R元\5_追加分\"/>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74" i="12" l="1"/>
  <c r="AA70" i="12"/>
  <c r="AA71" i="12"/>
  <c r="AA73" i="12"/>
  <c r="AA68" i="12"/>
  <c r="AU63" i="12"/>
  <c r="AP63" i="12"/>
  <c r="AA32" i="12"/>
  <c r="AA33" i="12"/>
  <c r="AA36" i="12"/>
  <c r="AA34"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<sst xmlns="http://schemas.openxmlformats.org/spreadsheetml/2006/main" count="1144" uniqueCount="640">
  <si>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</si>
  <si>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</si>
  <si>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</si>
  <si>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</si>
  <si>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</si>
  <si>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</si>
  <si>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</si>
  <si>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</si>
  <si>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</si>
  <si>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</si>
  <si>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</si>
  <si>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</si>
  <si>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</si>
  <si>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</si>
  <si>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</si>
  <si>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</si>
  <si>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</si>
  <si>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</si>
  <si>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</si>
  <si>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</si>
  <si>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</si>
  <si>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</si>
  <si>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</si>
  <si>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</si>
  <si>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</si>
  <si>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</si>
  <si>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</si>
  <si>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</si>
  <si>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</si>
  <si>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</si>
  <si>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</si>
  <si>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</si>
  <si>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</si>
  <si>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</si>
  <si>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</si>
  <si>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</si>
  <si>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</si>
  <si>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</si>
  <si>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</si>
  <si>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</si>
  <si>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</si>
  <si>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</si>
  <si>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</si>
  <si>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</si>
  <si>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</si>
  <si>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</si>
  <si>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</si>
  <si>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</si>
  <si>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</si>
  <si>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</si>
  <si>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</si>
  <si>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</si>
  <si>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</si>
  <si>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</si>
  <si>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</si>
  <si>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</si>
  <si>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</si>
  <si>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</si>
  <si>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</si>
  <si>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</si>
  <si>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</si>
  <si>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</si>
  <si>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</si>
  <si>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</si>
  <si>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</si>
  <si>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</si>
  <si>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</si>
  <si>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</si>
  <si>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</si>
  <si>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</si>
  <si>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</si>
  <si>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</si>
  <si>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</si>
  <si>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</si>
  <si>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</si>
  <si>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</si>
  <si>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</si>
  <si>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</si>
  <si>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</si>
  <si>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</si>
  <si>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</si>
  <si>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</si>
  <si>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</si>
  <si>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</si>
  <si>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</si>
  <si>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</si>
  <si>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</si>
  <si>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</si>
  <si>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</si>
  <si>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</si>
  <si>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</si>
  <si>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</si>
  <si>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</si>
  <si>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</si>
  <si>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</si>
  <si>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</si>
  <si>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</si>
  <si>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</si>
  <si>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</si>
  <si>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</si>
  <si>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</si>
  <si>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</si>
  <si>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</si>
  <si>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</si>
  <si>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</si>
  <si>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</si>
  <si>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</si>
  <si>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</si>
  <si>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</si>
  <si>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</si>
  <si>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</si>
  <si>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</si>
  <si>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</si>
  <si>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</si>
  <si>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</si>
  <si>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</si>
  <si>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</si>
  <si>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</si>
  <si>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</si>
  <si>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</si>
  <si>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</si>
  <si>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</si>
  <si>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</si>
  <si>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</si>
  <si>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</si>
  <si>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</si>
  <si>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</si>
  <si>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</si>
  <si>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</si>
  <si>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</si>
  <si>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</si>
  <si>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</si>
  <si>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</si>
  <si>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</si>
  <si>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</si>
  <si>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</si>
  <si>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</si>
  <si>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</si>
  <si>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</si>
  <si>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</si>
  <si>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</si>
  <si>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</si>
  <si>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</si>
  <si>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</si>
  <si>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</si>
  <si>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</si>
  <si>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</si>
  <si>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</si>
  <si>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</si>
  <si>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</si>
  <si>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</si>
  <si>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</si>
  <si>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</si>
  <si>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</si>
  <si>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</si>
  <si>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</si>
  <si>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</si>
  <si>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</si>
  <si>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</si>
  <si>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</si>
  <si>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</si>
  <si>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</si>
  <si>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</si>
  <si>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</si>
  <si>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</si>
  <si>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</si>
  <si>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</si>
  <si>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</si>
  <si>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</si>
  <si>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</si>
  <si>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</si>
  <si>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</si>
  <si>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</si>
  <si>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</si>
  <si>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</si>
  <si>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</si>
  <si>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</si>
  <si>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</si>
  <si>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</si>
  <si>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</si>
  <si>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</si>
  <si>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</si>
  <si>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</si>
  <si>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</si>
  <si>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</si>
  <si>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</si>
  <si>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</si>
  <si>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</si>
  <si>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</si>
  <si>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</si>
  <si>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</si>
  <si>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</si>
  <si>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</si>
  <si>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</si>
  <si>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</si>
  <si>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</si>
  <si>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</si>
  <si>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</si>
  <si>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</si>
  <si>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</si>
  <si>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</si>
  <si>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</si>
  <si>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</si>
  <si>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</si>
  <si>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</si>
  <si>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</si>
  <si>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</si>
  <si>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</si>
  <si>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</si>
  <si>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</si>
  <si>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</si>
  <si>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</si>
  <si>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</si>
  <si>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</si>
  <si>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</si>
  <si>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</si>
  <si>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山形県西川町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</si>
  <si>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</si>
  <si>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</si>
  <si>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</si>
  <si>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</si>
  <si>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</si>
  <si>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</si>
  <si>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</si>
  <si>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</si>
  <si>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</si>
  <si>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</si>
  <si>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</si>
  <si>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</si>
  <si>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</si>
  <si>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</si>
  <si>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</si>
  <si>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</si>
  <si>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</si>
  <si>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</si>
  <si>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</si>
  <si>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</si>
  <si>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</si>
  <si>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</si>
  <si>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</si>
  <si>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</si>
  <si>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</si>
  <si>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</si>
  <si>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</si>
  <si>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</si>
  <si>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</si>
  <si>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</si>
  <si>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</si>
  <si>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</si>
  <si>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</si>
  <si>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</si>
  <si>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</si>
  <si>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</si>
  <si>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</si>
  <si>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</si>
  <si>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</si>
  <si>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</si>
  <si>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</si>
  <si>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</si>
  <si>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</si>
  <si>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</si>
  <si>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</si>
  <si>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</si>
  <si>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</si>
  <si>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</si>
  <si>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</si>
  <si>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</si>
  <si>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</si>
  <si>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</si>
  <si>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</si>
  <si>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</si>
  <si>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</si>
  <si>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</si>
  <si>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</si>
  <si>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</si>
  <si>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</si>
  <si>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</si>
  <si>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</si>
  <si>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</si>
  <si>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</si>
  <si>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</si>
  <si>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</si>
  <si>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</si>
  <si>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</si>
  <si>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</si>
  <si>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</si>
  <si>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</si>
  <si>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</si>
  <si>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</si>
  <si>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</si>
  <si>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</si>
  <si>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</si>
  <si>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</si>
  <si>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</si>
  <si>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</si>
  <si>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</si>
  <si>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</si>
  <si>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</si>
  <si>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</si>
  <si>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</si>
  <si>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</si>
  <si>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</si>
  <si>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</si>
  <si>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</si>
  <si>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</si>
  <si>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</si>
  <si>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</si>
  <si>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</si>
  <si>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</si>
  <si>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</si>
  <si>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</si>
  <si>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</si>
  <si>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</si>
  <si>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</si>
  <si>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</si>
  <si>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</si>
  <si>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</si>
  <si>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</si>
  <si>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</si>
  <si>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</si>
  <si>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</si>
  <si>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</si>
  <si>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</si>
  <si>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</si>
  <si>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</si>
  <si>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</si>
  <si>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</si>
  <si>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</si>
  <si>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</si>
  <si>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</si>
  <si>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</si>
  <si>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</si>
  <si>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</si>
  <si>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</si>
  <si>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</si>
  <si>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</si>
  <si>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</si>
  <si>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</si>
  <si>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</si>
  <si>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</si>
  <si>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</si>
  <si>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</si>
  <si>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</si>
  <si>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</si>
  <si>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</si>
  <si>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</si>
  <si>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</si>
  <si>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</si>
  <si>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</si>
  <si>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</si>
  <si>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</si>
  <si>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</si>
  <si>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</si>
  <si>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</si>
  <si>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</si>
  <si>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</si>
  <si>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</si>
  <si>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</si>
  <si>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</si>
  <si>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</si>
  <si>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</si>
  <si>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</si>
  <si>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</si>
  <si>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</si>
  <si>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</si>
  <si>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</si>
  <si>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</si>
  <si>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</si>
  <si>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</si>
  <si>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</si>
  <si>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</si>
  <si>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山形県西川町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</si>
  <si>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</si>
  <si>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</si>
  <si>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</si>
  <si>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</si>
  <si>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</si>
  <si>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</si>
  <si>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</si>
  <si>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</si>
  <si>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</si>
  <si>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</si>
  <si>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</si>
  <si>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</si>
  <si>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</si>
  <si>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</si>
  <si>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</si>
  <si>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</si>
  <si>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</si>
  <si>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</si>
  <si>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</si>
  <si>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</si>
  <si>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</si>
  <si>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</si>
  <si>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</si>
  <si>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</si>
  <si>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</si>
  <si>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</si>
  <si>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</si>
  <si>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</si>
  <si>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</si>
  <si>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</si>
  <si>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</si>
  <si>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</si>
  <si>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</si>
  <si>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</si>
  <si>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</si>
  <si>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</si>
  <si>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</si>
  <si>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</si>
  <si>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</si>
  <si>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</si>
  <si>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</si>
  <si>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</si>
  <si>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</si>
  <si>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</si>
  <si>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</si>
  <si>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</si>
  <si>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</si>
  <si>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</si>
  <si>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</si>
  <si>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</si>
  <si>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</si>
  <si>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</si>
  <si>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</si>
  <si>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</si>
  <si>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</si>
  <si>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</si>
  <si>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</si>
  <si>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</si>
  <si>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</si>
  <si>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</si>
  <si>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</si>
  <si>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</si>
  <si>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</si>
  <si>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</si>
  <si>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</si>
  <si>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</si>
  <si>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</si>
  <si>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</si>
  <si>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</si>
  <si>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</si>
  <si>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</si>
  <si>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</si>
  <si>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</si>
  <si>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</si>
  <si>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</si>
  <si>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</si>
  <si>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</si>
  <si>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</si>
  <si>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</si>
  <si>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</si>
  <si>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</si>
  <si>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</si>
  <si>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</si>
  <si>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</si>
  <si>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</si>
  <si>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</si>
  <si>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</si>
  <si>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</si>
  <si>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</si>
  <si>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</si>
  <si>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</si>
  <si>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</si>
  <si>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</si>
  <si>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</si>
  <si>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</si>
  <si>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</si>
  <si>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</si>
  <si>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</si>
  <si>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</si>
  <si>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</si>
  <si>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</si>
  <si>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</si>
  <si>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</si>
  <si>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</si>
  <si>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</si>
  <si>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</si>
  <si>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</si>
  <si>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</si>
  <si>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</si>
  <si>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</si>
  <si>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</si>
  <si>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</si>
  <si>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</si>
  <si>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</si>
  <si>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</si>
  <si>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</si>
  <si>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</si>
  <si>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</si>
  <si>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</si>
  <si>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</si>
  <si>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</si>
  <si>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</si>
  <si>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</si>
  <si>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</si>
  <si>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</si>
  <si>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</si>
  <si>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</si>
  <si>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</si>
  <si>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</si>
  <si>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</si>
  <si>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</si>
  <si>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</si>
  <si>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</si>
  <si>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</si>
  <si>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</si>
  <si>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</si>
  <si>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</si>
  <si>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</si>
  <si>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</si>
  <si>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</si>
  <si>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</si>
  <si>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</si>
  <si>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</si>
  <si>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</si>
  <si>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</si>
  <si>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</si>
  <si>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</si>
  <si>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</si>
  <si>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</si>
  <si>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</si>
  <si>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</si>
  <si>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</si>
  <si>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</si>
  <si>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</si>
  <si>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</si>
  <si>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</si>
  <si>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</si>
  <si>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</si>
  <si>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</si>
  <si>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</si>
  <si>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</si>
  <si>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</si>
  <si>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</si>
  <si>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</si>
  <si>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</si>
  <si>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</si>
  <si>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</si>
  <si>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</si>
  <si>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</si>
  <si>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</si>
  <si>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</si>
  <si>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</si>
  <si>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</si>
  <si>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</si>
  <si>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</si>
  <si>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</si>
  <si>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</si>
  <si>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</si>
  <si>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</si>
  <si>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</si>
  <si>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</si>
  <si>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</si>
  <si>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</si>
  <si>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</si>
  <si>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</si>
  <si>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</si>
  <si>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</si>
  <si>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</si>
  <si>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</si>
  <si>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</si>
  <si>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</si>
  <si>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</si>
  <si>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</si>
  <si>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</si>
  <si>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</si>
  <si>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</si>
  <si>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</si>
  <si>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</si>
  <si>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</si>
  <si>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</si>
  <si>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</si>
  <si>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</si>
  <si>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</si>
  <si>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</si>
  <si>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</si>
  <si>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</si>
  <si>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</si>
  <si>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</si>
  <si>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</si>
  <si>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</si>
  <si>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</si>
  <si>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</si>
  <si>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9.82</t>
  </si>
  <si>
    <t>▲ 16.36</t>
  </si>
  <si>
    <t>▲ 5.34</t>
  </si>
  <si>
    <t>▲ 3.92</t>
  </si>
  <si>
    <t>病院事業会計</t>
  </si>
  <si>
    <t>水道事業会計</t>
  </si>
  <si>
    <t>一般会計</t>
  </si>
  <si>
    <t>国民健康保険特別会計</t>
  </si>
  <si>
    <t>介護保険特別会計</t>
  </si>
  <si>
    <t>後期高齢者医療特別会計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</si>
  <si>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</si>
  <si>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</si>
  <si>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</si>
  <si>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</si>
  <si>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</si>
  <si>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</si>
  <si>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</si>
  <si>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</si>
  <si>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</si>
  <si>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</si>
  <si>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西川町総合開発</t>
    <rPh sb="0" eb="3">
      <t>ニシカワマチ</t>
    </rPh>
    <rPh sb="3" eb="5">
      <t>ソウゴウ</t>
    </rPh>
    <rPh sb="5" eb="7">
      <t>カイハツ</t>
    </rPh>
    <phoneticPr fontId="2"/>
  </si>
  <si>
    <t>月山観光開発</t>
    <rPh sb="0" eb="2">
      <t>ガッサン</t>
    </rPh>
    <rPh sb="2" eb="4">
      <t>カンコウ</t>
    </rPh>
    <rPh sb="4" eb="6">
      <t>カイハツ</t>
    </rPh>
    <phoneticPr fontId="2"/>
  </si>
  <si>
    <t>米月山</t>
    <rPh sb="0" eb="1">
      <t>マイ</t>
    </rPh>
    <rPh sb="1" eb="3">
      <t>ガッサン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</si>
  <si>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</si>
  <si>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</si>
  <si>
    <t>山形県市町村職員退職手当組合</t>
  </si>
  <si>
    <t>西村山広域行政事務組合（普通会計分）</t>
  </si>
  <si>
    <t>西村山広域行政事務組合（事業会計分）</t>
  </si>
  <si>
    <t>山形県後期高齢者医療広域連合（普通会計分）</t>
  </si>
  <si>
    <t>山形県後期高齢者医療広域連合（事業会計分）</t>
  </si>
  <si>
    <t>-</t>
    <phoneticPr fontId="2"/>
  </si>
  <si>
    <t>-</t>
    <phoneticPr fontId="2"/>
  </si>
  <si>
    <t>-</t>
    <phoneticPr fontId="2"/>
  </si>
  <si>
    <t>町有施設整備基金</t>
    <rPh sb="0" eb="1">
      <t>チョウ</t>
    </rPh>
    <rPh sb="1" eb="2">
      <t>ユウ</t>
    </rPh>
    <rPh sb="2" eb="4">
      <t>シセツ</t>
    </rPh>
    <rPh sb="4" eb="6">
      <t>セイビ</t>
    </rPh>
    <rPh sb="6" eb="8">
      <t>キキン</t>
    </rPh>
    <phoneticPr fontId="2"/>
  </si>
  <si>
    <t>西川町ふるさとづくり基金</t>
    <rPh sb="0" eb="3">
      <t>ニシカワマチ</t>
    </rPh>
    <rPh sb="10" eb="12">
      <t>キキン</t>
    </rPh>
    <phoneticPr fontId="2"/>
  </si>
  <si>
    <t>地域福祉基金</t>
    <rPh sb="0" eb="2">
      <t>チイキ</t>
    </rPh>
    <rPh sb="2" eb="4">
      <t>フクシ</t>
    </rPh>
    <rPh sb="4" eb="6">
      <t>キキン</t>
    </rPh>
    <phoneticPr fontId="2"/>
  </si>
  <si>
    <t>賃貸集合住宅維持管理基金</t>
    <rPh sb="0" eb="2">
      <t>チンタイ</t>
    </rPh>
    <rPh sb="2" eb="4">
      <t>シュウゴウ</t>
    </rPh>
    <rPh sb="4" eb="6">
      <t>ジュウタク</t>
    </rPh>
    <rPh sb="6" eb="8">
      <t>イジ</t>
    </rPh>
    <rPh sb="8" eb="10">
      <t>カンリ</t>
    </rPh>
    <rPh sb="10" eb="12">
      <t>キキン</t>
    </rPh>
    <phoneticPr fontId="2"/>
  </si>
  <si>
    <t>森林環境譲与税基金</t>
    <rPh sb="0" eb="2">
      <t>シンリン</t>
    </rPh>
    <rPh sb="2" eb="4">
      <t>カンキョウ</t>
    </rPh>
    <rPh sb="4" eb="6">
      <t>ジョウヨ</t>
    </rPh>
    <rPh sb="6" eb="7">
      <t>ゼイ</t>
    </rPh>
    <rPh sb="7" eb="9">
      <t>キキン</t>
    </rPh>
    <phoneticPr fontId="2"/>
  </si>
  <si>
    <t>-</t>
    <phoneticPr fontId="2"/>
  </si>
  <si>
    <t>直診含む</t>
    <rPh sb="0" eb="2">
      <t>チョクシン</t>
    </rPh>
    <rPh sb="2" eb="3">
      <t>フク</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</si>
  <si>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</si>
  <si>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</si>
  <si>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</si>
  <si>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</si>
  <si>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地方債残高が減少した結果、将来負担比率は減少傾向にある。また、有形固定資産減価償却率は類似団体と比較して低い水準にある。今後も適正な維持管理を進め、公共施設等総合管理計画に基づき、集約化並びに長寿命化対策に取り組んでいく。</t>
    <rPh sb="0" eb="2">
      <t>チホウ</t>
    </rPh>
    <rPh sb="2" eb="3">
      <t>サイ</t>
    </rPh>
    <rPh sb="4" eb="6">
      <t>シンキ</t>
    </rPh>
    <rPh sb="6" eb="8">
      <t>ハッコウ</t>
    </rPh>
    <rPh sb="9" eb="11">
      <t>ヨクセイ</t>
    </rPh>
    <rPh sb="12" eb="15">
      <t>チホウサイ</t>
    </rPh>
    <rPh sb="15" eb="17">
      <t>ザンダカ</t>
    </rPh>
    <rPh sb="18" eb="20">
      <t>ゲンショウ</t>
    </rPh>
    <rPh sb="22" eb="24">
      <t>ケッカ</t>
    </rPh>
    <rPh sb="25" eb="27">
      <t>ショウライ</t>
    </rPh>
    <rPh sb="27" eb="29">
      <t>フタン</t>
    </rPh>
    <rPh sb="29" eb="31">
      <t>ヒリツ</t>
    </rPh>
    <rPh sb="32" eb="34">
      <t>ゲンショウ</t>
    </rPh>
    <rPh sb="34" eb="36">
      <t>ケイコウ</t>
    </rPh>
    <rPh sb="43" eb="45">
      <t>ユウケイ</t>
    </rPh>
    <rPh sb="45" eb="47">
      <t>コテイ</t>
    </rPh>
    <rPh sb="47" eb="49">
      <t>シサン</t>
    </rPh>
    <rPh sb="49" eb="51">
      <t>ゲンカ</t>
    </rPh>
    <rPh sb="51" eb="53">
      <t>ショウキャク</t>
    </rPh>
    <rPh sb="53" eb="54">
      <t>リツ</t>
    </rPh>
    <rPh sb="55" eb="57">
      <t>ルイジ</t>
    </rPh>
    <rPh sb="57" eb="59">
      <t>ダンタイ</t>
    </rPh>
    <rPh sb="60" eb="62">
      <t>ヒカク</t>
    </rPh>
    <rPh sb="64" eb="65">
      <t>ヒク</t>
    </rPh>
    <rPh sb="66" eb="68">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</si>
  <si>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</si>
  <si>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</si>
  <si>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</si>
  <si>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</si>
  <si>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</si>
  <si>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</si>
  <si>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</si>
  <si>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並びに将来負担比率は、類似団体と比較し高くなっている。地方債残高の減少等により将来負担比率は減少したが、実質公債比率については公債費の増加により大きくなっている。また、平成28年度以降の大規模事業の元金償還が順次始まっていくことから、今後も上昇していくと見込まれるため、引き続き財政適正化を図っていく必要がある。</t>
    <rPh sb="34" eb="37">
      <t>チホウサイ</t>
    </rPh>
    <rPh sb="37" eb="39">
      <t>ザンダカ</t>
    </rPh>
    <rPh sb="40" eb="42">
      <t>ゲンショウ</t>
    </rPh>
    <rPh sb="42" eb="43">
      <t>トウ</t>
    </rPh>
    <rPh sb="46" eb="48">
      <t>ショウライ</t>
    </rPh>
    <rPh sb="48" eb="50">
      <t>フタン</t>
    </rPh>
    <rPh sb="50" eb="52">
      <t>ヒリツ</t>
    </rPh>
    <rPh sb="53" eb="55">
      <t>ゲンショウ</t>
    </rPh>
    <rPh sb="59" eb="61">
      <t>ジッシツ</t>
    </rPh>
    <rPh sb="61" eb="63">
      <t>コウサイ</t>
    </rPh>
    <rPh sb="63" eb="65">
      <t>ヒリツ</t>
    </rPh>
    <rPh sb="70" eb="72">
      <t>コウサイ</t>
    </rPh>
    <rPh sb="72" eb="73">
      <t>ヒ</t>
    </rPh>
    <rPh sb="74" eb="76">
      <t>ゾウカ</t>
    </rPh>
    <rPh sb="79" eb="80">
      <t>オオ</t>
    </rPh>
    <rPh sb="91" eb="93">
      <t>ヘイセイ</t>
    </rPh>
    <rPh sb="95" eb="97">
      <t>ネンド</t>
    </rPh>
    <rPh sb="97" eb="99">
      <t>イコウ</t>
    </rPh>
    <rPh sb="100" eb="103">
      <t>ダイキボ</t>
    </rPh>
    <rPh sb="103" eb="105">
      <t>ジギョウ</t>
    </rPh>
    <rPh sb="106" eb="108">
      <t>ガンキン</t>
    </rPh>
    <rPh sb="108" eb="110">
      <t>ショウカン</t>
    </rPh>
    <rPh sb="111" eb="113">
      <t>ジュンジ</t>
    </rPh>
    <rPh sb="113" eb="114">
      <t>ハジ</t>
    </rPh>
    <rPh sb="124" eb="126">
      <t>コンゴ</t>
    </rPh>
    <rPh sb="127" eb="129">
      <t>ジョウショウ</t>
    </rPh>
    <rPh sb="134" eb="136">
      <t>ミコ</t>
    </rPh>
    <rPh sb="142" eb="143">
      <t>ヒ</t>
    </rPh>
    <rPh sb="144" eb="145">
      <t>ツヅ</t>
    </rPh>
    <rPh sb="152" eb="153">
      <t>ハカ</t>
    </rPh>
    <rPh sb="157" eb="159">
      <t>ヒツヨウ</t>
    </rPh>
    <phoneticPr fontId="2"/>
  </si>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</sst>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30"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9147-49B1-A717-77F48260A5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184435</c:v>
                </c:pt>
                <c:pt idx="1">
                  <c:v>287120</c:v>
                </c:pt>
                <c:pt idx="2">
                  <c:v>200655</c:v>
                </c:pt>
                <c:pt idx="3">
                  <c:v>134276</c:v>
                </c:pt>
                <c:pt idx="4">
                  <c:v>170423</c:v>
                </c:pt>
              </c:numCache>
            </c:numRef>
          </c:val>
          <c:smooth val="0"/>
          <c:extLst xmlns:c16r2="http://schemas.microsoft.com/office/drawing/2015/06/chart">
            <c:ext xmlns:c16="http://schemas.microsoft.com/office/drawing/2014/chart" uri="{C3380CC4-5D6E-409C-BE32-E72D297353CC}">
              <c16:uniqueId val="{00000001-9147-49B1-A717-77F48260A57C}"/>
            </c:ext>
          </c:extLst>
        </c:ser>
        <c:dLbls>
          <c:showLegendKey val="0"/>
          <c:showVal val="0"/>
          <c:showCatName val="0"/>
          <c:showSerName val="0"/>
          <c:showPercent val="0"/>
          <c:showBubbleSize val="0"/>
        </c:dLbls>
        <c:marker val="1"/>
        <c:smooth val="0"/>
        <c:axId val="393931584"/>
        <c:axId val="393929624"/>
      </c:lineChart>
      <c:catAx>
        <c:axId val="393931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929624"/>
        <c:crosses val="autoZero"/>
        <c:auto val="1"/>
        <c:lblAlgn val="ctr"/>
        <c:lblOffset val="100"/>
        <c:tickLblSkip val="1"/>
        <c:tickMarkSkip val="1"/>
        <c:noMultiLvlLbl val="0"/>
      </c:catAx>
      <c:valAx>
        <c:axId val="3939296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931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7.16</c:v>
                </c:pt>
                <c:pt idx="1">
                  <c:v>8.43</c:v>
                </c:pt>
                <c:pt idx="2">
                  <c:v>4.9400000000000004</c:v>
                </c:pt>
                <c:pt idx="3">
                  <c:v>6.18</c:v>
                </c:pt>
                <c:pt idx="4">
                  <c:v>5.44</c:v>
                </c:pt>
              </c:numCache>
            </c:numRef>
          </c:val>
          <c:extLst xmlns:c16r2="http://schemas.microsoft.com/office/drawing/2015/06/chart">
            <c:ext xmlns:c16="http://schemas.microsoft.com/office/drawing/2014/chart" uri="{C3380CC4-5D6E-409C-BE32-E72D297353CC}">
              <c16:uniqueId val="{00000000-C5EA-4E9A-8957-1955EE051C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57.92</c:v>
                </c:pt>
                <c:pt idx="1">
                  <c:v>52.91</c:v>
                </c:pt>
                <c:pt idx="2">
                  <c:v>45.93</c:v>
                </c:pt>
                <c:pt idx="3">
                  <c:v>43.08</c:v>
                </c:pt>
                <c:pt idx="4">
                  <c:v>42.86</c:v>
                </c:pt>
              </c:numCache>
            </c:numRef>
          </c:val>
          <c:extLst xmlns:c16r2="http://schemas.microsoft.com/office/drawing/2015/06/chart">
            <c:ext xmlns:c16="http://schemas.microsoft.com/office/drawing/2014/chart" uri="{C3380CC4-5D6E-409C-BE32-E72D297353CC}">
              <c16:uniqueId val="{00000001-C5EA-4E9A-8957-1955EE051C40}"/>
            </c:ext>
          </c:extLst>
        </c:ser>
        <c:dLbls>
          <c:showLegendKey val="0"/>
          <c:showVal val="0"/>
          <c:showCatName val="0"/>
          <c:showSerName val="0"/>
          <c:showPercent val="0"/>
          <c:showBubbleSize val="0"/>
        </c:dLbls>
        <c:gapWidth val="250"/>
        <c:overlap val="100"/>
        <c:axId val="393925312"/>
        <c:axId val="393931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c:v>
                </c:pt>
                <c:pt idx="1">
                  <c:v>-9.82</c:v>
                </c:pt>
                <c:pt idx="2">
                  <c:v>-16.36</c:v>
                </c:pt>
                <c:pt idx="3">
                  <c:v>-5.34</c:v>
                </c:pt>
                <c:pt idx="4">
                  <c:v>-3.92</c:v>
                </c:pt>
              </c:numCache>
            </c:numRef>
          </c:val>
          <c:smooth val="0"/>
          <c:extLst xmlns:c16r2="http://schemas.microsoft.com/office/drawing/2015/06/chart">
            <c:ext xmlns:c16="http://schemas.microsoft.com/office/drawing/2014/chart" uri="{C3380CC4-5D6E-409C-BE32-E72D297353CC}">
              <c16:uniqueId val="{00000002-C5EA-4E9A-8957-1955EE051C40}"/>
            </c:ext>
          </c:extLst>
        </c:ser>
        <c:dLbls>
          <c:showLegendKey val="0"/>
          <c:showVal val="0"/>
          <c:showCatName val="0"/>
          <c:showSerName val="0"/>
          <c:showPercent val="0"/>
          <c:showBubbleSize val="0"/>
        </c:dLbls>
        <c:marker val="1"/>
        <c:smooth val="0"/>
        <c:axId val="393925312"/>
        <c:axId val="393931192"/>
      </c:lineChart>
      <c:catAx>
        <c:axId val="3939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931192"/>
        <c:crosses val="autoZero"/>
        <c:auto val="1"/>
        <c:lblAlgn val="ctr"/>
        <c:lblOffset val="100"/>
        <c:tickLblSkip val="1"/>
        <c:tickMarkSkip val="1"/>
        <c:noMultiLvlLbl val="0"/>
      </c:catAx>
      <c:valAx>
        <c:axId val="393931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92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1.08</c:v>
                </c:pt>
                <c:pt idx="2">
                  <c:v>#N/A</c:v>
                </c:pt>
                <c:pt idx="3">
                  <c:v>0.39</c:v>
                </c:pt>
                <c:pt idx="4">
                  <c:v>#N/A</c:v>
                </c:pt>
                <c:pt idx="5">
                  <c:v>0.33</c:v>
                </c:pt>
                <c:pt idx="6">
                  <c:v>#N/A</c:v>
                </c:pt>
                <c:pt idx="7">
                  <c:v>0.31</c:v>
                </c:pt>
                <c:pt idx="8">
                  <c:v>#N/A</c:v>
                </c:pt>
                <c:pt idx="9">
                  <c:v>0</c:v>
                </c:pt>
              </c:numCache>
            </c:numRef>
          </c:val>
          <c:extLst xmlns:c16r2="http://schemas.microsoft.com/office/drawing/2015/06/chart">
            <c:ext xmlns:c16="http://schemas.microsoft.com/office/drawing/2014/chart" uri="{C3380CC4-5D6E-409C-BE32-E72D297353CC}">
              <c16:uniqueId val="{00000000-3424-4224-B5EB-37A33648DF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424-4224-B5EB-37A33648DFA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3424-4224-B5EB-37A33648DFA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3424-4224-B5EB-37A33648DFA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4-3424-4224-B5EB-37A33648DFA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0.28999999999999998</c:v>
                </c:pt>
                <c:pt idx="4">
                  <c:v>#N/A</c:v>
                </c:pt>
                <c:pt idx="5">
                  <c:v>0</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5-3424-4224-B5EB-37A33648DFA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c:v>
                </c:pt>
                <c:pt idx="2">
                  <c:v>#N/A</c:v>
                </c:pt>
                <c:pt idx="3">
                  <c:v>1.5</c:v>
                </c:pt>
                <c:pt idx="4">
                  <c:v>#N/A</c:v>
                </c:pt>
                <c:pt idx="5">
                  <c:v>1.34</c:v>
                </c:pt>
                <c:pt idx="6">
                  <c:v>#N/A</c:v>
                </c:pt>
                <c:pt idx="7">
                  <c:v>2.34</c:v>
                </c:pt>
                <c:pt idx="8">
                  <c:v>#N/A</c:v>
                </c:pt>
                <c:pt idx="9">
                  <c:v>3.14</c:v>
                </c:pt>
              </c:numCache>
            </c:numRef>
          </c:val>
          <c:extLst xmlns:c16r2="http://schemas.microsoft.com/office/drawing/2015/06/chart">
            <c:ext xmlns:c16="http://schemas.microsoft.com/office/drawing/2014/chart" uri="{C3380CC4-5D6E-409C-BE32-E72D297353CC}">
              <c16:uniqueId val="{00000006-3424-4224-B5EB-37A33648DFA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7.15</c:v>
                </c:pt>
                <c:pt idx="2">
                  <c:v>#N/A</c:v>
                </c:pt>
                <c:pt idx="3">
                  <c:v>8.43</c:v>
                </c:pt>
                <c:pt idx="4">
                  <c:v>#N/A</c:v>
                </c:pt>
                <c:pt idx="5">
                  <c:v>4.93</c:v>
                </c:pt>
                <c:pt idx="6">
                  <c:v>#N/A</c:v>
                </c:pt>
                <c:pt idx="7">
                  <c:v>6.17</c:v>
                </c:pt>
                <c:pt idx="8">
                  <c:v>#N/A</c:v>
                </c:pt>
                <c:pt idx="9">
                  <c:v>5.43</c:v>
                </c:pt>
              </c:numCache>
            </c:numRef>
          </c:val>
          <c:extLst xmlns:c16r2="http://schemas.microsoft.com/office/drawing/2015/06/chart">
            <c:ext xmlns:c16="http://schemas.microsoft.com/office/drawing/2014/chart" uri="{C3380CC4-5D6E-409C-BE32-E72D297353CC}">
              <c16:uniqueId val="{00000007-3424-4224-B5EB-37A33648DF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5.25</c:v>
                </c:pt>
                <c:pt idx="2">
                  <c:v>#N/A</c:v>
                </c:pt>
                <c:pt idx="3">
                  <c:v>6.13</c:v>
                </c:pt>
                <c:pt idx="4">
                  <c:v>#N/A</c:v>
                </c:pt>
                <c:pt idx="5">
                  <c:v>7.07</c:v>
                </c:pt>
                <c:pt idx="6">
                  <c:v>#N/A</c:v>
                </c:pt>
                <c:pt idx="7">
                  <c:v>7.19</c:v>
                </c:pt>
                <c:pt idx="8">
                  <c:v>#N/A</c:v>
                </c:pt>
                <c:pt idx="9">
                  <c:v>8.1300000000000008</c:v>
                </c:pt>
              </c:numCache>
            </c:numRef>
          </c:val>
          <c:extLst xmlns:c16r2="http://schemas.microsoft.com/office/drawing/2015/06/chart">
            <c:ext xmlns:c16="http://schemas.microsoft.com/office/drawing/2014/chart" uri="{C3380CC4-5D6E-409C-BE32-E72D297353CC}">
              <c16:uniqueId val="{00000008-3424-4224-B5EB-37A33648DFA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9.6300000000000008</c:v>
                </c:pt>
                <c:pt idx="2">
                  <c:v>#N/A</c:v>
                </c:pt>
                <c:pt idx="3">
                  <c:v>10.24</c:v>
                </c:pt>
                <c:pt idx="4">
                  <c:v>#N/A</c:v>
                </c:pt>
                <c:pt idx="5">
                  <c:v>10.17</c:v>
                </c:pt>
                <c:pt idx="6">
                  <c:v>#N/A</c:v>
                </c:pt>
                <c:pt idx="7">
                  <c:v>10.95</c:v>
                </c:pt>
                <c:pt idx="8">
                  <c:v>#N/A</c:v>
                </c:pt>
                <c:pt idx="9">
                  <c:v>11.23</c:v>
                </c:pt>
              </c:numCache>
            </c:numRef>
          </c:val>
          <c:extLst xmlns:c16r2="http://schemas.microsoft.com/office/drawing/2015/06/chart">
            <c:ext xmlns:c16="http://schemas.microsoft.com/office/drawing/2014/chart" uri="{C3380CC4-5D6E-409C-BE32-E72D297353CC}">
              <c16:uniqueId val="{00000009-3424-4224-B5EB-37A33648DFA7}"/>
            </c:ext>
          </c:extLst>
        </c:ser>
        <c:dLbls>
          <c:showLegendKey val="0"/>
          <c:showVal val="0"/>
          <c:showCatName val="0"/>
          <c:showSerName val="0"/>
          <c:showPercent val="0"/>
          <c:showBubbleSize val="0"/>
        </c:dLbls>
        <c:gapWidth val="150"/>
        <c:overlap val="100"/>
        <c:axId val="393930408"/>
        <c:axId val="393924136"/>
      </c:barChart>
      <c:catAx>
        <c:axId val="39393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924136"/>
        <c:crosses val="autoZero"/>
        <c:auto val="1"/>
        <c:lblAlgn val="ctr"/>
        <c:lblOffset val="100"/>
        <c:tickLblSkip val="1"/>
        <c:tickMarkSkip val="1"/>
        <c:noMultiLvlLbl val="0"/>
      </c:catAx>
      <c:valAx>
        <c:axId val="393924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930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587</c:v>
                </c:pt>
                <c:pt idx="5">
                  <c:v>531</c:v>
                </c:pt>
                <c:pt idx="8">
                  <c:v>537</c:v>
                </c:pt>
                <c:pt idx="11">
                  <c:v>531</c:v>
                </c:pt>
                <c:pt idx="14">
                  <c:v>532</c:v>
                </c:pt>
              </c:numCache>
            </c:numRef>
          </c:val>
          <c:extLst xmlns:c16r2="http://schemas.microsoft.com/office/drawing/2015/06/chart">
            <c:ext xmlns:c16="http://schemas.microsoft.com/office/drawing/2014/chart" uri="{C3380CC4-5D6E-409C-BE32-E72D297353CC}">
              <c16:uniqueId val="{00000000-E1E3-4C45-B1CA-3541AB99AB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1E3-4C45-B1CA-3541AB99AB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c:v>
                </c:pt>
                <c:pt idx="3">
                  <c:v>32</c:v>
                </c:pt>
                <c:pt idx="6">
                  <c:v>2</c:v>
                </c:pt>
                <c:pt idx="9">
                  <c:v>0</c:v>
                </c:pt>
                <c:pt idx="12">
                  <c:v>0</c:v>
                </c:pt>
              </c:numCache>
            </c:numRef>
          </c:val>
          <c:extLst xmlns:c16r2="http://schemas.microsoft.com/office/drawing/2015/06/chart">
            <c:ext xmlns:c16="http://schemas.microsoft.com/office/drawing/2014/chart" uri="{C3380CC4-5D6E-409C-BE32-E72D297353CC}">
              <c16:uniqueId val="{00000002-E1E3-4C45-B1CA-3541AB99AB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6</c:v>
                </c:pt>
                <c:pt idx="6">
                  <c:v>6</c:v>
                </c:pt>
                <c:pt idx="9">
                  <c:v>5</c:v>
                </c:pt>
                <c:pt idx="12">
                  <c:v>16</c:v>
                </c:pt>
              </c:numCache>
            </c:numRef>
          </c:val>
          <c:extLst xmlns:c16r2="http://schemas.microsoft.com/office/drawing/2015/06/chart">
            <c:ext xmlns:c16="http://schemas.microsoft.com/office/drawing/2014/chart" uri="{C3380CC4-5D6E-409C-BE32-E72D297353CC}">
              <c16:uniqueId val="{00000003-E1E3-4C45-B1CA-3541AB99AB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158</c:v>
                </c:pt>
                <c:pt idx="3">
                  <c:v>156</c:v>
                </c:pt>
                <c:pt idx="6">
                  <c:v>160</c:v>
                </c:pt>
                <c:pt idx="9">
                  <c:v>155</c:v>
                </c:pt>
                <c:pt idx="12">
                  <c:v>152</c:v>
                </c:pt>
              </c:numCache>
            </c:numRef>
          </c:val>
          <c:extLst xmlns:c16r2="http://schemas.microsoft.com/office/drawing/2015/06/chart">
            <c:ext xmlns:c16="http://schemas.microsoft.com/office/drawing/2014/chart" uri="{C3380CC4-5D6E-409C-BE32-E72D297353CC}">
              <c16:uniqueId val="{00000004-E1E3-4C45-B1CA-3541AB99AB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E3-4C45-B1CA-3541AB99AB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1E3-4C45-B1CA-3541AB99AB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659</c:v>
                </c:pt>
                <c:pt idx="3">
                  <c:v>579</c:v>
                </c:pt>
                <c:pt idx="6">
                  <c:v>605</c:v>
                </c:pt>
                <c:pt idx="9">
                  <c:v>608</c:v>
                </c:pt>
                <c:pt idx="12">
                  <c:v>635</c:v>
                </c:pt>
              </c:numCache>
            </c:numRef>
          </c:val>
          <c:extLst xmlns:c16r2="http://schemas.microsoft.com/office/drawing/2015/06/chart">
            <c:ext xmlns:c16="http://schemas.microsoft.com/office/drawing/2014/chart" uri="{C3380CC4-5D6E-409C-BE32-E72D297353CC}">
              <c16:uniqueId val="{00000007-E1E3-4C45-B1CA-3541AB99ABFE}"/>
            </c:ext>
          </c:extLst>
        </c:ser>
        <c:dLbls>
          <c:showLegendKey val="0"/>
          <c:showVal val="0"/>
          <c:showCatName val="0"/>
          <c:showSerName val="0"/>
          <c:showPercent val="0"/>
          <c:showBubbleSize val="0"/>
        </c:dLbls>
        <c:gapWidth val="100"/>
        <c:overlap val="100"/>
        <c:axId val="393927664"/>
        <c:axId val="393926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277</c:v>
                </c:pt>
                <c:pt idx="2">
                  <c:v>#N/A</c:v>
                </c:pt>
                <c:pt idx="3">
                  <c:v>#N/A</c:v>
                </c:pt>
                <c:pt idx="4">
                  <c:v>242</c:v>
                </c:pt>
                <c:pt idx="5">
                  <c:v>#N/A</c:v>
                </c:pt>
                <c:pt idx="6">
                  <c:v>#N/A</c:v>
                </c:pt>
                <c:pt idx="7">
                  <c:v>236</c:v>
                </c:pt>
                <c:pt idx="8">
                  <c:v>#N/A</c:v>
                </c:pt>
                <c:pt idx="9">
                  <c:v>#N/A</c:v>
                </c:pt>
                <c:pt idx="10">
                  <c:v>237</c:v>
                </c:pt>
                <c:pt idx="11">
                  <c:v>#N/A</c:v>
                </c:pt>
                <c:pt idx="12">
                  <c:v>#N/A</c:v>
                </c:pt>
                <c:pt idx="13">
                  <c:v>271</c:v>
                </c:pt>
                <c:pt idx="14">
                  <c:v>#N/A</c:v>
                </c:pt>
              </c:numCache>
            </c:numRef>
          </c:val>
          <c:smooth val="0"/>
          <c:extLst xmlns:c16r2="http://schemas.microsoft.com/office/drawing/2015/06/chart">
            <c:ext xmlns:c16="http://schemas.microsoft.com/office/drawing/2014/chart" uri="{C3380CC4-5D6E-409C-BE32-E72D297353CC}">
              <c16:uniqueId val="{00000008-E1E3-4C45-B1CA-3541AB99ABFE}"/>
            </c:ext>
          </c:extLst>
        </c:ser>
        <c:dLbls>
          <c:showLegendKey val="0"/>
          <c:showVal val="0"/>
          <c:showCatName val="0"/>
          <c:showSerName val="0"/>
          <c:showPercent val="0"/>
          <c:showBubbleSize val="0"/>
        </c:dLbls>
        <c:marker val="1"/>
        <c:smooth val="0"/>
        <c:axId val="393927664"/>
        <c:axId val="393926488"/>
      </c:lineChart>
      <c:catAx>
        <c:axId val="39392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926488"/>
        <c:crosses val="autoZero"/>
        <c:auto val="1"/>
        <c:lblAlgn val="ctr"/>
        <c:lblOffset val="100"/>
        <c:tickLblSkip val="1"/>
        <c:tickMarkSkip val="1"/>
        <c:noMultiLvlLbl val="0"/>
      </c:catAx>
      <c:valAx>
        <c:axId val="393926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92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5287</c:v>
                </c:pt>
                <c:pt idx="5">
                  <c:v>5680</c:v>
                </c:pt>
                <c:pt idx="8">
                  <c:v>5603</c:v>
                </c:pt>
                <c:pt idx="11">
                  <c:v>5444</c:v>
                </c:pt>
                <c:pt idx="14">
                  <c:v>5232</c:v>
                </c:pt>
              </c:numCache>
            </c:numRef>
          </c:val>
          <c:extLst xmlns:c16r2="http://schemas.microsoft.com/office/drawing/2015/06/chart">
            <c:ext xmlns:c16="http://schemas.microsoft.com/office/drawing/2014/chart" uri="{C3380CC4-5D6E-409C-BE32-E72D297353CC}">
              <c16:uniqueId val="{00000000-123A-46A8-8274-EEFC34FABA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c:v>
                </c:pt>
                <c:pt idx="5">
                  <c:v>37</c:v>
                </c:pt>
                <c:pt idx="8">
                  <c:v>32</c:v>
                </c:pt>
                <c:pt idx="11">
                  <c:v>22</c:v>
                </c:pt>
                <c:pt idx="14">
                  <c:v>17</c:v>
                </c:pt>
              </c:numCache>
            </c:numRef>
          </c:val>
          <c:extLst xmlns:c16r2="http://schemas.microsoft.com/office/drawing/2015/06/chart">
            <c:ext xmlns:c16="http://schemas.microsoft.com/office/drawing/2014/chart" uri="{C3380CC4-5D6E-409C-BE32-E72D297353CC}">
              <c16:uniqueId val="{00000001-123A-46A8-8274-EEFC34FABA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3461</c:v>
                </c:pt>
                <c:pt idx="5">
                  <c:v>3455</c:v>
                </c:pt>
                <c:pt idx="8">
                  <c:v>3513</c:v>
                </c:pt>
                <c:pt idx="11">
                  <c:v>3219</c:v>
                </c:pt>
                <c:pt idx="14">
                  <c:v>3154</c:v>
                </c:pt>
              </c:numCache>
            </c:numRef>
          </c:val>
          <c:extLst xmlns:c16r2="http://schemas.microsoft.com/office/drawing/2015/06/chart">
            <c:ext xmlns:c16="http://schemas.microsoft.com/office/drawing/2014/chart" uri="{C3380CC4-5D6E-409C-BE32-E72D297353CC}">
              <c16:uniqueId val="{00000002-123A-46A8-8274-EEFC34FABA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3A-46A8-8274-EEFC34FABA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3A-46A8-8274-EEFC34FABA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3A-46A8-8274-EEFC34FABA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943</c:v>
                </c:pt>
                <c:pt idx="3">
                  <c:v>909</c:v>
                </c:pt>
                <c:pt idx="6">
                  <c:v>900</c:v>
                </c:pt>
                <c:pt idx="9">
                  <c:v>858</c:v>
                </c:pt>
                <c:pt idx="12">
                  <c:v>826</c:v>
                </c:pt>
              </c:numCache>
            </c:numRef>
          </c:val>
          <c:extLst xmlns:c16r2="http://schemas.microsoft.com/office/drawing/2015/06/chart">
            <c:ext xmlns:c16="http://schemas.microsoft.com/office/drawing/2014/chart" uri="{C3380CC4-5D6E-409C-BE32-E72D297353CC}">
              <c16:uniqueId val="{00000006-123A-46A8-8274-EEFC34FABA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c:v>
                </c:pt>
                <c:pt idx="3">
                  <c:v>108</c:v>
                </c:pt>
                <c:pt idx="6">
                  <c:v>108</c:v>
                </c:pt>
                <c:pt idx="9">
                  <c:v>102</c:v>
                </c:pt>
                <c:pt idx="12">
                  <c:v>97</c:v>
                </c:pt>
              </c:numCache>
            </c:numRef>
          </c:val>
          <c:extLst xmlns:c16r2="http://schemas.microsoft.com/office/drawing/2015/06/chart">
            <c:ext xmlns:c16="http://schemas.microsoft.com/office/drawing/2014/chart" uri="{C3380CC4-5D6E-409C-BE32-E72D297353CC}">
              <c16:uniqueId val="{00000007-123A-46A8-8274-EEFC34FABA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1665</c:v>
                </c:pt>
                <c:pt idx="3">
                  <c:v>1566</c:v>
                </c:pt>
                <c:pt idx="6">
                  <c:v>1465</c:v>
                </c:pt>
                <c:pt idx="9">
                  <c:v>1335</c:v>
                </c:pt>
                <c:pt idx="12">
                  <c:v>1280</c:v>
                </c:pt>
              </c:numCache>
            </c:numRef>
          </c:val>
          <c:extLst xmlns:c16r2="http://schemas.microsoft.com/office/drawing/2015/06/chart">
            <c:ext xmlns:c16="http://schemas.microsoft.com/office/drawing/2014/chart" uri="{C3380CC4-5D6E-409C-BE32-E72D297353CC}">
              <c16:uniqueId val="{00000008-123A-46A8-8274-EEFC34FABA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123A-46A8-8274-EEFC34FABA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6266</c:v>
                </c:pt>
                <c:pt idx="3">
                  <c:v>6775</c:v>
                </c:pt>
                <c:pt idx="6">
                  <c:v>6737</c:v>
                </c:pt>
                <c:pt idx="9">
                  <c:v>6590</c:v>
                </c:pt>
                <c:pt idx="12">
                  <c:v>6358</c:v>
                </c:pt>
              </c:numCache>
            </c:numRef>
          </c:val>
          <c:extLst xmlns:c16r2="http://schemas.microsoft.com/office/drawing/2015/06/chart">
            <c:ext xmlns:c16="http://schemas.microsoft.com/office/drawing/2014/chart" uri="{C3380CC4-5D6E-409C-BE32-E72D297353CC}">
              <c16:uniqueId val="{0000000A-123A-46A8-8274-EEFC34FABA6F}"/>
            </c:ext>
          </c:extLst>
        </c:ser>
        <c:dLbls>
          <c:showLegendKey val="0"/>
          <c:showVal val="0"/>
          <c:showCatName val="0"/>
          <c:showSerName val="0"/>
          <c:showPercent val="0"/>
          <c:showBubbleSize val="0"/>
        </c:dLbls>
        <c:gapWidth val="100"/>
        <c:overlap val="100"/>
        <c:axId val="459719896"/>
        <c:axId val="459720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199</c:v>
                </c:pt>
                <c:pt idx="2">
                  <c:v>#N/A</c:v>
                </c:pt>
                <c:pt idx="3">
                  <c:v>#N/A</c:v>
                </c:pt>
                <c:pt idx="4">
                  <c:v>188</c:v>
                </c:pt>
                <c:pt idx="5">
                  <c:v>#N/A</c:v>
                </c:pt>
                <c:pt idx="6">
                  <c:v>#N/A</c:v>
                </c:pt>
                <c:pt idx="7">
                  <c:v>62</c:v>
                </c:pt>
                <c:pt idx="8">
                  <c:v>#N/A</c:v>
                </c:pt>
                <c:pt idx="9">
                  <c:v>#N/A</c:v>
                </c:pt>
                <c:pt idx="10">
                  <c:v>200</c:v>
                </c:pt>
                <c:pt idx="11">
                  <c:v>#N/A</c:v>
                </c:pt>
                <c:pt idx="12">
                  <c:v>#N/A</c:v>
                </c:pt>
                <c:pt idx="13">
                  <c:v>158</c:v>
                </c:pt>
                <c:pt idx="14">
                  <c:v>#N/A</c:v>
                </c:pt>
              </c:numCache>
            </c:numRef>
          </c:val>
          <c:smooth val="0"/>
          <c:extLst xmlns:c16r2="http://schemas.microsoft.com/office/drawing/2015/06/chart">
            <c:ext xmlns:c16="http://schemas.microsoft.com/office/drawing/2014/chart" uri="{C3380CC4-5D6E-409C-BE32-E72D297353CC}">
              <c16:uniqueId val="{0000000B-123A-46A8-8274-EEFC34FABA6F}"/>
            </c:ext>
          </c:extLst>
        </c:ser>
        <c:dLbls>
          <c:showLegendKey val="0"/>
          <c:showVal val="0"/>
          <c:showCatName val="0"/>
          <c:showSerName val="0"/>
          <c:showPercent val="0"/>
          <c:showBubbleSize val="0"/>
        </c:dLbls>
        <c:marker val="1"/>
        <c:smooth val="0"/>
        <c:axId val="459719896"/>
        <c:axId val="459720680"/>
      </c:lineChart>
      <c:catAx>
        <c:axId val="45971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9720680"/>
        <c:crosses val="autoZero"/>
        <c:auto val="1"/>
        <c:lblAlgn val="ctr"/>
        <c:lblOffset val="100"/>
        <c:tickLblSkip val="1"/>
        <c:tickMarkSkip val="1"/>
        <c:noMultiLvlLbl val="0"/>
      </c:catAx>
      <c:valAx>
        <c:axId val="45972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71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1447</c:v>
                </c:pt>
                <c:pt idx="1">
                  <c:v>1328</c:v>
                </c:pt>
                <c:pt idx="2">
                  <c:v>1328</c:v>
                </c:pt>
              </c:numCache>
            </c:numRef>
          </c:val>
          <c:extLst xmlns:c16r2="http://schemas.microsoft.com/office/drawing/2015/06/chart">
            <c:ext xmlns:c16="http://schemas.microsoft.com/office/drawing/2014/chart" uri="{C3380CC4-5D6E-409C-BE32-E72D297353CC}">
              <c16:uniqueId val="{00000000-0354-478A-A845-81F9E4032A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953</c:v>
                </c:pt>
                <c:pt idx="1">
                  <c:v>861</c:v>
                </c:pt>
                <c:pt idx="2">
                  <c:v>869</c:v>
                </c:pt>
              </c:numCache>
            </c:numRef>
          </c:val>
          <c:extLst xmlns:c16r2="http://schemas.microsoft.com/office/drawing/2015/06/chart">
            <c:ext xmlns:c16="http://schemas.microsoft.com/office/drawing/2014/chart" uri="{C3380CC4-5D6E-409C-BE32-E72D297353CC}">
              <c16:uniqueId val="{00000001-0354-478A-A845-81F9E4032A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718</c:v>
                </c:pt>
                <c:pt idx="1">
                  <c:v>628</c:v>
                </c:pt>
                <c:pt idx="2">
                  <c:v>561</c:v>
                </c:pt>
              </c:numCache>
            </c:numRef>
          </c:val>
          <c:extLst xmlns:c16r2="http://schemas.microsoft.com/office/drawing/2015/06/chart">
            <c:ext xmlns:c16="http://schemas.microsoft.com/office/drawing/2014/chart" uri="{C3380CC4-5D6E-409C-BE32-E72D297353CC}">
              <c16:uniqueId val="{00000002-0354-478A-A845-81F9E4032A68}"/>
            </c:ext>
          </c:extLst>
        </c:ser>
        <c:dLbls>
          <c:showLegendKey val="0"/>
          <c:showVal val="0"/>
          <c:showCatName val="0"/>
          <c:showSerName val="0"/>
          <c:showPercent val="0"/>
          <c:showBubbleSize val="0"/>
        </c:dLbls>
        <c:gapWidth val="120"/>
        <c:overlap val="100"/>
        <c:axId val="459721464"/>
        <c:axId val="459726168"/>
      </c:barChart>
      <c:catAx>
        <c:axId val="459721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9726168"/>
        <c:crosses val="autoZero"/>
        <c:auto val="1"/>
        <c:lblAlgn val="ctr"/>
        <c:lblOffset val="100"/>
        <c:tickLblSkip val="1"/>
        <c:tickMarkSkip val="1"/>
        <c:noMultiLvlLbl val="0"/>
      </c:catAx>
      <c:valAx>
        <c:axId val="459726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9721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7.7156135671178246E-3"/>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29C-46F3-88ED-C9F007F76D8F}"/>
                </c:ext>
                <c:ext xmlns:c15="http://schemas.microsoft.com/office/drawing/2012/chart" uri="{CE6537A1-D6FC-4f65-9D91-7224C49458BB}">
                  <c15:layout/>
                  <c15:dlblFieldTable>
                    <c15:dlblFTEntry>
                      <c15:txfldGUID>{3E261FD0-98EC-416A-8DA4-ADE29E6319A8}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29C-46F3-88ED-C9F007F76D8F}"/>
                </c:ext>
                <c:ext xmlns:c15="http://schemas.microsoft.com/office/drawing/2012/chart" uri="{CE6537A1-D6FC-4f65-9D91-7224C49458BB}">
                  <c15:dlblFieldTable>
                    <c15:dlblFTEntry>
                      <c15:txfldGUID>{E4C7A75D-8348-47F4-81C4-285232E508D6}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29C-46F3-88ED-C9F007F76D8F}"/>
                </c:ext>
                <c:ext xmlns:c15="http://schemas.microsoft.com/office/drawing/2012/chart" uri="{CE6537A1-D6FC-4f65-9D91-7224C49458BB}">
                  <c15:dlblFieldTable>
                    <c15:dlblFTEntry>
                      <c15:txfldGUID>{F51B44C5-580B-4BA6-8EF9-A43416723D57}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9C-46F3-88ED-C9F007F76D8F}"/>
                </c:ext>
                <c:ext xmlns:c15="http://schemas.microsoft.com/office/drawing/2012/chart" uri="{CE6537A1-D6FC-4f65-9D91-7224C49458BB}">
                  <c15:dlblFieldTable>
                    <c15:dlblFTEntry>
                      <c15:txfldGUID>{2760D710-72C6-4FD6-85C3-E86CB68B62F1}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9C-46F3-88ED-C9F007F76D8F}"/>
                </c:ext>
                <c:ext xmlns:c15="http://schemas.microsoft.com/office/drawing/2012/chart" uri="{CE6537A1-D6FC-4f65-9D91-7224C49458BB}">
                  <c15:dlblFieldTable>
                    <c15:dlblFTEntry>
                      <c15:txfldGUID>{8541CB44-A96C-4AD2-A40A-2CFC11233E19}</c15:txfldGUID>
                      <c15:f>#REF!</c15:f>
                      <c15:dlblFieldTableCache>
                        <c:ptCount val="1"/>
                        <c:pt idx="0">
                          <c:v>#REF!</c:v>
                        </c:pt>
                      </c15:dlblFieldTableCache>
                    </c15:dlblFTEntry>
                  </c15:dlblFieldTable>
                  <c15:showDataLabelsRange val="0"/>
                </c:ext>
              </c:extLst>
            </c:dLbl>
            <c:dLbl>
              <c:idx val="8"/>
              <c:layout>
                <c:manualLayout>
                  <c:x val="0"/>
                  <c:y val="8.3704815970893805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9C-46F3-88ED-C9F007F76D8F}"/>
                </c:ext>
                <c:ext xmlns:c15="http://schemas.microsoft.com/office/drawing/2012/chart" uri="{CE6537A1-D6FC-4f65-9D91-7224C49458BB}">
                  <c15:layout/>
                  <c15:dlblFieldTable>
                    <c15:dlblFTEntry>
                      <c15:txfldGUID>{BD4DCAF9-F62B-4D49-A03D-A4F49444D2C8}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29C-46F3-88ED-C9F007F76D8F}"/>
                </c:ext>
                <c:ext xmlns:c15="http://schemas.microsoft.com/office/drawing/2012/chart" uri="{CE6537A1-D6FC-4f65-9D91-7224C49458BB}">
                  <c15:layout/>
                  <c15:dlblFieldTable>
                    <c15:dlblFTEntry>
                      <c15:txfldGUID>{D951D6EF-08A7-4237-99B3-149E8305EBF6}</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0"/>
                  <c:y val="-6.5397995290351766E-4"/>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29C-46F3-88ED-C9F007F76D8F}"/>
                </c:ext>
                <c:ext xmlns:c15="http://schemas.microsoft.com/office/drawing/2012/chart" uri="{CE6537A1-D6FC-4f65-9D91-7224C49458BB}">
                  <c15:layout/>
                  <c15:dlblFieldTable>
                    <c15:dlblFTEntry>
                      <c15:txfldGUID>{640F1358-6BBD-4FAB-8E48-23BE27CC8B0A}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29C-46F3-88ED-C9F007F76D8F}"/>
                </c:ext>
                <c:ext xmlns:c15="http://schemas.microsoft.com/office/drawing/2012/chart" uri="{CE6537A1-D6FC-4f65-9D91-7224C49458BB}">
                  <c15:layout/>
                  <c15:dlblFieldTable>
                    <c15:dlblFTEntry>
                      <c15:txfldGUID>{4EA8054C-2C01-4D42-9553-97AA5749D01D}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52</c:v>
                </c:pt>
                <c:pt idx="16">
                  <c:v>51.8</c:v>
                </c:pt>
                <c:pt idx="24">
                  <c:v>52.3</c:v>
                </c:pt>
                <c:pt idx="32">
                  <c:v>53.9</c:v>
                </c:pt>
              </c:numCache>
            </c:numRef>
          </c:xVal>
          <c:yVal>
            <c:numRef>
              <c:f>公会計指標分析・財政指標組合せ分析表!$BP$51:$DC$51</c:f>
              <c:numCache>
                <c:formatCode>#,##0.0;"▲ "#,##0.0</c:formatCode>
                <c:ptCount val="40"/>
                <c:pt idx="0">
                  <c:v>7.2</c:v>
                </c:pt>
                <c:pt idx="8">
                  <c:v>6.9</c:v>
                </c:pt>
                <c:pt idx="16">
                  <c:v>2.2999999999999998</c:v>
                </c:pt>
                <c:pt idx="24">
                  <c:v>7.8</c:v>
                </c:pt>
                <c:pt idx="32">
                  <c:v>6.1</c:v>
                </c:pt>
              </c:numCache>
            </c:numRef>
          </c:yVal>
          <c:smooth val="0"/>
          <c:extLst xmlns:c16r2="http://schemas.microsoft.com/office/drawing/2015/06/chart">
            <c:ext xmlns:c16="http://schemas.microsoft.com/office/drawing/2014/chart" uri="{C3380CC4-5D6E-409C-BE32-E72D297353CC}">
              <c16:uniqueId val="{00000009-B29C-46F3-88ED-C9F007F76D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29C-46F3-88ED-C9F007F76D8F}"/>
                </c:ext>
                <c:ext xmlns:c15="http://schemas.microsoft.com/office/drawing/2012/chart" uri="{CE6537A1-D6FC-4f65-9D91-7224C49458BB}">
                  <c15:layout/>
                  <c15:dlblFieldTable>
                    <c15:dlblFTEntry>
                      <c15:txfldGUID>{664E7890-D65C-48A7-8495-37D2EC7E0EFC}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29C-46F3-88ED-C9F007F76D8F}"/>
                </c:ext>
                <c:ext xmlns:c15="http://schemas.microsoft.com/office/drawing/2012/chart" uri="{CE6537A1-D6FC-4f65-9D91-7224C49458BB}">
                  <c15:dlblFieldTable>
                    <c15:dlblFTEntry>
                      <c15:txfldGUID>{4E53D96F-AF62-4AD9-A769-34F6702473C9}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29C-46F3-88ED-C9F007F76D8F}"/>
                </c:ext>
                <c:ext xmlns:c15="http://schemas.microsoft.com/office/drawing/2012/chart" uri="{CE6537A1-D6FC-4f65-9D91-7224C49458BB}">
                  <c15:dlblFieldTable>
                    <c15:dlblFTEntry>
                      <c15:txfldGUID>{AD4B29D5-73A3-48F9-87E3-A3DEE00FAD67}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29C-46F3-88ED-C9F007F76D8F}"/>
                </c:ext>
                <c:ext xmlns:c15="http://schemas.microsoft.com/office/drawing/2012/chart" uri="{CE6537A1-D6FC-4f65-9D91-7224C49458BB}">
                  <c15:dlblFieldTable>
                    <c15:dlblFTEntry>
                      <c15:txfldGUID>{BF6FB855-F14E-43D9-901A-BAB8B3EAA7B2}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29C-46F3-88ED-C9F007F76D8F}"/>
                </c:ext>
                <c:ext xmlns:c15="http://schemas.microsoft.com/office/drawing/2012/chart" uri="{CE6537A1-D6FC-4f65-9D91-7224C49458BB}">
                  <c15:dlblFieldTable>
                    <c15:dlblFTEntry>
                      <c15:txfldGUID>{333B6E09-6E99-4C77-8650-41BA909B237E}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29C-46F3-88ED-C9F007F76D8F}"/>
                </c:ext>
                <c:ext xmlns:c15="http://schemas.microsoft.com/office/drawing/2012/chart" uri="{CE6537A1-D6FC-4f65-9D91-7224C49458BB}">
                  <c15:layout/>
                  <c15:dlblFieldTable>
                    <c15:dlblFTEntry>
                      <c15:txfldGUID>{25285244-9D78-4A07-9B23-989E7CF8CAA6}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29C-46F3-88ED-C9F007F76D8F}"/>
                </c:ext>
                <c:ext xmlns:c15="http://schemas.microsoft.com/office/drawing/2012/chart" uri="{CE6537A1-D6FC-4f65-9D91-7224C49458BB}">
                  <c15:layout/>
                  <c15:dlblFieldTable>
                    <c15:dlblFTEntry>
                      <c15:txfldGUID>{9FD59509-F2F5-4278-A8B5-17401FEBB069}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29C-46F3-88ED-C9F007F76D8F}"/>
                </c:ext>
                <c:ext xmlns:c15="http://schemas.microsoft.com/office/drawing/2012/chart" uri="{CE6537A1-D6FC-4f65-9D91-7224C49458BB}">
                  <c15:layout/>
                  <c15:dlblFieldTable>
                    <c15:dlblFTEntry>
                      <c15:txfldGUID>{3433B08A-D3CA-4F46-A902-F5330BA81AA3}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29C-46F3-88ED-C9F007F76D8F}"/>
                </c:ext>
                <c:ext xmlns:c15="http://schemas.microsoft.com/office/drawing/2012/chart" uri="{CE6537A1-D6FC-4f65-9D91-7224C49458BB}">
                  <c15:layout/>
                  <c15:dlblFieldTable>
                    <c15:dlblFTEntry>
                      <c15:txfldGUID>{C3CE3002-066E-4FED-88A7-E73C34AC0476}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29C-46F3-88ED-C9F007F76D8F}"/>
            </c:ext>
          </c:extLst>
        </c:ser>
        <c:dLbls>
          <c:showLegendKey val="0"/>
          <c:showVal val="1"/>
          <c:showCatName val="0"/>
          <c:showSerName val="0"/>
          <c:showPercent val="0"/>
          <c:showBubbleSize val="0"/>
        </c:dLbls>
        <c:axId val="459722640"/>
        <c:axId val="459724992"/>
      </c:scatterChart>
      <c:valAx>
        <c:axId val="459722640"/>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724992"/>
        <c:crosses val="autoZero"/>
        <c:crossBetween val="midCat"/>
      </c:valAx>
      <c:valAx>
        <c:axId val="459724992"/>
        <c:scaling>
          <c:orientation val="minMax"/>
          <c:max val="9.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7226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64-4787-A0D5-AC9350C6A9E9}"/>
                </c:ext>
                <c:ext xmlns:c15="http://schemas.microsoft.com/office/drawing/2012/chart" uri="{CE6537A1-D6FC-4f65-9D91-7224C49458BB}">
                  <c15:layout/>
                  <c15:dlblFieldTable>
                    <c15:dlblFTEntry>
                      <c15:txfldGUID>{C7F4CBC3-FC41-42F3-A5AC-24320FC57F62}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64-4787-A0D5-AC9350C6A9E9}"/>
                </c:ext>
                <c:ext xmlns:c15="http://schemas.microsoft.com/office/drawing/2012/chart" uri="{CE6537A1-D6FC-4f65-9D91-7224C49458BB}">
                  <c15:dlblFieldTable>
                    <c15:dlblFTEntry>
                      <c15:txfldGUID>{C42F2D14-A300-495C-8CEB-8EB76C6DF909}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64-4787-A0D5-AC9350C6A9E9}"/>
                </c:ext>
                <c:ext xmlns:c15="http://schemas.microsoft.com/office/drawing/2012/chart" uri="{CE6537A1-D6FC-4f65-9D91-7224C49458BB}">
                  <c15:dlblFieldTable>
                    <c15:dlblFTEntry>
                      <c15:txfldGUID>{D487150B-A342-493B-88FF-AD82C27725C7}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64-4787-A0D5-AC9350C6A9E9}"/>
                </c:ext>
                <c:ext xmlns:c15="http://schemas.microsoft.com/office/drawing/2012/chart" uri="{CE6537A1-D6FC-4f65-9D91-7224C49458BB}">
                  <c15:dlblFieldTable>
                    <c15:dlblFTEntry>
                      <c15:txfldGUID>{5C2F1085-F2FD-43B2-BAEF-25427620EEA7}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64-4787-A0D5-AC9350C6A9E9}"/>
                </c:ext>
                <c:ext xmlns:c15="http://schemas.microsoft.com/office/drawing/2012/chart" uri="{CE6537A1-D6FC-4f65-9D91-7224C49458BB}">
                  <c15:dlblFieldTable>
                    <c15:dlblFTEntry>
                      <c15:txfldGUID>{471ACD7E-EEE5-47E2-A574-294487CE0CF7}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64-4787-A0D5-AC9350C6A9E9}"/>
                </c:ext>
                <c:ext xmlns:c15="http://schemas.microsoft.com/office/drawing/2012/chart" uri="{CE6537A1-D6FC-4f65-9D91-7224C49458BB}">
                  <c15:layout/>
                  <c15:dlblFieldTable>
                    <c15:dlblFTEntry>
                      <c15:txfldGUID>{43A26461-D24F-46C9-A7D6-48632A4D1883}</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64-4787-A0D5-AC9350C6A9E9}"/>
                </c:ext>
                <c:ext xmlns:c15="http://schemas.microsoft.com/office/drawing/2012/chart" uri="{CE6537A1-D6FC-4f65-9D91-7224C49458BB}">
                  <c15:layout/>
                  <c15:dlblFieldTable>
                    <c15:dlblFTEntry>
                      <c15:txfldGUID>{D4795336-BFB2-4538-88F8-D4C99102CC66}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64-4787-A0D5-AC9350C6A9E9}"/>
                </c:ext>
                <c:ext xmlns:c15="http://schemas.microsoft.com/office/drawing/2012/chart" uri="{CE6537A1-D6FC-4f65-9D91-7224C49458BB}">
                  <c15:layout/>
                  <c15:dlblFieldTable>
                    <c15:dlblFTEntry>
                      <c15:txfldGUID>{6A7C8484-99D4-45B4-89F7-E0B82595064E}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64-4787-A0D5-AC9350C6A9E9}"/>
                </c:ext>
                <c:ext xmlns:c15="http://schemas.microsoft.com/office/drawing/2012/chart" uri="{CE6537A1-D6FC-4f65-9D91-7224C49458BB}">
                  <c15:layout/>
                  <c15:dlblFieldTable>
                    <c15:dlblFTEntry>
                      <c15:txfldGUID>{E43C9EB2-40E5-46AB-A776-E6CE70009104}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9.9</c:v>
                </c:pt>
                <c:pt idx="16">
                  <c:v>9.3000000000000007</c:v>
                </c:pt>
                <c:pt idx="24">
                  <c:v>9.1</c:v>
                </c:pt>
                <c:pt idx="32">
                  <c:v>9.6</c:v>
                </c:pt>
              </c:numCache>
            </c:numRef>
          </c:xVal>
          <c:yVal>
            <c:numRef>
              <c:f>公会計指標分析・財政指標組合せ分析表!$BP$73:$DC$73</c:f>
              <c:numCache>
                <c:formatCode>#,##0.0;"▲ "#,##0.0</c:formatCode>
                <c:ptCount val="40"/>
                <c:pt idx="0">
                  <c:v>7.2</c:v>
                </c:pt>
                <c:pt idx="8">
                  <c:v>6.9</c:v>
                </c:pt>
                <c:pt idx="16">
                  <c:v>2.2999999999999998</c:v>
                </c:pt>
                <c:pt idx="24">
                  <c:v>7.8</c:v>
                </c:pt>
                <c:pt idx="32">
                  <c:v>6.1</c:v>
                </c:pt>
              </c:numCache>
            </c:numRef>
          </c:yVal>
          <c:smooth val="0"/>
          <c:extLst xmlns:c16r2="http://schemas.microsoft.com/office/drawing/2015/06/chart">
            <c:ext xmlns:c16="http://schemas.microsoft.com/office/drawing/2014/chart" uri="{C3380CC4-5D6E-409C-BE32-E72D297353CC}">
              <c16:uniqueId val="{00000009-4264-4787-A0D5-AC9350C6A9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64-4787-A0D5-AC9350C6A9E9}"/>
                </c:ext>
                <c:ext xmlns:c15="http://schemas.microsoft.com/office/drawing/2012/chart" uri="{CE6537A1-D6FC-4f65-9D91-7224C49458BB}">
                  <c15:layout/>
                  <c15:dlblFieldTable>
                    <c15:dlblFTEntry>
                      <c15:txfldGUID>{FD987358-A670-4048-91A8-A496AF08D62C}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64-4787-A0D5-AC9350C6A9E9}"/>
                </c:ext>
                <c:ext xmlns:c15="http://schemas.microsoft.com/office/drawing/2012/chart" uri="{CE6537A1-D6FC-4f65-9D91-7224C49458BB}">
                  <c15:dlblFieldTable>
                    <c15:dlblFTEntry>
                      <c15:txfldGUID>{52C15AA3-C830-42A8-96E9-352B6992F9A7}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64-4787-A0D5-AC9350C6A9E9}"/>
                </c:ext>
                <c:ext xmlns:c15="http://schemas.microsoft.com/office/drawing/2012/chart" uri="{CE6537A1-D6FC-4f65-9D91-7224C49458BB}">
                  <c15:dlblFieldTable>
                    <c15:dlblFTEntry>
                      <c15:txfldGUID>{B8C2ED74-4A1D-45C1-A943-AC13315DAEFD}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64-4787-A0D5-AC9350C6A9E9}"/>
                </c:ext>
                <c:ext xmlns:c15="http://schemas.microsoft.com/office/drawing/2012/chart" uri="{CE6537A1-D6FC-4f65-9D91-7224C49458BB}">
                  <c15:dlblFieldTable>
                    <c15:dlblFTEntry>
                      <c15:txfldGUID>{F75F6DFB-1101-465F-9BB3-3264E634BB79}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64-4787-A0D5-AC9350C6A9E9}"/>
                </c:ext>
                <c:ext xmlns:c15="http://schemas.microsoft.com/office/drawing/2012/chart" uri="{CE6537A1-D6FC-4f65-9D91-7224C49458BB}">
                  <c15:dlblFieldTable>
                    <c15:dlblFTEntry>
                      <c15:txfldGUID>{35B2C181-7DD6-4F20-A183-F3E2DC025876}</c15:txfldGUID>
                      <c15:f>#REF!</c15:f>
                      <c15:dlblFieldTableCache>
                        <c:ptCount val="1"/>
                        <c:pt idx="0">
                          <c:v>#REF!</c:v>
                        </c:pt>
                      </c15:dlblFieldTableCache>
                    </c15:dlblFTEntry>
                  </c15:dlblFieldTable>
                  <c15:showDataLabelsRange val="0"/>
                </c:ext>
              </c:extLst>
            </c:dLbl>
            <c:dLbl>
              <c:idx val="8"/>
              <c:layout>
                <c:manualLayout>
                  <c:x val="-2.9688849718339662E-2"/>
                  <c:y val="-9.789305072172421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64-4787-A0D5-AC9350C6A9E9}"/>
                </c:ext>
                <c:ext xmlns:c15="http://schemas.microsoft.com/office/drawing/2012/chart" uri="{CE6537A1-D6FC-4f65-9D91-7224C49458BB}">
                  <c15:layout/>
                  <c15:dlblFieldTable>
                    <c15:dlblFTEntry>
                      <c15:txfldGUID>{9FEFE18C-D52D-4DB3-B3AF-E23E90D70B17}</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3707133519881624E-2"/>
                  <c:y val="-6.359925666497942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64-4787-A0D5-AC9350C6A9E9}"/>
                </c:ext>
                <c:ext xmlns:c15="http://schemas.microsoft.com/office/drawing/2012/chart" uri="{CE6537A1-D6FC-4f65-9D91-7224C49458BB}">
                  <c15:layout/>
                  <c15:dlblFieldTable>
                    <c15:dlblFTEntry>
                      <c15:txfldGUID>{3BA19A52-E2E3-4B71-9C9F-9A4ED0828C1B}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2.575780512046331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64-4787-A0D5-AC9350C6A9E9}"/>
                </c:ext>
                <c:ext xmlns:c15="http://schemas.microsoft.com/office/drawing/2012/chart" uri="{CE6537A1-D6FC-4f65-9D91-7224C49458BB}">
                  <c15:layout/>
                  <c15:dlblFieldTable>
                    <c15:dlblFTEntry>
                      <c15:txfldGUID>{D5AD38D5-398C-4E1B-B8AA-1F7EACC4C5FE}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64-4787-A0D5-AC9350C6A9E9}"/>
                </c:ext>
                <c:ext xmlns:c15="http://schemas.microsoft.com/office/drawing/2012/chart" uri="{CE6537A1-D6FC-4f65-9D91-7224C49458BB}">
                  <c15:layout/>
                  <c15:dlblFieldTable>
                    <c15:dlblFTEntry>
                      <c15:txfldGUID>{67ED8AAE-5BDE-44C8-9C1B-5F99AC61A580}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264-4787-A0D5-AC9350C6A9E9}"/>
            </c:ext>
          </c:extLst>
        </c:ser>
        <c:dLbls>
          <c:showLegendKey val="0"/>
          <c:showVal val="1"/>
          <c:showCatName val="0"/>
          <c:showSerName val="0"/>
          <c:showPercent val="0"/>
          <c:showBubbleSize val="0"/>
        </c:dLbls>
        <c:axId val="459724208"/>
        <c:axId val="459725384"/>
      </c:scatterChart>
      <c:valAx>
        <c:axId val="459724208"/>
        <c:scaling>
          <c:orientation val="minMax"/>
          <c:max val="1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725384"/>
        <c:crosses val="autoZero"/>
        <c:crossBetween val="midCat"/>
      </c:valAx>
      <c:valAx>
        <c:axId val="459725384"/>
        <c:scaling>
          <c:orientation val="minMax"/>
          <c:max val="9.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724208"/>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元利償還金は、過疎対策事業債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年発行債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交流促進センターリニューアル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の元利償還が開始されたこと等に伴い、前年度比</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百万円増となった。また、近年実施された防災行政無線更新や体育館整備などの大規模事業の影響により、今後令和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年頃まで増加すると見込まれる。</a:t>
          </a:r>
          <a:endParaRPr lang="ja-JP" altLang="ja-JP" sz="1400">
            <a:effectLst/>
          </a:endParaRPr>
        </a:p>
        <a:p>
          <a:r>
            <a:rPr kumimoji="1" lang="ja-JP" altLang="ja-JP" sz="1100">
              <a:solidFill>
                <a:schemeClr val="dk1"/>
              </a:solidFill>
              <a:effectLst/>
              <a:latin typeface="+mn-lt"/>
              <a:ea typeface="+mn-ea"/>
              <a:cs typeface="+mn-cs"/>
            </a:rPr>
            <a:t>　算入公債費については、当該年度末の普通会計における地方債残高（</a:t>
          </a:r>
          <a:r>
            <a:rPr kumimoji="1" lang="en-US" altLang="ja-JP" sz="1100">
              <a:solidFill>
                <a:schemeClr val="dk1"/>
              </a:solidFill>
              <a:effectLst/>
              <a:latin typeface="+mn-lt"/>
              <a:ea typeface="+mn-ea"/>
              <a:cs typeface="+mn-cs"/>
            </a:rPr>
            <a:t>6,358</a:t>
          </a:r>
          <a:r>
            <a:rPr kumimoji="1" lang="ja-JP" altLang="ja-JP" sz="1100">
              <a:solidFill>
                <a:schemeClr val="dk1"/>
              </a:solidFill>
              <a:effectLst/>
              <a:latin typeface="+mn-lt"/>
              <a:ea typeface="+mn-ea"/>
              <a:cs typeface="+mn-cs"/>
            </a:rPr>
            <a:t>百万円）のうち、交付税算入割合の高い過疎対策事業債（</a:t>
          </a:r>
          <a:r>
            <a:rPr kumimoji="1" lang="en-US" altLang="ja-JP" sz="1100">
              <a:solidFill>
                <a:schemeClr val="dk1"/>
              </a:solidFill>
              <a:effectLst/>
              <a:latin typeface="+mn-lt"/>
              <a:ea typeface="+mn-ea"/>
              <a:cs typeface="+mn-cs"/>
            </a:rPr>
            <a:t>3,003</a:t>
          </a:r>
          <a:r>
            <a:rPr kumimoji="1" lang="ja-JP" altLang="ja-JP" sz="1100">
              <a:solidFill>
                <a:schemeClr val="dk1"/>
              </a:solidFill>
              <a:effectLst/>
              <a:latin typeface="+mn-lt"/>
              <a:ea typeface="+mn-ea"/>
              <a:cs typeface="+mn-cs"/>
            </a:rPr>
            <a:t>百万円）及び臨時財政対策債（</a:t>
          </a:r>
          <a:r>
            <a:rPr kumimoji="1" lang="en-US" altLang="ja-JP" sz="1100">
              <a:solidFill>
                <a:schemeClr val="dk1"/>
              </a:solidFill>
              <a:effectLst/>
              <a:latin typeface="+mn-lt"/>
              <a:ea typeface="+mn-ea"/>
              <a:cs typeface="+mn-cs"/>
            </a:rPr>
            <a:t>2,173</a:t>
          </a:r>
          <a:r>
            <a:rPr kumimoji="1" lang="ja-JP" altLang="ja-JP" sz="1100">
              <a:solidFill>
                <a:schemeClr val="dk1"/>
              </a:solidFill>
              <a:effectLst/>
              <a:latin typeface="+mn-lt"/>
              <a:ea typeface="+mn-ea"/>
              <a:cs typeface="+mn-cs"/>
            </a:rPr>
            <a:t>百万円）の割合が</a:t>
          </a:r>
          <a:r>
            <a:rPr kumimoji="1" lang="en-US" altLang="ja-JP" sz="1100">
              <a:solidFill>
                <a:schemeClr val="dk1"/>
              </a:solidFill>
              <a:effectLst/>
              <a:latin typeface="+mn-lt"/>
              <a:ea typeface="+mn-ea"/>
              <a:cs typeface="+mn-cs"/>
            </a:rPr>
            <a:t>81.4</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今後とも、計画的な起債の発行等により、償還額の平準化及び実質公債費比率の急激な上昇を抑える。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年度に比べ、平成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年度は防災行政無線更新工事や町民体育館整備事業等の大規模事業の実施により地方債現在高は</a:t>
          </a:r>
          <a:r>
            <a:rPr kumimoji="1" lang="en-US" altLang="ja-JP" sz="1100">
              <a:solidFill>
                <a:schemeClr val="dk1"/>
              </a:solidFill>
              <a:effectLst/>
              <a:latin typeface="+mn-lt"/>
              <a:ea typeface="+mn-ea"/>
              <a:cs typeface="+mn-cs"/>
            </a:rPr>
            <a:t>509</a:t>
          </a:r>
          <a:r>
            <a:rPr kumimoji="1" lang="ja-JP" altLang="ja-JP" sz="1100">
              <a:solidFill>
                <a:schemeClr val="dk1"/>
              </a:solidFill>
              <a:effectLst/>
              <a:latin typeface="+mn-lt"/>
              <a:ea typeface="+mn-ea"/>
              <a:cs typeface="+mn-cs"/>
            </a:rPr>
            <a:t>百万円増加したが、平成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年度以降は地方債発行を償還元金以内に抑えることができているため残高が減少している。</a:t>
          </a:r>
          <a:endParaRPr lang="ja-JP" altLang="ja-JP" sz="1400">
            <a:effectLst/>
          </a:endParaRPr>
        </a:p>
        <a:p>
          <a:r>
            <a:rPr kumimoji="1" lang="ja-JP" altLang="ja-JP" sz="1100">
              <a:solidFill>
                <a:schemeClr val="dk1"/>
              </a:solidFill>
              <a:effectLst/>
              <a:latin typeface="+mn-lt"/>
              <a:ea typeface="+mn-ea"/>
              <a:cs typeface="+mn-cs"/>
            </a:rPr>
            <a:t>　公営企業債繰入見込額については病院事業及び公共下水道事業の起債が減少したことにより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年度を比べると</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百万円減少し</a:t>
          </a:r>
          <a:r>
            <a:rPr kumimoji="1" lang="ja-JP" altLang="en-US" sz="1100">
              <a:solidFill>
                <a:schemeClr val="dk1"/>
              </a:solidFill>
              <a:effectLst/>
              <a:latin typeface="+mn-lt"/>
              <a:ea typeface="+mn-ea"/>
              <a:cs typeface="+mn-cs"/>
            </a:rPr>
            <a:t>、令和元年度においても更に前年比</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今後も引き続き公債費等義務的経費の削減を中心とする行財政改革を進め、財政の健全化に努めていく。</a:t>
          </a:r>
          <a:endParaRPr lang="ja-JP" altLang="ja-JP" sz="1400">
            <a:effectLst/>
          </a:endParaRPr>
        </a:p>
        <a:p>
          <a:r>
            <a:rPr kumimoji="1" lang="ja-JP" altLang="ja-JP" sz="1100">
              <a:solidFill>
                <a:schemeClr val="dk1"/>
              </a:solidFill>
              <a:effectLst/>
              <a:latin typeface="+mn-lt"/>
              <a:ea typeface="+mn-ea"/>
              <a:cs typeface="+mn-cs"/>
            </a:rPr>
            <a:t>　毎年、歳入不足を補うため財政調整基金等を繰入して調整しているが、今後も町税等の増加が見込めないことから、適正規模の予算編成を意識し、繰入金等の支出が多額にならないよう留意していきたい。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山形県西川町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令和元年度において、西川町ふるさとづくり基金に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その他特定目的基金（西川町ふるさとづくり基金や地域福祉基金等）において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万円を取崩したため、全体において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今後も税収並びに地方交付税の減少が予測され、財政調整基金を中心に基金取り崩しによる財源補填が必要となってくる見込みであることから、財政調整基金と減債基金を合わせて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百万円程度の残高を確保しつつ、歳出削減を図っていくこととしている。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町有施設整備基金，賃貸集合住宅維持管理基金：公共施設並びに町営賃貸住宅の維持管理。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西川ふるさとづくり基金：特色あるまちづくりを推進するための施策の実施。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地域福祉基金：民間団体が行う高齢者の福祉増進に寄与する活動への支援。</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町有施設整備基金：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月山湖カヌースプリント競技場整備工事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の財源として充当したことに伴い、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西川ふるさとづくり基金：特色あるまちづくりに資する施策の財源として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百万円を取り崩した一方で、ふるさと納税制度により納付された寄付金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賃貸集合住宅維持管理基金：町営賃貸住宅の今後の更新及び改修を見据え、積み立てているので、年々少しずつ増加している。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森林環境譲与税基金：令和元年度より追加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町有施設整備基金：更新及び改修時期を見据え、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西川ふるさとづくり基金：特色あるまちづくりに資する施策の財源として活用していく。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地域福祉基金：当初の積立額（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百万円）を下回らないよう運用していく予定。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賃貸集合住宅維持管理基金：町営賃貸住宅の今後の更新及び改修を見据え、毎年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森林環境譲与税：本町における間伐や人材育成、担い手の確保、木材利用の促進や普及啓発等の森林整備及びその促進に係る財源に充てるため計画的に運用していく。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財源補填に伴う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年度と同額になった。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不測の事態に備えるため、財政調整基金と減債基金を合せて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令和元年度においては取崩しがなく、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不測の事態に備えるため、財政調整基金と減債基金を合せて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百万円程度の残高を確保していく。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5,200
393.19
5,080,495
4,869,684
168,528
3,098,602
6,357,942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有形固定資産減価償却率は類似団体と比較して低い水準で推移しているが、町公共施設等総合管理計画によると、令和</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年度から多くの施設で更新等が必要になると見込まれている。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今後の将来の財政負担を減らすには、施設更新時に施設の集約化、複合化、民間施設の活用等を行うことにより、施設総量の縮減と施設利用の効率化を推進していく必要がある。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128376</xdr:rowOff>
    </xdr:from>
    <xdr:to>
      <xdr:col>23</xdr:col>
      <xdr:colOff>136525</xdr:colOff>
      <xdr:row>30</xdr:row>
      <xdr:rowOff>58526</xdr:rowOff>
    </xdr:to>
    <xdr:sp macro="" textlink="">
      <xdr:nvSpPr>
        <xdr:cNvPr id="81" name="楕円 80"/>
        <xdr:cNvSpPr/>
      </xdr:nvSpPr>
      <xdr:spPr>
        <a:xfrm>
          <a:off x="4711700" y="5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151253</xdr:rowOff>
    </xdr:from>
    <xdr:ext cx="405111" cy="259045"/>
    <xdr:sp macro="" textlink="">
      <xdr:nvSpPr>
        <xdr:cNvPr id="82" name="有形固定資産減価償却率該当値テキスト"/>
        <xdr:cNvSpPr txBox="1"/>
      </xdr:nvSpPr>
      <xdr:spPr>
        <a:xfrm>
          <a:off x="4813300" y="5723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99589</xdr:rowOff>
    </xdr:from>
    <xdr:to>
      <xdr:col>19</xdr:col>
      <xdr:colOff>187325</xdr:colOff>
      <xdr:row>30</xdr:row>
      <xdr:rowOff>29739</xdr:rowOff>
    </xdr:to>
    <xdr:sp macro="" textlink="">
      <xdr:nvSpPr>
        <xdr:cNvPr id="83" name="楕円 82"/>
        <xdr:cNvSpPr/>
      </xdr:nvSpPr>
      <xdr:spPr>
        <a:xfrm>
          <a:off x="4000500" y="58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150389</xdr:rowOff>
    </xdr:from>
    <xdr:to>
      <xdr:col>23</xdr:col>
      <xdr:colOff>85725</xdr:colOff>
      <xdr:row>30</xdr:row>
      <xdr:rowOff>7726</xdr:rowOff>
    </xdr:to>
    <xdr:cxnSp macro="">
      <xdr:nvCxnSpPr>
        <xdr:cNvPr id="84" name="直線コネクタ 83"/>
        <xdr:cNvCxnSpPr/>
      </xdr:nvCxnSpPr>
      <xdr:spPr>
        <a:xfrm>
          <a:off x="4051300" y="5893964"/>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90593</xdr:rowOff>
    </xdr:from>
    <xdr:to>
      <xdr:col>15</xdr:col>
      <xdr:colOff>187325</xdr:colOff>
      <xdr:row>30</xdr:row>
      <xdr:rowOff>20743</xdr:rowOff>
    </xdr:to>
    <xdr:sp macro="" textlink="">
      <xdr:nvSpPr>
        <xdr:cNvPr id="85" name="楕円 84"/>
        <xdr:cNvSpPr/>
      </xdr:nvSpPr>
      <xdr:spPr>
        <a:xfrm>
          <a:off x="3238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29</xdr:row>
      <xdr:rowOff>150389</xdr:rowOff>
    </xdr:to>
    <xdr:cxnSp macro="">
      <xdr:nvCxnSpPr>
        <xdr:cNvPr id="86" name="直線コネクタ 85"/>
        <xdr:cNvCxnSpPr/>
      </xdr:nvCxnSpPr>
      <xdr:spPr>
        <a:xfrm>
          <a:off x="3289300" y="5884968"/>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94192</xdr:rowOff>
    </xdr:from>
    <xdr:to>
      <xdr:col>11</xdr:col>
      <xdr:colOff>187325</xdr:colOff>
      <xdr:row>30</xdr:row>
      <xdr:rowOff>24342</xdr:rowOff>
    </xdr:to>
    <xdr:sp macro="" textlink="">
      <xdr:nvSpPr>
        <xdr:cNvPr id="87" name="楕円 86"/>
        <xdr:cNvSpPr/>
      </xdr:nvSpPr>
      <xdr:spPr>
        <a:xfrm>
          <a:off x="2476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141393</xdr:rowOff>
    </xdr:from>
    <xdr:to>
      <xdr:col>15</xdr:col>
      <xdr:colOff>136525</xdr:colOff>
      <xdr:row>29</xdr:row>
      <xdr:rowOff>144992</xdr:rowOff>
    </xdr:to>
    <xdr:cxnSp macro="">
      <xdr:nvCxnSpPr>
        <xdr:cNvPr id="88" name="直線コネクタ 87"/>
        <xdr:cNvCxnSpPr/>
      </xdr:nvCxnSpPr>
      <xdr:spPr>
        <a:xfrm flipV="1">
          <a:off x="2527300" y="588496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89" name="楕円 88"/>
        <xdr:cNvSpPr/>
      </xdr:nvSpPr>
      <xdr:spPr>
        <a:xfrm>
          <a:off x="1714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144992</xdr:rowOff>
    </xdr:from>
    <xdr:to>
      <xdr:col>11</xdr:col>
      <xdr:colOff>136525</xdr:colOff>
      <xdr:row>29</xdr:row>
      <xdr:rowOff>148590</xdr:rowOff>
    </xdr:to>
    <xdr:cxnSp macro="">
      <xdr:nvCxnSpPr>
        <xdr:cNvPr id="90" name="直線コネクタ 89"/>
        <xdr:cNvCxnSpPr/>
      </xdr:nvCxnSpPr>
      <xdr:spPr>
        <a:xfrm flipV="1">
          <a:off x="1765300" y="588856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46266</xdr:rowOff>
    </xdr:from>
    <xdr:ext cx="405111" cy="259045"/>
    <xdr:sp macro="" textlink="">
      <xdr:nvSpPr>
        <xdr:cNvPr id="95" name="n_1mainValue有形固定資産減価償却率"/>
        <xdr:cNvSpPr txBox="1"/>
      </xdr:nvSpPr>
      <xdr:spPr>
        <a:xfrm>
          <a:off x="3836044" y="561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37270</xdr:rowOff>
    </xdr:from>
    <xdr:ext cx="405111" cy="259045"/>
    <xdr:sp macro="" textlink="">
      <xdr:nvSpPr>
        <xdr:cNvPr id="96" name="n_2mainValue有形固定資産減価償却率"/>
        <xdr:cNvSpPr txBox="1"/>
      </xdr:nvSpPr>
      <xdr:spPr>
        <a:xfrm>
          <a:off x="3086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40869</xdr:rowOff>
    </xdr:from>
    <xdr:ext cx="405111" cy="259045"/>
    <xdr:sp macro="" textlink="">
      <xdr:nvSpPr>
        <xdr:cNvPr id="97" name="n_3mainValue有形固定資産減価償却率"/>
        <xdr:cNvSpPr txBox="1"/>
      </xdr:nvSpPr>
      <xdr:spPr>
        <a:xfrm>
          <a:off x="2324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98" name="n_4mainValue有形固定資産減価償却率"/>
        <xdr:cNvSpPr txBox="1"/>
      </xdr:nvSpPr>
      <xdr:spPr>
        <a:xfrm>
          <a:off x="1562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依然として類似団体内平均値を上回っているが、地方債残高が減少したことにより、その差は小さくなっている。今後地方債の新規発行を抑制していくことにより低下していくものと見込まれる。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154284</xdr:rowOff>
    </xdr:from>
    <xdr:to>
      <xdr:col>76</xdr:col>
      <xdr:colOff>73025</xdr:colOff>
      <xdr:row>30</xdr:row>
      <xdr:rowOff>84434</xdr:rowOff>
    </xdr:to>
    <xdr:sp macro="" textlink="">
      <xdr:nvSpPr>
        <xdr:cNvPr id="143" name="楕円 142"/>
        <xdr:cNvSpPr/>
      </xdr:nvSpPr>
      <xdr:spPr>
        <a:xfrm>
          <a:off x="14744700" y="58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132711</xdr:rowOff>
    </xdr:from>
    <xdr:ext cx="469744" cy="259045"/>
    <xdr:sp macro="" textlink="">
      <xdr:nvSpPr>
        <xdr:cNvPr id="144" name="債務償還比率該当値テキスト"/>
        <xdr:cNvSpPr txBox="1"/>
      </xdr:nvSpPr>
      <xdr:spPr>
        <a:xfrm>
          <a:off x="14846300" y="587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118491</xdr:rowOff>
    </xdr:from>
    <xdr:to>
      <xdr:col>72</xdr:col>
      <xdr:colOff>123825</xdr:colOff>
      <xdr:row>31</xdr:row>
      <xdr:rowOff>48641</xdr:rowOff>
    </xdr:to>
    <xdr:sp macro="" textlink="">
      <xdr:nvSpPr>
        <xdr:cNvPr id="145" name="楕円 144"/>
        <xdr:cNvSpPr/>
      </xdr:nvSpPr>
      <xdr:spPr>
        <a:xfrm>
          <a:off x="140335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33634</xdr:rowOff>
    </xdr:from>
    <xdr:to>
      <xdr:col>76</xdr:col>
      <xdr:colOff>22225</xdr:colOff>
      <xdr:row>30</xdr:row>
      <xdr:rowOff>169291</xdr:rowOff>
    </xdr:to>
    <xdr:cxnSp macro="">
      <xdr:nvCxnSpPr>
        <xdr:cNvPr id="146" name="直線コネクタ 145"/>
        <xdr:cNvCxnSpPr/>
      </xdr:nvCxnSpPr>
      <xdr:spPr>
        <a:xfrm flipV="1">
          <a:off x="14084300" y="5948659"/>
          <a:ext cx="711200" cy="1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14979</xdr:rowOff>
    </xdr:from>
    <xdr:to>
      <xdr:col>68</xdr:col>
      <xdr:colOff>123825</xdr:colOff>
      <xdr:row>30</xdr:row>
      <xdr:rowOff>116579</xdr:rowOff>
    </xdr:to>
    <xdr:sp macro="" textlink="">
      <xdr:nvSpPr>
        <xdr:cNvPr id="147" name="楕円 146"/>
        <xdr:cNvSpPr/>
      </xdr:nvSpPr>
      <xdr:spPr>
        <a:xfrm>
          <a:off x="13271500" y="59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65779</xdr:rowOff>
    </xdr:from>
    <xdr:to>
      <xdr:col>72</xdr:col>
      <xdr:colOff>73025</xdr:colOff>
      <xdr:row>30</xdr:row>
      <xdr:rowOff>169291</xdr:rowOff>
    </xdr:to>
    <xdr:cxnSp macro="">
      <xdr:nvCxnSpPr>
        <xdr:cNvPr id="148" name="直線コネクタ 147"/>
        <xdr:cNvCxnSpPr/>
      </xdr:nvCxnSpPr>
      <xdr:spPr>
        <a:xfrm>
          <a:off x="13322300" y="5980804"/>
          <a:ext cx="762000" cy="10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146248</xdr:rowOff>
    </xdr:from>
    <xdr:to>
      <xdr:col>64</xdr:col>
      <xdr:colOff>123825</xdr:colOff>
      <xdr:row>30</xdr:row>
      <xdr:rowOff>76398</xdr:rowOff>
    </xdr:to>
    <xdr:sp macro="" textlink="">
      <xdr:nvSpPr>
        <xdr:cNvPr id="149" name="楕円 148"/>
        <xdr:cNvSpPr/>
      </xdr:nvSpPr>
      <xdr:spPr>
        <a:xfrm>
          <a:off x="12509500" y="58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25598</xdr:rowOff>
    </xdr:from>
    <xdr:to>
      <xdr:col>68</xdr:col>
      <xdr:colOff>73025</xdr:colOff>
      <xdr:row>30</xdr:row>
      <xdr:rowOff>65779</xdr:rowOff>
    </xdr:to>
    <xdr:cxnSp macro="">
      <xdr:nvCxnSpPr>
        <xdr:cNvPr id="150" name="直線コネクタ 149"/>
        <xdr:cNvCxnSpPr/>
      </xdr:nvCxnSpPr>
      <xdr:spPr>
        <a:xfrm>
          <a:off x="12560300" y="5940623"/>
          <a:ext cx="762000" cy="4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168127</xdr:rowOff>
    </xdr:from>
    <xdr:to>
      <xdr:col>60</xdr:col>
      <xdr:colOff>123825</xdr:colOff>
      <xdr:row>29</xdr:row>
      <xdr:rowOff>98277</xdr:rowOff>
    </xdr:to>
    <xdr:sp macro="" textlink="">
      <xdr:nvSpPr>
        <xdr:cNvPr id="151" name="楕円 150"/>
        <xdr:cNvSpPr/>
      </xdr:nvSpPr>
      <xdr:spPr>
        <a:xfrm>
          <a:off x="11747500" y="57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47477</xdr:rowOff>
    </xdr:from>
    <xdr:to>
      <xdr:col>64</xdr:col>
      <xdr:colOff>73025</xdr:colOff>
      <xdr:row>30</xdr:row>
      <xdr:rowOff>25598</xdr:rowOff>
    </xdr:to>
    <xdr:cxnSp macro="">
      <xdr:nvCxnSpPr>
        <xdr:cNvPr id="152" name="直線コネクタ 151"/>
        <xdr:cNvCxnSpPr/>
      </xdr:nvCxnSpPr>
      <xdr:spPr>
        <a:xfrm>
          <a:off x="11798300" y="5791052"/>
          <a:ext cx="762000" cy="1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56" name="n_4aveValue債務償還比率"/>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39768</xdr:rowOff>
    </xdr:from>
    <xdr:ext cx="469744" cy="259045"/>
    <xdr:sp macro="" textlink="">
      <xdr:nvSpPr>
        <xdr:cNvPr id="157" name="n_1mainValue債務償還比率"/>
        <xdr:cNvSpPr txBox="1"/>
      </xdr:nvSpPr>
      <xdr:spPr>
        <a:xfrm>
          <a:off x="13836727" y="612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107706</xdr:rowOff>
    </xdr:from>
    <xdr:ext cx="469744" cy="259045"/>
    <xdr:sp macro="" textlink="">
      <xdr:nvSpPr>
        <xdr:cNvPr id="158" name="n_2mainValue債務償還比率"/>
        <xdr:cNvSpPr txBox="1"/>
      </xdr:nvSpPr>
      <xdr:spPr>
        <a:xfrm>
          <a:off x="13087427" y="60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67525</xdr:rowOff>
    </xdr:from>
    <xdr:ext cx="469744" cy="259045"/>
    <xdr:sp macro="" textlink="">
      <xdr:nvSpPr>
        <xdr:cNvPr id="159" name="n_3mainValue債務償還比率"/>
        <xdr:cNvSpPr txBox="1"/>
      </xdr:nvSpPr>
      <xdr:spPr>
        <a:xfrm>
          <a:off x="12325427" y="598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114804</xdr:rowOff>
    </xdr:from>
    <xdr:ext cx="469744" cy="259045"/>
    <xdr:sp macro="" textlink="">
      <xdr:nvSpPr>
        <xdr:cNvPr id="160" name="n_4mainValue債務償還比率"/>
        <xdr:cNvSpPr txBox="1"/>
      </xdr:nvSpPr>
      <xdr:spPr>
        <a:xfrm>
          <a:off x="11563427" y="551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5,200
393.19
5,080,495
4,869,684
168,528
3,098,602
6,357,942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67310</xdr:rowOff>
    </xdr:from>
    <xdr:to>
      <xdr:col>24</xdr:col>
      <xdr:colOff>114300</xdr:colOff>
      <xdr:row>36</xdr:row>
      <xdr:rowOff>168910</xdr:rowOff>
    </xdr:to>
    <xdr:sp macro="" textlink="">
      <xdr:nvSpPr>
        <xdr:cNvPr id="73" name="楕円 72"/>
        <xdr:cNvSpPr/>
      </xdr:nvSpPr>
      <xdr:spPr>
        <a:xfrm>
          <a:off x="4584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90187</xdr:rowOff>
    </xdr:from>
    <xdr:ext cx="405111" cy="259045"/>
    <xdr:sp macro="" textlink="">
      <xdr:nvSpPr>
        <xdr:cNvPr id="74" name="【道路】&#10;有形固定資産減価償却率該当値テキスト"/>
        <xdr:cNvSpPr txBox="1"/>
      </xdr:nvSpPr>
      <xdr:spPr>
        <a:xfrm>
          <a:off x="46736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33020</xdr:rowOff>
    </xdr:from>
    <xdr:to>
      <xdr:col>20</xdr:col>
      <xdr:colOff>38100</xdr:colOff>
      <xdr:row>36</xdr:row>
      <xdr:rowOff>134620</xdr:rowOff>
    </xdr:to>
    <xdr:sp macro="" textlink="">
      <xdr:nvSpPr>
        <xdr:cNvPr id="75" name="楕円 74"/>
        <xdr:cNvSpPr/>
      </xdr:nvSpPr>
      <xdr:spPr>
        <a:xfrm>
          <a:off x="3746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83820</xdr:rowOff>
    </xdr:from>
    <xdr:to>
      <xdr:col>24</xdr:col>
      <xdr:colOff>63500</xdr:colOff>
      <xdr:row>36</xdr:row>
      <xdr:rowOff>118110</xdr:rowOff>
    </xdr:to>
    <xdr:cxnSp macro="">
      <xdr:nvCxnSpPr>
        <xdr:cNvPr id="76" name="直線コネクタ 75"/>
        <xdr:cNvCxnSpPr/>
      </xdr:nvCxnSpPr>
      <xdr:spPr>
        <a:xfrm>
          <a:off x="3797300" y="62560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xdr:rowOff>
    </xdr:from>
    <xdr:to>
      <xdr:col>15</xdr:col>
      <xdr:colOff>101600</xdr:colOff>
      <xdr:row>36</xdr:row>
      <xdr:rowOff>111760</xdr:rowOff>
    </xdr:to>
    <xdr:sp macro="" textlink="">
      <xdr:nvSpPr>
        <xdr:cNvPr id="77" name="楕円 76"/>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36</xdr:row>
      <xdr:rowOff>83820</xdr:rowOff>
    </xdr:to>
    <xdr:cxnSp macro="">
      <xdr:nvCxnSpPr>
        <xdr:cNvPr id="78" name="直線コネクタ 77"/>
        <xdr:cNvCxnSpPr/>
      </xdr:nvCxnSpPr>
      <xdr:spPr>
        <a:xfrm>
          <a:off x="2908300" y="6233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154940</xdr:rowOff>
    </xdr:from>
    <xdr:to>
      <xdr:col>10</xdr:col>
      <xdr:colOff>165100</xdr:colOff>
      <xdr:row>36</xdr:row>
      <xdr:rowOff>85090</xdr:rowOff>
    </xdr:to>
    <xdr:sp macro="" textlink="">
      <xdr:nvSpPr>
        <xdr:cNvPr id="79" name="楕円 78"/>
        <xdr:cNvSpPr/>
      </xdr:nvSpPr>
      <xdr:spPr>
        <a:xfrm>
          <a:off x="1968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34290</xdr:rowOff>
    </xdr:from>
    <xdr:to>
      <xdr:col>15</xdr:col>
      <xdr:colOff>50800</xdr:colOff>
      <xdr:row>36</xdr:row>
      <xdr:rowOff>60960</xdr:rowOff>
    </xdr:to>
    <xdr:cxnSp macro="">
      <xdr:nvCxnSpPr>
        <xdr:cNvPr id="80" name="直線コネクタ 79"/>
        <xdr:cNvCxnSpPr/>
      </xdr:nvCxnSpPr>
      <xdr:spPr>
        <a:xfrm>
          <a:off x="2019300" y="6206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132080</xdr:rowOff>
    </xdr:from>
    <xdr:to>
      <xdr:col>6</xdr:col>
      <xdr:colOff>38100</xdr:colOff>
      <xdr:row>36</xdr:row>
      <xdr:rowOff>62230</xdr:rowOff>
    </xdr:to>
    <xdr:sp macro="" textlink="">
      <xdr:nvSpPr>
        <xdr:cNvPr id="81" name="楕円 80"/>
        <xdr:cNvSpPr/>
      </xdr:nvSpPr>
      <xdr:spPr>
        <a:xfrm>
          <a:off x="1079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xdr:rowOff>
    </xdr:from>
    <xdr:to>
      <xdr:col>10</xdr:col>
      <xdr:colOff>114300</xdr:colOff>
      <xdr:row>36</xdr:row>
      <xdr:rowOff>34290</xdr:rowOff>
    </xdr:to>
    <xdr:cxnSp macro="">
      <xdr:nvCxnSpPr>
        <xdr:cNvPr id="82" name="直線コネクタ 81"/>
        <xdr:cNvCxnSpPr/>
      </xdr:nvCxnSpPr>
      <xdr:spPr>
        <a:xfrm>
          <a:off x="1130300" y="6183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151147</xdr:rowOff>
    </xdr:from>
    <xdr:ext cx="405111" cy="259045"/>
    <xdr:sp macro="" textlink="">
      <xdr:nvSpPr>
        <xdr:cNvPr id="87" name="n_1mainValue【道路】&#10;有形固定資産減価償却率"/>
        <xdr:cNvSpPr txBox="1"/>
      </xdr:nvSpPr>
      <xdr:spPr>
        <a:xfrm>
          <a:off x="3582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88" name="n_2main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101617</xdr:rowOff>
    </xdr:from>
    <xdr:ext cx="405111" cy="259045"/>
    <xdr:sp macro="" textlink="">
      <xdr:nvSpPr>
        <xdr:cNvPr id="89" name="n_3mainValue【道路】&#10;有形固定資産減価償却率"/>
        <xdr:cNvSpPr txBox="1"/>
      </xdr:nvSpPr>
      <xdr:spPr>
        <a:xfrm>
          <a:off x="1816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78757</xdr:rowOff>
    </xdr:from>
    <xdr:ext cx="405111" cy="259045"/>
    <xdr:sp macro="" textlink="">
      <xdr:nvSpPr>
        <xdr:cNvPr id="90" name="n_4mainValue【道路】&#10;有形固定資産減価償却率"/>
        <xdr:cNvSpPr txBox="1"/>
      </xdr:nvSpPr>
      <xdr:spPr>
        <a:xfrm>
          <a:off x="927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151705</xdr:rowOff>
    </xdr:from>
    <xdr:to>
      <xdr:col>55</xdr:col>
      <xdr:colOff>50800</xdr:colOff>
      <xdr:row>42</xdr:row>
      <xdr:rowOff>81855</xdr:rowOff>
    </xdr:to>
    <xdr:sp macro="" textlink="">
      <xdr:nvSpPr>
        <xdr:cNvPr id="130" name="楕円 129"/>
        <xdr:cNvSpPr/>
      </xdr:nvSpPr>
      <xdr:spPr>
        <a:xfrm>
          <a:off x="10426700" y="71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152039</xdr:rowOff>
    </xdr:from>
    <xdr:to>
      <xdr:col>50</xdr:col>
      <xdr:colOff>165100</xdr:colOff>
      <xdr:row>42</xdr:row>
      <xdr:rowOff>82189</xdr:rowOff>
    </xdr:to>
    <xdr:sp macro="" textlink="">
      <xdr:nvSpPr>
        <xdr:cNvPr id="132" name="楕円 131"/>
        <xdr:cNvSpPr/>
      </xdr:nvSpPr>
      <xdr:spPr>
        <a:xfrm>
          <a:off x="9588500" y="71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31055</xdr:rowOff>
    </xdr:from>
    <xdr:to>
      <xdr:col>55</xdr:col>
      <xdr:colOff>0</xdr:colOff>
      <xdr:row>42</xdr:row>
      <xdr:rowOff>31389</xdr:rowOff>
    </xdr:to>
    <xdr:cxnSp macro="">
      <xdr:nvCxnSpPr>
        <xdr:cNvPr id="133" name="直線コネクタ 132"/>
        <xdr:cNvCxnSpPr/>
      </xdr:nvCxnSpPr>
      <xdr:spPr>
        <a:xfrm flipV="1">
          <a:off x="9639300" y="7231955"/>
          <a:ext cx="8382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152247</xdr:rowOff>
    </xdr:from>
    <xdr:to>
      <xdr:col>46</xdr:col>
      <xdr:colOff>38100</xdr:colOff>
      <xdr:row>42</xdr:row>
      <xdr:rowOff>82397</xdr:rowOff>
    </xdr:to>
    <xdr:sp macro="" textlink="">
      <xdr:nvSpPr>
        <xdr:cNvPr id="134" name="楕円 133"/>
        <xdr:cNvSpPr/>
      </xdr:nvSpPr>
      <xdr:spPr>
        <a:xfrm>
          <a:off x="8699500" y="71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31389</xdr:rowOff>
    </xdr:from>
    <xdr:to>
      <xdr:col>50</xdr:col>
      <xdr:colOff>114300</xdr:colOff>
      <xdr:row>42</xdr:row>
      <xdr:rowOff>31597</xdr:rowOff>
    </xdr:to>
    <xdr:cxnSp macro="">
      <xdr:nvCxnSpPr>
        <xdr:cNvPr id="135" name="直線コネクタ 134"/>
        <xdr:cNvCxnSpPr/>
      </xdr:nvCxnSpPr>
      <xdr:spPr>
        <a:xfrm flipV="1">
          <a:off x="8750300" y="7232289"/>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152447</xdr:rowOff>
    </xdr:from>
    <xdr:to>
      <xdr:col>41</xdr:col>
      <xdr:colOff>101600</xdr:colOff>
      <xdr:row>42</xdr:row>
      <xdr:rowOff>82597</xdr:rowOff>
    </xdr:to>
    <xdr:sp macro="" textlink="">
      <xdr:nvSpPr>
        <xdr:cNvPr id="136" name="楕円 135"/>
        <xdr:cNvSpPr/>
      </xdr:nvSpPr>
      <xdr:spPr>
        <a:xfrm>
          <a:off x="7810500" y="71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31597</xdr:rowOff>
    </xdr:from>
    <xdr:to>
      <xdr:col>45</xdr:col>
      <xdr:colOff>177800</xdr:colOff>
      <xdr:row>42</xdr:row>
      <xdr:rowOff>31797</xdr:rowOff>
    </xdr:to>
    <xdr:cxnSp macro="">
      <xdr:nvCxnSpPr>
        <xdr:cNvPr id="137" name="直線コネクタ 136"/>
        <xdr:cNvCxnSpPr/>
      </xdr:nvCxnSpPr>
      <xdr:spPr>
        <a:xfrm flipV="1">
          <a:off x="7861300" y="7232497"/>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152496</xdr:rowOff>
    </xdr:from>
    <xdr:to>
      <xdr:col>36</xdr:col>
      <xdr:colOff>165100</xdr:colOff>
      <xdr:row>42</xdr:row>
      <xdr:rowOff>82646</xdr:rowOff>
    </xdr:to>
    <xdr:sp macro="" textlink="">
      <xdr:nvSpPr>
        <xdr:cNvPr id="138" name="楕円 137"/>
        <xdr:cNvSpPr/>
      </xdr:nvSpPr>
      <xdr:spPr>
        <a:xfrm>
          <a:off x="6921500" y="71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31797</xdr:rowOff>
    </xdr:from>
    <xdr:to>
      <xdr:col>41</xdr:col>
      <xdr:colOff>50800</xdr:colOff>
      <xdr:row>42</xdr:row>
      <xdr:rowOff>31846</xdr:rowOff>
    </xdr:to>
    <xdr:cxnSp macro="">
      <xdr:nvCxnSpPr>
        <xdr:cNvPr id="139" name="直線コネクタ 138"/>
        <xdr:cNvCxnSpPr/>
      </xdr:nvCxnSpPr>
      <xdr:spPr>
        <a:xfrm flipV="1">
          <a:off x="6972300" y="7232697"/>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43" name="n_4aveValue【道路】&#10;一人当たり延長"/>
        <xdr:cNvSpPr txBox="1"/>
      </xdr:nvSpPr>
      <xdr:spPr>
        <a:xfrm>
          <a:off x="6705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73316</xdr:rowOff>
    </xdr:from>
    <xdr:ext cx="534377" cy="259045"/>
    <xdr:sp macro="" textlink="">
      <xdr:nvSpPr>
        <xdr:cNvPr id="144" name="n_1mainValue【道路】&#10;一人当たり延長"/>
        <xdr:cNvSpPr txBox="1"/>
      </xdr:nvSpPr>
      <xdr:spPr>
        <a:xfrm>
          <a:off x="9359411" y="72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73524</xdr:rowOff>
    </xdr:from>
    <xdr:ext cx="534377" cy="259045"/>
    <xdr:sp macro="" textlink="">
      <xdr:nvSpPr>
        <xdr:cNvPr id="145" name="n_2mainValue【道路】&#10;一人当たり延長"/>
        <xdr:cNvSpPr txBox="1"/>
      </xdr:nvSpPr>
      <xdr:spPr>
        <a:xfrm>
          <a:off x="8483111" y="72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99124</xdr:rowOff>
    </xdr:from>
    <xdr:ext cx="534377" cy="259045"/>
    <xdr:sp macro="" textlink="">
      <xdr:nvSpPr>
        <xdr:cNvPr id="146" name="n_3mainValue【道路】&#10;一人当たり延長"/>
        <xdr:cNvSpPr txBox="1"/>
      </xdr:nvSpPr>
      <xdr:spPr>
        <a:xfrm>
          <a:off x="7594111" y="69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99173</xdr:rowOff>
    </xdr:from>
    <xdr:ext cx="534377" cy="259045"/>
    <xdr:sp macro="" textlink="">
      <xdr:nvSpPr>
        <xdr:cNvPr id="147" name="n_4mainValue【道路】&#10;一人当たり延長"/>
        <xdr:cNvSpPr txBox="1"/>
      </xdr:nvSpPr>
      <xdr:spPr>
        <a:xfrm>
          <a:off x="6705111" y="69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89" name="楕円 188"/>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150058</xdr:rowOff>
    </xdr:from>
    <xdr:ext cx="405111" cy="259045"/>
    <xdr:sp macro="" textlink="">
      <xdr:nvSpPr>
        <xdr:cNvPr id="190" name="【橋りょう・トンネル】&#10;有形固定資産減価償却率該当値テキスト"/>
        <xdr:cNvSpPr txBox="1"/>
      </xdr:nvSpPr>
      <xdr:spPr>
        <a:xfrm>
          <a:off x="4673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1" name="楕円 190"/>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6531</xdr:rowOff>
    </xdr:to>
    <xdr:cxnSp macro="">
      <xdr:nvCxnSpPr>
        <xdr:cNvPr id="192" name="直線コネクタ 191"/>
        <xdr:cNvCxnSpPr/>
      </xdr:nvCxnSpPr>
      <xdr:spPr>
        <a:xfrm>
          <a:off x="3797300" y="102755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3" name="楕円 192"/>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6531</xdr:rowOff>
    </xdr:to>
    <xdr:cxnSp macro="">
      <xdr:nvCxnSpPr>
        <xdr:cNvPr id="194" name="直線コネクタ 193"/>
        <xdr:cNvCxnSpPr/>
      </xdr:nvCxnSpPr>
      <xdr:spPr>
        <a:xfrm flipV="1">
          <a:off x="2908300" y="102755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105954</xdr:rowOff>
    </xdr:from>
    <xdr:to>
      <xdr:col>10</xdr:col>
      <xdr:colOff>165100</xdr:colOff>
      <xdr:row>60</xdr:row>
      <xdr:rowOff>36104</xdr:rowOff>
    </xdr:to>
    <xdr:sp macro="" textlink="">
      <xdr:nvSpPr>
        <xdr:cNvPr id="195" name="楕円 194"/>
        <xdr:cNvSpPr/>
      </xdr:nvSpPr>
      <xdr:spPr>
        <a:xfrm>
          <a:off x="1968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6531</xdr:rowOff>
    </xdr:to>
    <xdr:cxnSp macro="">
      <xdr:nvCxnSpPr>
        <xdr:cNvPr id="196" name="直線コネクタ 195"/>
        <xdr:cNvCxnSpPr/>
      </xdr:nvCxnSpPr>
      <xdr:spPr>
        <a:xfrm>
          <a:off x="2019300" y="102723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125549</xdr:rowOff>
    </xdr:from>
    <xdr:to>
      <xdr:col>6</xdr:col>
      <xdr:colOff>38100</xdr:colOff>
      <xdr:row>60</xdr:row>
      <xdr:rowOff>55699</xdr:rowOff>
    </xdr:to>
    <xdr:sp macro="" textlink="">
      <xdr:nvSpPr>
        <xdr:cNvPr id="197" name="楕円 196"/>
        <xdr:cNvSpPr/>
      </xdr:nvSpPr>
      <xdr:spPr>
        <a:xfrm>
          <a:off x="107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156754</xdr:rowOff>
    </xdr:from>
    <xdr:to>
      <xdr:col>10</xdr:col>
      <xdr:colOff>114300</xdr:colOff>
      <xdr:row>60</xdr:row>
      <xdr:rowOff>4899</xdr:rowOff>
    </xdr:to>
    <xdr:cxnSp macro="">
      <xdr:nvCxnSpPr>
        <xdr:cNvPr id="198" name="直線コネクタ 197"/>
        <xdr:cNvCxnSpPr/>
      </xdr:nvCxnSpPr>
      <xdr:spPr>
        <a:xfrm flipV="1">
          <a:off x="1130300" y="1027230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3" name="n_1mainValue【橋りょう・トンネ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4" name="n_2mainValue【橋りょう・トンネル】&#10;有形固定資産減価償却率"/>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52631</xdr:rowOff>
    </xdr:from>
    <xdr:ext cx="405111" cy="259045"/>
    <xdr:sp macro="" textlink="">
      <xdr:nvSpPr>
        <xdr:cNvPr id="205" name="n_3mainValue【橋りょう・トンネル】&#10;有形固定資産減価償却率"/>
        <xdr:cNvSpPr txBox="1"/>
      </xdr:nvSpPr>
      <xdr:spPr>
        <a:xfrm>
          <a:off x="1816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72226</xdr:rowOff>
    </xdr:from>
    <xdr:ext cx="405111" cy="259045"/>
    <xdr:sp macro="" textlink="">
      <xdr:nvSpPr>
        <xdr:cNvPr id="206" name="n_4mainValue【橋りょう・トンネル】&#10;有形固定資産減価償却率"/>
        <xdr:cNvSpPr txBox="1"/>
      </xdr:nvSpPr>
      <xdr:spPr>
        <a:xfrm>
          <a:off x="927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113426</xdr:rowOff>
    </xdr:from>
    <xdr:to>
      <xdr:col>55</xdr:col>
      <xdr:colOff>50800</xdr:colOff>
      <xdr:row>61</xdr:row>
      <xdr:rowOff>43576</xdr:rowOff>
    </xdr:to>
    <xdr:sp macro="" textlink="">
      <xdr:nvSpPr>
        <xdr:cNvPr id="244" name="楕円 243"/>
        <xdr:cNvSpPr/>
      </xdr:nvSpPr>
      <xdr:spPr>
        <a:xfrm>
          <a:off x="10426700" y="104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136303</xdr:rowOff>
    </xdr:from>
    <xdr:ext cx="690189" cy="259045"/>
    <xdr:sp macro="" textlink="">
      <xdr:nvSpPr>
        <xdr:cNvPr id="245" name="【橋りょう・トンネル】&#10;一人当たり有形固定資産（償却資産）額該当値テキスト"/>
        <xdr:cNvSpPr txBox="1"/>
      </xdr:nvSpPr>
      <xdr:spPr>
        <a:xfrm>
          <a:off x="10515600" y="10251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131174</xdr:rowOff>
    </xdr:from>
    <xdr:to>
      <xdr:col>50</xdr:col>
      <xdr:colOff>165100</xdr:colOff>
      <xdr:row>61</xdr:row>
      <xdr:rowOff>61324</xdr:rowOff>
    </xdr:to>
    <xdr:sp macro="" textlink="">
      <xdr:nvSpPr>
        <xdr:cNvPr id="246" name="楕円 245"/>
        <xdr:cNvSpPr/>
      </xdr:nvSpPr>
      <xdr:spPr>
        <a:xfrm>
          <a:off x="9588500" y="104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164226</xdr:rowOff>
    </xdr:from>
    <xdr:to>
      <xdr:col>55</xdr:col>
      <xdr:colOff>0</xdr:colOff>
      <xdr:row>61</xdr:row>
      <xdr:rowOff>10524</xdr:rowOff>
    </xdr:to>
    <xdr:cxnSp macro="">
      <xdr:nvCxnSpPr>
        <xdr:cNvPr id="247" name="直線コネクタ 246"/>
        <xdr:cNvCxnSpPr/>
      </xdr:nvCxnSpPr>
      <xdr:spPr>
        <a:xfrm flipV="1">
          <a:off x="9639300" y="10451226"/>
          <a:ext cx="8382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171269</xdr:rowOff>
    </xdr:from>
    <xdr:to>
      <xdr:col>46</xdr:col>
      <xdr:colOff>38100</xdr:colOff>
      <xdr:row>61</xdr:row>
      <xdr:rowOff>101419</xdr:rowOff>
    </xdr:to>
    <xdr:sp macro="" textlink="">
      <xdr:nvSpPr>
        <xdr:cNvPr id="248" name="楕円 247"/>
        <xdr:cNvSpPr/>
      </xdr:nvSpPr>
      <xdr:spPr>
        <a:xfrm>
          <a:off x="8699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10524</xdr:rowOff>
    </xdr:from>
    <xdr:to>
      <xdr:col>50</xdr:col>
      <xdr:colOff>114300</xdr:colOff>
      <xdr:row>61</xdr:row>
      <xdr:rowOff>50619</xdr:rowOff>
    </xdr:to>
    <xdr:cxnSp macro="">
      <xdr:nvCxnSpPr>
        <xdr:cNvPr id="249" name="直線コネクタ 248"/>
        <xdr:cNvCxnSpPr/>
      </xdr:nvCxnSpPr>
      <xdr:spPr>
        <a:xfrm flipV="1">
          <a:off x="8750300" y="10468974"/>
          <a:ext cx="889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15887</xdr:rowOff>
    </xdr:from>
    <xdr:to>
      <xdr:col>41</xdr:col>
      <xdr:colOff>101600</xdr:colOff>
      <xdr:row>61</xdr:row>
      <xdr:rowOff>117487</xdr:rowOff>
    </xdr:to>
    <xdr:sp macro="" textlink="">
      <xdr:nvSpPr>
        <xdr:cNvPr id="250" name="楕円 249"/>
        <xdr:cNvSpPr/>
      </xdr:nvSpPr>
      <xdr:spPr>
        <a:xfrm>
          <a:off x="7810500" y="104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50619</xdr:rowOff>
    </xdr:from>
    <xdr:to>
      <xdr:col>45</xdr:col>
      <xdr:colOff>177800</xdr:colOff>
      <xdr:row>61</xdr:row>
      <xdr:rowOff>66687</xdr:rowOff>
    </xdr:to>
    <xdr:cxnSp macro="">
      <xdr:nvCxnSpPr>
        <xdr:cNvPr id="251" name="直線コネクタ 250"/>
        <xdr:cNvCxnSpPr/>
      </xdr:nvCxnSpPr>
      <xdr:spPr>
        <a:xfrm flipV="1">
          <a:off x="7861300" y="10509069"/>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50301</xdr:rowOff>
    </xdr:from>
    <xdr:to>
      <xdr:col>36</xdr:col>
      <xdr:colOff>165100</xdr:colOff>
      <xdr:row>61</xdr:row>
      <xdr:rowOff>151901</xdr:rowOff>
    </xdr:to>
    <xdr:sp macro="" textlink="">
      <xdr:nvSpPr>
        <xdr:cNvPr id="252" name="楕円 251"/>
        <xdr:cNvSpPr/>
      </xdr:nvSpPr>
      <xdr:spPr>
        <a:xfrm>
          <a:off x="6921500" y="105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66687</xdr:rowOff>
    </xdr:from>
    <xdr:to>
      <xdr:col>41</xdr:col>
      <xdr:colOff>50800</xdr:colOff>
      <xdr:row>61</xdr:row>
      <xdr:rowOff>101101</xdr:rowOff>
    </xdr:to>
    <xdr:cxnSp macro="">
      <xdr:nvCxnSpPr>
        <xdr:cNvPr id="253" name="直線コネクタ 252"/>
        <xdr:cNvCxnSpPr/>
      </xdr:nvCxnSpPr>
      <xdr:spPr>
        <a:xfrm flipV="1">
          <a:off x="6972300" y="10525137"/>
          <a:ext cx="889000" cy="3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56"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77851</xdr:rowOff>
    </xdr:from>
    <xdr:ext cx="690189" cy="259045"/>
    <xdr:sp macro="" textlink="">
      <xdr:nvSpPr>
        <xdr:cNvPr id="258" name="n_1mainValue【橋りょう・トンネル】&#10;一人当たり有形固定資産（償却資産）額"/>
        <xdr:cNvSpPr txBox="1"/>
      </xdr:nvSpPr>
      <xdr:spPr>
        <a:xfrm>
          <a:off x="9281505" y="10193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117946</xdr:rowOff>
    </xdr:from>
    <xdr:ext cx="690189" cy="259045"/>
    <xdr:sp macro="" textlink="">
      <xdr:nvSpPr>
        <xdr:cNvPr id="259" name="n_2mainValue【橋りょう・トンネル】&#10;一人当たり有形固定資産（償却資産）額"/>
        <xdr:cNvSpPr txBox="1"/>
      </xdr:nvSpPr>
      <xdr:spPr>
        <a:xfrm>
          <a:off x="8405205" y="10233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134014</xdr:rowOff>
    </xdr:from>
    <xdr:ext cx="599010" cy="259045"/>
    <xdr:sp macro="" textlink="">
      <xdr:nvSpPr>
        <xdr:cNvPr id="260" name="n_3mainValue【橋りょう・トンネル】&#10;一人当たり有形固定資産（償却資産）額"/>
        <xdr:cNvSpPr txBox="1"/>
      </xdr:nvSpPr>
      <xdr:spPr>
        <a:xfrm>
          <a:off x="7561795" y="1024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168428</xdr:rowOff>
    </xdr:from>
    <xdr:ext cx="599010" cy="259045"/>
    <xdr:sp macro="" textlink="">
      <xdr:nvSpPr>
        <xdr:cNvPr id="261" name="n_4mainValue【橋りょう・トンネル】&#10;一人当たり有形固定資産（償却資産）額"/>
        <xdr:cNvSpPr txBox="1"/>
      </xdr:nvSpPr>
      <xdr:spPr>
        <a:xfrm>
          <a:off x="6672795" y="102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82006</xdr:rowOff>
    </xdr:from>
    <xdr:to>
      <xdr:col>24</xdr:col>
      <xdr:colOff>114300</xdr:colOff>
      <xdr:row>82</xdr:row>
      <xdr:rowOff>12156</xdr:rowOff>
    </xdr:to>
    <xdr:sp macro="" textlink="">
      <xdr:nvSpPr>
        <xdr:cNvPr id="303" name="楕円 302"/>
        <xdr:cNvSpPr/>
      </xdr:nvSpPr>
      <xdr:spPr>
        <a:xfrm>
          <a:off x="45847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104883</xdr:rowOff>
    </xdr:from>
    <xdr:ext cx="405111" cy="259045"/>
    <xdr:sp macro="" textlink="">
      <xdr:nvSpPr>
        <xdr:cNvPr id="304" name="【公営住宅】&#10;有形固定資産減価償却率該当値テキスト"/>
        <xdr:cNvSpPr txBox="1"/>
      </xdr:nvSpPr>
      <xdr:spPr>
        <a:xfrm>
          <a:off x="4673600" y="138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xdr:rowOff>
    </xdr:from>
    <xdr:to>
      <xdr:col>20</xdr:col>
      <xdr:colOff>38100</xdr:colOff>
      <xdr:row>81</xdr:row>
      <xdr:rowOff>116658</xdr:rowOff>
    </xdr:to>
    <xdr:sp macro="" textlink="">
      <xdr:nvSpPr>
        <xdr:cNvPr id="305" name="楕円 304"/>
        <xdr:cNvSpPr/>
      </xdr:nvSpPr>
      <xdr:spPr>
        <a:xfrm>
          <a:off x="3746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65858</xdr:rowOff>
    </xdr:from>
    <xdr:to>
      <xdr:col>24</xdr:col>
      <xdr:colOff>63500</xdr:colOff>
      <xdr:row>81</xdr:row>
      <xdr:rowOff>132806</xdr:rowOff>
    </xdr:to>
    <xdr:cxnSp macro="">
      <xdr:nvCxnSpPr>
        <xdr:cNvPr id="306" name="直線コネクタ 305"/>
        <xdr:cNvCxnSpPr/>
      </xdr:nvCxnSpPr>
      <xdr:spPr>
        <a:xfrm>
          <a:off x="3797300" y="13953308"/>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126093</xdr:rowOff>
    </xdr:from>
    <xdr:to>
      <xdr:col>15</xdr:col>
      <xdr:colOff>101600</xdr:colOff>
      <xdr:row>82</xdr:row>
      <xdr:rowOff>56243</xdr:rowOff>
    </xdr:to>
    <xdr:sp macro="" textlink="">
      <xdr:nvSpPr>
        <xdr:cNvPr id="307" name="楕円 306"/>
        <xdr:cNvSpPr/>
      </xdr:nvSpPr>
      <xdr:spPr>
        <a:xfrm>
          <a:off x="2857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65858</xdr:rowOff>
    </xdr:from>
    <xdr:to>
      <xdr:col>19</xdr:col>
      <xdr:colOff>177800</xdr:colOff>
      <xdr:row>82</xdr:row>
      <xdr:rowOff>5443</xdr:rowOff>
    </xdr:to>
    <xdr:cxnSp macro="">
      <xdr:nvCxnSpPr>
        <xdr:cNvPr id="308" name="直線コネクタ 307"/>
        <xdr:cNvCxnSpPr/>
      </xdr:nvCxnSpPr>
      <xdr:spPr>
        <a:xfrm flipV="1">
          <a:off x="2908300" y="1395330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xdr:rowOff>
    </xdr:from>
    <xdr:to>
      <xdr:col>10</xdr:col>
      <xdr:colOff>165100</xdr:colOff>
      <xdr:row>82</xdr:row>
      <xdr:rowOff>108494</xdr:rowOff>
    </xdr:to>
    <xdr:sp macro="" textlink="">
      <xdr:nvSpPr>
        <xdr:cNvPr id="309" name="楕円 308"/>
        <xdr:cNvSpPr/>
      </xdr:nvSpPr>
      <xdr:spPr>
        <a:xfrm>
          <a:off x="1968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57694</xdr:rowOff>
    </xdr:to>
    <xdr:cxnSp macro="">
      <xdr:nvCxnSpPr>
        <xdr:cNvPr id="310" name="直線コネクタ 309"/>
        <xdr:cNvCxnSpPr/>
      </xdr:nvCxnSpPr>
      <xdr:spPr>
        <a:xfrm flipV="1">
          <a:off x="2019300" y="140643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142421</xdr:rowOff>
    </xdr:from>
    <xdr:to>
      <xdr:col>6</xdr:col>
      <xdr:colOff>38100</xdr:colOff>
      <xdr:row>82</xdr:row>
      <xdr:rowOff>72571</xdr:rowOff>
    </xdr:to>
    <xdr:sp macro="" textlink="">
      <xdr:nvSpPr>
        <xdr:cNvPr id="311" name="楕円 310"/>
        <xdr:cNvSpPr/>
      </xdr:nvSpPr>
      <xdr:spPr>
        <a:xfrm>
          <a:off x="1079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21771</xdr:rowOff>
    </xdr:from>
    <xdr:to>
      <xdr:col>10</xdr:col>
      <xdr:colOff>114300</xdr:colOff>
      <xdr:row>82</xdr:row>
      <xdr:rowOff>57694</xdr:rowOff>
    </xdr:to>
    <xdr:cxnSp macro="">
      <xdr:nvCxnSpPr>
        <xdr:cNvPr id="312" name="直線コネクタ 311"/>
        <xdr:cNvCxnSpPr/>
      </xdr:nvCxnSpPr>
      <xdr:spPr>
        <a:xfrm>
          <a:off x="1130300" y="140806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6"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133185</xdr:rowOff>
    </xdr:from>
    <xdr:ext cx="405111" cy="259045"/>
    <xdr:sp macro="" textlink="">
      <xdr:nvSpPr>
        <xdr:cNvPr id="317" name="n_1mainValue【公営住宅】&#10;有形固定資産減価償却率"/>
        <xdr:cNvSpPr txBox="1"/>
      </xdr:nvSpPr>
      <xdr:spPr>
        <a:xfrm>
          <a:off x="3582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72770</xdr:rowOff>
    </xdr:from>
    <xdr:ext cx="405111" cy="259045"/>
    <xdr:sp macro="" textlink="">
      <xdr:nvSpPr>
        <xdr:cNvPr id="318" name="n_2mainValue【公営住宅】&#10;有形固定資産減価償却率"/>
        <xdr:cNvSpPr txBox="1"/>
      </xdr:nvSpPr>
      <xdr:spPr>
        <a:xfrm>
          <a:off x="2705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125021</xdr:rowOff>
    </xdr:from>
    <xdr:ext cx="405111" cy="259045"/>
    <xdr:sp macro="" textlink="">
      <xdr:nvSpPr>
        <xdr:cNvPr id="319" name="n_3mainValue【公営住宅】&#10;有形固定資産減価償却率"/>
        <xdr:cNvSpPr txBox="1"/>
      </xdr:nvSpPr>
      <xdr:spPr>
        <a:xfrm>
          <a:off x="1816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89098</xdr:rowOff>
    </xdr:from>
    <xdr:ext cx="405111" cy="259045"/>
    <xdr:sp macro="" textlink="">
      <xdr:nvSpPr>
        <xdr:cNvPr id="320" name="n_4mainValue【公営住宅】&#10;有形固定資産減価償却率"/>
        <xdr:cNvSpPr txBox="1"/>
      </xdr:nvSpPr>
      <xdr:spPr>
        <a:xfrm>
          <a:off x="927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60198</xdr:rowOff>
    </xdr:from>
    <xdr:to>
      <xdr:col>55</xdr:col>
      <xdr:colOff>50800</xdr:colOff>
      <xdr:row>85</xdr:row>
      <xdr:rowOff>161798</xdr:rowOff>
    </xdr:to>
    <xdr:sp macro="" textlink="">
      <xdr:nvSpPr>
        <xdr:cNvPr id="360" name="楕円 359"/>
        <xdr:cNvSpPr/>
      </xdr:nvSpPr>
      <xdr:spPr>
        <a:xfrm>
          <a:off x="10426700" y="146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83075</xdr:rowOff>
    </xdr:from>
    <xdr:ext cx="469744" cy="259045"/>
    <xdr:sp macro="" textlink="">
      <xdr:nvSpPr>
        <xdr:cNvPr id="361" name="【公営住宅】&#10;一人当たり面積該当値テキスト"/>
        <xdr:cNvSpPr txBox="1"/>
      </xdr:nvSpPr>
      <xdr:spPr>
        <a:xfrm>
          <a:off x="10515600" y="1448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64643</xdr:rowOff>
    </xdr:from>
    <xdr:to>
      <xdr:col>50</xdr:col>
      <xdr:colOff>165100</xdr:colOff>
      <xdr:row>85</xdr:row>
      <xdr:rowOff>166243</xdr:rowOff>
    </xdr:to>
    <xdr:sp macro="" textlink="">
      <xdr:nvSpPr>
        <xdr:cNvPr id="362" name="楕円 361"/>
        <xdr:cNvSpPr/>
      </xdr:nvSpPr>
      <xdr:spPr>
        <a:xfrm>
          <a:off x="9588500" y="146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110998</xdr:rowOff>
    </xdr:from>
    <xdr:to>
      <xdr:col>55</xdr:col>
      <xdr:colOff>0</xdr:colOff>
      <xdr:row>85</xdr:row>
      <xdr:rowOff>115443</xdr:rowOff>
    </xdr:to>
    <xdr:cxnSp macro="">
      <xdr:nvCxnSpPr>
        <xdr:cNvPr id="363" name="直線コネクタ 362"/>
        <xdr:cNvCxnSpPr/>
      </xdr:nvCxnSpPr>
      <xdr:spPr>
        <a:xfrm flipV="1">
          <a:off x="9639300" y="14684248"/>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88012</xdr:rowOff>
    </xdr:from>
    <xdr:to>
      <xdr:col>46</xdr:col>
      <xdr:colOff>38100</xdr:colOff>
      <xdr:row>86</xdr:row>
      <xdr:rowOff>18162</xdr:rowOff>
    </xdr:to>
    <xdr:sp macro="" textlink="">
      <xdr:nvSpPr>
        <xdr:cNvPr id="364" name="楕円 363"/>
        <xdr:cNvSpPr/>
      </xdr:nvSpPr>
      <xdr:spPr>
        <a:xfrm>
          <a:off x="8699500" y="146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115443</xdr:rowOff>
    </xdr:from>
    <xdr:to>
      <xdr:col>50</xdr:col>
      <xdr:colOff>114300</xdr:colOff>
      <xdr:row>85</xdr:row>
      <xdr:rowOff>138812</xdr:rowOff>
    </xdr:to>
    <xdr:cxnSp macro="">
      <xdr:nvCxnSpPr>
        <xdr:cNvPr id="365" name="直線コネクタ 364"/>
        <xdr:cNvCxnSpPr/>
      </xdr:nvCxnSpPr>
      <xdr:spPr>
        <a:xfrm flipV="1">
          <a:off x="8750300" y="14688693"/>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104267</xdr:rowOff>
    </xdr:from>
    <xdr:to>
      <xdr:col>41</xdr:col>
      <xdr:colOff>101600</xdr:colOff>
      <xdr:row>86</xdr:row>
      <xdr:rowOff>34417</xdr:rowOff>
    </xdr:to>
    <xdr:sp macro="" textlink="">
      <xdr:nvSpPr>
        <xdr:cNvPr id="366" name="楕円 365"/>
        <xdr:cNvSpPr/>
      </xdr:nvSpPr>
      <xdr:spPr>
        <a:xfrm>
          <a:off x="7810500" y="146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138812</xdr:rowOff>
    </xdr:from>
    <xdr:to>
      <xdr:col>45</xdr:col>
      <xdr:colOff>177800</xdr:colOff>
      <xdr:row>85</xdr:row>
      <xdr:rowOff>155067</xdr:rowOff>
    </xdr:to>
    <xdr:cxnSp macro="">
      <xdr:nvCxnSpPr>
        <xdr:cNvPr id="367" name="直線コネクタ 366"/>
        <xdr:cNvCxnSpPr/>
      </xdr:nvCxnSpPr>
      <xdr:spPr>
        <a:xfrm flipV="1">
          <a:off x="7861300" y="14712062"/>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104394</xdr:rowOff>
    </xdr:from>
    <xdr:to>
      <xdr:col>36</xdr:col>
      <xdr:colOff>165100</xdr:colOff>
      <xdr:row>86</xdr:row>
      <xdr:rowOff>34544</xdr:rowOff>
    </xdr:to>
    <xdr:sp macro="" textlink="">
      <xdr:nvSpPr>
        <xdr:cNvPr id="368" name="楕円 367"/>
        <xdr:cNvSpPr/>
      </xdr:nvSpPr>
      <xdr:spPr>
        <a:xfrm>
          <a:off x="6921500" y="146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155067</xdr:rowOff>
    </xdr:from>
    <xdr:to>
      <xdr:col>41</xdr:col>
      <xdr:colOff>50800</xdr:colOff>
      <xdr:row>85</xdr:row>
      <xdr:rowOff>155194</xdr:rowOff>
    </xdr:to>
    <xdr:cxnSp macro="">
      <xdr:nvCxnSpPr>
        <xdr:cNvPr id="369" name="直線コネクタ 368"/>
        <xdr:cNvCxnSpPr/>
      </xdr:nvCxnSpPr>
      <xdr:spPr>
        <a:xfrm flipV="1">
          <a:off x="6972300" y="1472831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11320</xdr:rowOff>
    </xdr:from>
    <xdr:ext cx="469744" cy="259045"/>
    <xdr:sp macro="" textlink="">
      <xdr:nvSpPr>
        <xdr:cNvPr id="374" name="n_1mainValue【公営住宅】&#10;一人当たり面積"/>
        <xdr:cNvSpPr txBox="1"/>
      </xdr:nvSpPr>
      <xdr:spPr>
        <a:xfrm>
          <a:off x="9391727" y="144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9289</xdr:rowOff>
    </xdr:from>
    <xdr:ext cx="469744" cy="259045"/>
    <xdr:sp macro="" textlink="">
      <xdr:nvSpPr>
        <xdr:cNvPr id="375" name="n_2mainValue【公営住宅】&#10;一人当たり面積"/>
        <xdr:cNvSpPr txBox="1"/>
      </xdr:nvSpPr>
      <xdr:spPr>
        <a:xfrm>
          <a:off x="8515427" y="1475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25544</xdr:rowOff>
    </xdr:from>
    <xdr:ext cx="469744" cy="259045"/>
    <xdr:sp macro="" textlink="">
      <xdr:nvSpPr>
        <xdr:cNvPr id="376" name="n_3mainValue【公営住宅】&#10;一人当たり面積"/>
        <xdr:cNvSpPr txBox="1"/>
      </xdr:nvSpPr>
      <xdr:spPr>
        <a:xfrm>
          <a:off x="7626427" y="147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25671</xdr:rowOff>
    </xdr:from>
    <xdr:ext cx="469744" cy="259045"/>
    <xdr:sp macro="" textlink="">
      <xdr:nvSpPr>
        <xdr:cNvPr id="377" name="n_4mainValue【公営住宅】&#10;一人当たり面積"/>
        <xdr:cNvSpPr txBox="1"/>
      </xdr:nvSpPr>
      <xdr:spPr>
        <a:xfrm>
          <a:off x="6737427" y="147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38463</xdr:rowOff>
    </xdr:from>
    <xdr:to>
      <xdr:col>85</xdr:col>
      <xdr:colOff>177800</xdr:colOff>
      <xdr:row>40</xdr:row>
      <xdr:rowOff>140063</xdr:rowOff>
    </xdr:to>
    <xdr:sp macro="" textlink="">
      <xdr:nvSpPr>
        <xdr:cNvPr id="435" name="楕円 434"/>
        <xdr:cNvSpPr/>
      </xdr:nvSpPr>
      <xdr:spPr>
        <a:xfrm>
          <a:off x="16268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16890</xdr:rowOff>
    </xdr:from>
    <xdr:ext cx="405111" cy="259045"/>
    <xdr:sp macro="" textlink="">
      <xdr:nvSpPr>
        <xdr:cNvPr id="436" name="【認定こども園・幼稚園・保育所】&#10;有形固定資産減価償却率該当値テキスト"/>
        <xdr:cNvSpPr txBox="1"/>
      </xdr:nvSpPr>
      <xdr:spPr>
        <a:xfrm>
          <a:off x="163576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154396</xdr:rowOff>
    </xdr:from>
    <xdr:to>
      <xdr:col>81</xdr:col>
      <xdr:colOff>101600</xdr:colOff>
      <xdr:row>40</xdr:row>
      <xdr:rowOff>84546</xdr:rowOff>
    </xdr:to>
    <xdr:sp macro="" textlink="">
      <xdr:nvSpPr>
        <xdr:cNvPr id="437" name="楕円 436"/>
        <xdr:cNvSpPr/>
      </xdr:nvSpPr>
      <xdr:spPr>
        <a:xfrm>
          <a:off x="15430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33746</xdr:rowOff>
    </xdr:from>
    <xdr:to>
      <xdr:col>85</xdr:col>
      <xdr:colOff>127000</xdr:colOff>
      <xdr:row>40</xdr:row>
      <xdr:rowOff>89263</xdr:rowOff>
    </xdr:to>
    <xdr:cxnSp macro="">
      <xdr:nvCxnSpPr>
        <xdr:cNvPr id="438" name="直線コネクタ 437"/>
        <xdr:cNvCxnSpPr/>
      </xdr:nvCxnSpPr>
      <xdr:spPr>
        <a:xfrm>
          <a:off x="15481300" y="689174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80917</xdr:rowOff>
    </xdr:from>
    <xdr:to>
      <xdr:col>76</xdr:col>
      <xdr:colOff>165100</xdr:colOff>
      <xdr:row>40</xdr:row>
      <xdr:rowOff>11067</xdr:rowOff>
    </xdr:to>
    <xdr:sp macro="" textlink="">
      <xdr:nvSpPr>
        <xdr:cNvPr id="439" name="楕円 438"/>
        <xdr:cNvSpPr/>
      </xdr:nvSpPr>
      <xdr:spPr>
        <a:xfrm>
          <a:off x="14541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131717</xdr:rowOff>
    </xdr:from>
    <xdr:to>
      <xdr:col>81</xdr:col>
      <xdr:colOff>50800</xdr:colOff>
      <xdr:row>40</xdr:row>
      <xdr:rowOff>33746</xdr:rowOff>
    </xdr:to>
    <xdr:cxnSp macro="">
      <xdr:nvCxnSpPr>
        <xdr:cNvPr id="440" name="直線コネクタ 439"/>
        <xdr:cNvCxnSpPr/>
      </xdr:nvCxnSpPr>
      <xdr:spPr>
        <a:xfrm>
          <a:off x="14592300" y="681826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9072</xdr:rowOff>
    </xdr:from>
    <xdr:to>
      <xdr:col>72</xdr:col>
      <xdr:colOff>38100</xdr:colOff>
      <xdr:row>39</xdr:row>
      <xdr:rowOff>110672</xdr:rowOff>
    </xdr:to>
    <xdr:sp macro="" textlink="">
      <xdr:nvSpPr>
        <xdr:cNvPr id="441" name="楕円 440"/>
        <xdr:cNvSpPr/>
      </xdr:nvSpPr>
      <xdr:spPr>
        <a:xfrm>
          <a:off x="13652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59872</xdr:rowOff>
    </xdr:from>
    <xdr:to>
      <xdr:col>76</xdr:col>
      <xdr:colOff>114300</xdr:colOff>
      <xdr:row>39</xdr:row>
      <xdr:rowOff>131717</xdr:rowOff>
    </xdr:to>
    <xdr:cxnSp macro="">
      <xdr:nvCxnSpPr>
        <xdr:cNvPr id="442" name="直線コネクタ 441"/>
        <xdr:cNvCxnSpPr/>
      </xdr:nvCxnSpPr>
      <xdr:spPr>
        <a:xfrm>
          <a:off x="13703300" y="674642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108676</xdr:rowOff>
    </xdr:from>
    <xdr:to>
      <xdr:col>67</xdr:col>
      <xdr:colOff>101600</xdr:colOff>
      <xdr:row>39</xdr:row>
      <xdr:rowOff>38826</xdr:rowOff>
    </xdr:to>
    <xdr:sp macro="" textlink="">
      <xdr:nvSpPr>
        <xdr:cNvPr id="443" name="楕円 442"/>
        <xdr:cNvSpPr/>
      </xdr:nvSpPr>
      <xdr:spPr>
        <a:xfrm>
          <a:off x="12763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159476</xdr:rowOff>
    </xdr:from>
    <xdr:to>
      <xdr:col>71</xdr:col>
      <xdr:colOff>177800</xdr:colOff>
      <xdr:row>39</xdr:row>
      <xdr:rowOff>59872</xdr:rowOff>
    </xdr:to>
    <xdr:cxnSp macro="">
      <xdr:nvCxnSpPr>
        <xdr:cNvPr id="444" name="直線コネクタ 443"/>
        <xdr:cNvCxnSpPr/>
      </xdr:nvCxnSpPr>
      <xdr:spPr>
        <a:xfrm>
          <a:off x="12814300" y="667457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75673</xdr:rowOff>
    </xdr:from>
    <xdr:ext cx="405111" cy="259045"/>
    <xdr:sp macro="" textlink="">
      <xdr:nvSpPr>
        <xdr:cNvPr id="449" name="n_1mainValue【認定こども園・幼稚園・保育所】&#10;有形固定資産減価償却率"/>
        <xdr:cNvSpPr txBox="1"/>
      </xdr:nvSpPr>
      <xdr:spPr>
        <a:xfrm>
          <a:off x="15266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450" name="n_2mainValue【認定こども園・幼稚園・保育所】&#10;有形固定資産減価償却率"/>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101799</xdr:rowOff>
    </xdr:from>
    <xdr:ext cx="405111" cy="259045"/>
    <xdr:sp macro="" textlink="">
      <xdr:nvSpPr>
        <xdr:cNvPr id="451" name="n_3mainValue【認定こども園・幼稚園・保育所】&#10;有形固定資産減価償却率"/>
        <xdr:cNvSpPr txBox="1"/>
      </xdr:nvSpPr>
      <xdr:spPr>
        <a:xfrm>
          <a:off x="13500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29953</xdr:rowOff>
    </xdr:from>
    <xdr:ext cx="405111" cy="259045"/>
    <xdr:sp macro="" textlink="">
      <xdr:nvSpPr>
        <xdr:cNvPr id="452" name="n_4mainValue【認定こども園・幼稚園・保育所】&#10;有形固定資産減価償却率"/>
        <xdr:cNvSpPr txBox="1"/>
      </xdr:nvSpPr>
      <xdr:spPr>
        <a:xfrm>
          <a:off x="12611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87449</xdr:rowOff>
    </xdr:from>
    <xdr:to>
      <xdr:col>116</xdr:col>
      <xdr:colOff>114300</xdr:colOff>
      <xdr:row>39</xdr:row>
      <xdr:rowOff>17599</xdr:rowOff>
    </xdr:to>
    <xdr:sp macro="" textlink="">
      <xdr:nvSpPr>
        <xdr:cNvPr id="494" name="楕円 493"/>
        <xdr:cNvSpPr/>
      </xdr:nvSpPr>
      <xdr:spPr>
        <a:xfrm>
          <a:off x="22110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110326</xdr:rowOff>
    </xdr:from>
    <xdr:ext cx="469744" cy="259045"/>
    <xdr:sp macro="" textlink="">
      <xdr:nvSpPr>
        <xdr:cNvPr id="495" name="【認定こども園・幼稚園・保育所】&#10;一人当たり面積該当値テキスト"/>
        <xdr:cNvSpPr txBox="1"/>
      </xdr:nvSpPr>
      <xdr:spPr>
        <a:xfrm>
          <a:off x="22199600" y="645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103777</xdr:rowOff>
    </xdr:from>
    <xdr:to>
      <xdr:col>112</xdr:col>
      <xdr:colOff>38100</xdr:colOff>
      <xdr:row>39</xdr:row>
      <xdr:rowOff>33927</xdr:rowOff>
    </xdr:to>
    <xdr:sp macro="" textlink="">
      <xdr:nvSpPr>
        <xdr:cNvPr id="496" name="楕円 495"/>
        <xdr:cNvSpPr/>
      </xdr:nvSpPr>
      <xdr:spPr>
        <a:xfrm>
          <a:off x="21272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138249</xdr:rowOff>
    </xdr:from>
    <xdr:to>
      <xdr:col>116</xdr:col>
      <xdr:colOff>63500</xdr:colOff>
      <xdr:row>38</xdr:row>
      <xdr:rowOff>154577</xdr:rowOff>
    </xdr:to>
    <xdr:cxnSp macro="">
      <xdr:nvCxnSpPr>
        <xdr:cNvPr id="497" name="直線コネクタ 496"/>
        <xdr:cNvCxnSpPr/>
      </xdr:nvCxnSpPr>
      <xdr:spPr>
        <a:xfrm flipV="1">
          <a:off x="21323300" y="66533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121738</xdr:rowOff>
    </xdr:from>
    <xdr:to>
      <xdr:col>107</xdr:col>
      <xdr:colOff>101600</xdr:colOff>
      <xdr:row>39</xdr:row>
      <xdr:rowOff>51888</xdr:rowOff>
    </xdr:to>
    <xdr:sp macro="" textlink="">
      <xdr:nvSpPr>
        <xdr:cNvPr id="498" name="楕円 497"/>
        <xdr:cNvSpPr/>
      </xdr:nvSpPr>
      <xdr:spPr>
        <a:xfrm>
          <a:off x="20383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154577</xdr:rowOff>
    </xdr:from>
    <xdr:to>
      <xdr:col>111</xdr:col>
      <xdr:colOff>177800</xdr:colOff>
      <xdr:row>39</xdr:row>
      <xdr:rowOff>1088</xdr:rowOff>
    </xdr:to>
    <xdr:cxnSp macro="">
      <xdr:nvCxnSpPr>
        <xdr:cNvPr id="499" name="直線コネクタ 498"/>
        <xdr:cNvCxnSpPr/>
      </xdr:nvCxnSpPr>
      <xdr:spPr>
        <a:xfrm flipV="1">
          <a:off x="20434300" y="66696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138067</xdr:rowOff>
    </xdr:from>
    <xdr:to>
      <xdr:col>102</xdr:col>
      <xdr:colOff>165100</xdr:colOff>
      <xdr:row>39</xdr:row>
      <xdr:rowOff>68217</xdr:rowOff>
    </xdr:to>
    <xdr:sp macro="" textlink="">
      <xdr:nvSpPr>
        <xdr:cNvPr id="500" name="楕円 499"/>
        <xdr:cNvSpPr/>
      </xdr:nvSpPr>
      <xdr:spPr>
        <a:xfrm>
          <a:off x="19494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1088</xdr:rowOff>
    </xdr:from>
    <xdr:to>
      <xdr:col>107</xdr:col>
      <xdr:colOff>50800</xdr:colOff>
      <xdr:row>39</xdr:row>
      <xdr:rowOff>17417</xdr:rowOff>
    </xdr:to>
    <xdr:cxnSp macro="">
      <xdr:nvCxnSpPr>
        <xdr:cNvPr id="501" name="直線コネクタ 500"/>
        <xdr:cNvCxnSpPr/>
      </xdr:nvCxnSpPr>
      <xdr:spPr>
        <a:xfrm flipV="1">
          <a:off x="19545300" y="66876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151130</xdr:rowOff>
    </xdr:from>
    <xdr:to>
      <xdr:col>98</xdr:col>
      <xdr:colOff>38100</xdr:colOff>
      <xdr:row>39</xdr:row>
      <xdr:rowOff>81280</xdr:rowOff>
    </xdr:to>
    <xdr:sp macro="" textlink="">
      <xdr:nvSpPr>
        <xdr:cNvPr id="502" name="楕円 501"/>
        <xdr:cNvSpPr/>
      </xdr:nvSpPr>
      <xdr:spPr>
        <a:xfrm>
          <a:off x="18605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17417</xdr:rowOff>
    </xdr:from>
    <xdr:to>
      <xdr:col>102</xdr:col>
      <xdr:colOff>114300</xdr:colOff>
      <xdr:row>39</xdr:row>
      <xdr:rowOff>30480</xdr:rowOff>
    </xdr:to>
    <xdr:cxnSp macro="">
      <xdr:nvCxnSpPr>
        <xdr:cNvPr id="503" name="直線コネクタ 502"/>
        <xdr:cNvCxnSpPr/>
      </xdr:nvCxnSpPr>
      <xdr:spPr>
        <a:xfrm flipV="1">
          <a:off x="18656300" y="67039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05"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50454</xdr:rowOff>
    </xdr:from>
    <xdr:ext cx="469744" cy="259045"/>
    <xdr:sp macro="" textlink="">
      <xdr:nvSpPr>
        <xdr:cNvPr id="508" name="n_1mainValue【認定こども園・幼稚園・保育所】&#10;一人当たり面積"/>
        <xdr:cNvSpPr txBox="1"/>
      </xdr:nvSpPr>
      <xdr:spPr>
        <a:xfrm>
          <a:off x="21075727"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68416</xdr:rowOff>
    </xdr:from>
    <xdr:ext cx="469744" cy="259045"/>
    <xdr:sp macro="" textlink="">
      <xdr:nvSpPr>
        <xdr:cNvPr id="509" name="n_2mainValue【認定こども園・幼稚園・保育所】&#10;一人当たり面積"/>
        <xdr:cNvSpPr txBox="1"/>
      </xdr:nvSpPr>
      <xdr:spPr>
        <a:xfrm>
          <a:off x="20199427" y="641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59344</xdr:rowOff>
    </xdr:from>
    <xdr:ext cx="469744" cy="259045"/>
    <xdr:sp macro="" textlink="">
      <xdr:nvSpPr>
        <xdr:cNvPr id="510" name="n_3mainValue【認定こども園・幼稚園・保育所】&#10;一人当たり面積"/>
        <xdr:cNvSpPr txBox="1"/>
      </xdr:nvSpPr>
      <xdr:spPr>
        <a:xfrm>
          <a:off x="19310427" y="67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97807</xdr:rowOff>
    </xdr:from>
    <xdr:ext cx="469744" cy="259045"/>
    <xdr:sp macro="" textlink="">
      <xdr:nvSpPr>
        <xdr:cNvPr id="511" name="n_4mainValue【認定こども園・幼稚園・保育所】&#10;一人当たり面積"/>
        <xdr:cNvSpPr txBox="1"/>
      </xdr:nvSpPr>
      <xdr:spPr>
        <a:xfrm>
          <a:off x="18421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xdr:rowOff>
    </xdr:from>
    <xdr:to>
      <xdr:col>85</xdr:col>
      <xdr:colOff>177800</xdr:colOff>
      <xdr:row>57</xdr:row>
      <xdr:rowOff>117475</xdr:rowOff>
    </xdr:to>
    <xdr:sp macro="" textlink="">
      <xdr:nvSpPr>
        <xdr:cNvPr id="552" name="楕円 551"/>
        <xdr:cNvSpPr/>
      </xdr:nvSpPr>
      <xdr:spPr>
        <a:xfrm>
          <a:off x="162687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38752</xdr:rowOff>
    </xdr:from>
    <xdr:ext cx="405111" cy="259045"/>
    <xdr:sp macro="" textlink="">
      <xdr:nvSpPr>
        <xdr:cNvPr id="553" name="【学校施設】&#10;有形固定資産減価償却率該当値テキスト"/>
        <xdr:cNvSpPr txBox="1"/>
      </xdr:nvSpPr>
      <xdr:spPr>
        <a:xfrm>
          <a:off x="16357600"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147320</xdr:rowOff>
    </xdr:from>
    <xdr:to>
      <xdr:col>81</xdr:col>
      <xdr:colOff>101600</xdr:colOff>
      <xdr:row>57</xdr:row>
      <xdr:rowOff>77470</xdr:rowOff>
    </xdr:to>
    <xdr:sp macro="" textlink="">
      <xdr:nvSpPr>
        <xdr:cNvPr id="554" name="楕円 553"/>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26670</xdr:rowOff>
    </xdr:from>
    <xdr:to>
      <xdr:col>85</xdr:col>
      <xdr:colOff>127000</xdr:colOff>
      <xdr:row>57</xdr:row>
      <xdr:rowOff>66675</xdr:rowOff>
    </xdr:to>
    <xdr:cxnSp macro="">
      <xdr:nvCxnSpPr>
        <xdr:cNvPr id="555" name="直線コネクタ 554"/>
        <xdr:cNvCxnSpPr/>
      </xdr:nvCxnSpPr>
      <xdr:spPr>
        <a:xfrm>
          <a:off x="15481300" y="9799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114935</xdr:rowOff>
    </xdr:from>
    <xdr:to>
      <xdr:col>76</xdr:col>
      <xdr:colOff>165100</xdr:colOff>
      <xdr:row>57</xdr:row>
      <xdr:rowOff>45085</xdr:rowOff>
    </xdr:to>
    <xdr:sp macro="" textlink="">
      <xdr:nvSpPr>
        <xdr:cNvPr id="556" name="楕円 555"/>
        <xdr:cNvSpPr/>
      </xdr:nvSpPr>
      <xdr:spPr>
        <a:xfrm>
          <a:off x="14541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165735</xdr:rowOff>
    </xdr:from>
    <xdr:to>
      <xdr:col>81</xdr:col>
      <xdr:colOff>50800</xdr:colOff>
      <xdr:row>57</xdr:row>
      <xdr:rowOff>26670</xdr:rowOff>
    </xdr:to>
    <xdr:cxnSp macro="">
      <xdr:nvCxnSpPr>
        <xdr:cNvPr id="557" name="直線コネクタ 556"/>
        <xdr:cNvCxnSpPr/>
      </xdr:nvCxnSpPr>
      <xdr:spPr>
        <a:xfrm>
          <a:off x="14592300" y="9766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73025</xdr:rowOff>
    </xdr:from>
    <xdr:to>
      <xdr:col>72</xdr:col>
      <xdr:colOff>38100</xdr:colOff>
      <xdr:row>57</xdr:row>
      <xdr:rowOff>3175</xdr:rowOff>
    </xdr:to>
    <xdr:sp macro="" textlink="">
      <xdr:nvSpPr>
        <xdr:cNvPr id="558" name="楕円 557"/>
        <xdr:cNvSpPr/>
      </xdr:nvSpPr>
      <xdr:spPr>
        <a:xfrm>
          <a:off x="13652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123825</xdr:rowOff>
    </xdr:from>
    <xdr:to>
      <xdr:col>76</xdr:col>
      <xdr:colOff>114300</xdr:colOff>
      <xdr:row>56</xdr:row>
      <xdr:rowOff>165735</xdr:rowOff>
    </xdr:to>
    <xdr:cxnSp macro="">
      <xdr:nvCxnSpPr>
        <xdr:cNvPr id="559" name="直線コネクタ 558"/>
        <xdr:cNvCxnSpPr/>
      </xdr:nvCxnSpPr>
      <xdr:spPr>
        <a:xfrm>
          <a:off x="13703300" y="9725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29210</xdr:rowOff>
    </xdr:from>
    <xdr:to>
      <xdr:col>67</xdr:col>
      <xdr:colOff>101600</xdr:colOff>
      <xdr:row>56</xdr:row>
      <xdr:rowOff>130810</xdr:rowOff>
    </xdr:to>
    <xdr:sp macro="" textlink="">
      <xdr:nvSpPr>
        <xdr:cNvPr id="560" name="楕円 559"/>
        <xdr:cNvSpPr/>
      </xdr:nvSpPr>
      <xdr:spPr>
        <a:xfrm>
          <a:off x="12763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80010</xdr:rowOff>
    </xdr:from>
    <xdr:to>
      <xdr:col>71</xdr:col>
      <xdr:colOff>177800</xdr:colOff>
      <xdr:row>56</xdr:row>
      <xdr:rowOff>123825</xdr:rowOff>
    </xdr:to>
    <xdr:cxnSp macro="">
      <xdr:nvCxnSpPr>
        <xdr:cNvPr id="561" name="直線コネクタ 560"/>
        <xdr:cNvCxnSpPr/>
      </xdr:nvCxnSpPr>
      <xdr:spPr>
        <a:xfrm>
          <a:off x="12814300" y="9681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565" name="n_4aveValue【学校施設】&#10;有形固定資産減価償却率"/>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93997</xdr:rowOff>
    </xdr:from>
    <xdr:ext cx="405111" cy="259045"/>
    <xdr:sp macro="" textlink="">
      <xdr:nvSpPr>
        <xdr:cNvPr id="566" name="n_1mainValue【学校施設】&#10;有形固定資産減価償却率"/>
        <xdr:cNvSpPr txBox="1"/>
      </xdr:nvSpPr>
      <xdr:spPr>
        <a:xfrm>
          <a:off x="15266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61612</xdr:rowOff>
    </xdr:from>
    <xdr:ext cx="405111" cy="259045"/>
    <xdr:sp macro="" textlink="">
      <xdr:nvSpPr>
        <xdr:cNvPr id="567" name="n_2mainValue【学校施設】&#10;有形固定資産減価償却率"/>
        <xdr:cNvSpPr txBox="1"/>
      </xdr:nvSpPr>
      <xdr:spPr>
        <a:xfrm>
          <a:off x="14389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19702</xdr:rowOff>
    </xdr:from>
    <xdr:ext cx="405111" cy="259045"/>
    <xdr:sp macro="" textlink="">
      <xdr:nvSpPr>
        <xdr:cNvPr id="568" name="n_3mainValue【学校施設】&#10;有形固定資産減価償却率"/>
        <xdr:cNvSpPr txBox="1"/>
      </xdr:nvSpPr>
      <xdr:spPr>
        <a:xfrm>
          <a:off x="135007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569" name="n_4mainValue【学校施設】&#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02"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7779</xdr:rowOff>
    </xdr:from>
    <xdr:to>
      <xdr:col>116</xdr:col>
      <xdr:colOff>114300</xdr:colOff>
      <xdr:row>61</xdr:row>
      <xdr:rowOff>109379</xdr:rowOff>
    </xdr:to>
    <xdr:sp macro="" textlink="">
      <xdr:nvSpPr>
        <xdr:cNvPr id="613" name="楕円 612"/>
        <xdr:cNvSpPr/>
      </xdr:nvSpPr>
      <xdr:spPr>
        <a:xfrm>
          <a:off x="22110700" y="104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157656</xdr:rowOff>
    </xdr:from>
    <xdr:ext cx="469744" cy="259045"/>
    <xdr:sp macro="" textlink="">
      <xdr:nvSpPr>
        <xdr:cNvPr id="614" name="【学校施設】&#10;一人当たり面積該当値テキスト"/>
        <xdr:cNvSpPr txBox="1"/>
      </xdr:nvSpPr>
      <xdr:spPr>
        <a:xfrm>
          <a:off x="22199600" y="1044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23781</xdr:rowOff>
    </xdr:from>
    <xdr:to>
      <xdr:col>112</xdr:col>
      <xdr:colOff>38100</xdr:colOff>
      <xdr:row>61</xdr:row>
      <xdr:rowOff>125381</xdr:rowOff>
    </xdr:to>
    <xdr:sp macro="" textlink="">
      <xdr:nvSpPr>
        <xdr:cNvPr id="615" name="楕円 614"/>
        <xdr:cNvSpPr/>
      </xdr:nvSpPr>
      <xdr:spPr>
        <a:xfrm>
          <a:off x="21272500" y="10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58579</xdr:rowOff>
    </xdr:from>
    <xdr:to>
      <xdr:col>116</xdr:col>
      <xdr:colOff>63500</xdr:colOff>
      <xdr:row>61</xdr:row>
      <xdr:rowOff>74581</xdr:rowOff>
    </xdr:to>
    <xdr:cxnSp macro="">
      <xdr:nvCxnSpPr>
        <xdr:cNvPr id="616" name="直線コネクタ 615"/>
        <xdr:cNvCxnSpPr/>
      </xdr:nvCxnSpPr>
      <xdr:spPr>
        <a:xfrm flipV="1">
          <a:off x="21323300" y="1051702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41497</xdr:rowOff>
    </xdr:from>
    <xdr:to>
      <xdr:col>107</xdr:col>
      <xdr:colOff>101600</xdr:colOff>
      <xdr:row>61</xdr:row>
      <xdr:rowOff>143097</xdr:rowOff>
    </xdr:to>
    <xdr:sp macro="" textlink="">
      <xdr:nvSpPr>
        <xdr:cNvPr id="617" name="楕円 616"/>
        <xdr:cNvSpPr/>
      </xdr:nvSpPr>
      <xdr:spPr>
        <a:xfrm>
          <a:off x="20383500" y="1049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74581</xdr:rowOff>
    </xdr:from>
    <xdr:to>
      <xdr:col>111</xdr:col>
      <xdr:colOff>177800</xdr:colOff>
      <xdr:row>61</xdr:row>
      <xdr:rowOff>92297</xdr:rowOff>
    </xdr:to>
    <xdr:cxnSp macro="">
      <xdr:nvCxnSpPr>
        <xdr:cNvPr id="618" name="直線コネクタ 617"/>
        <xdr:cNvCxnSpPr/>
      </xdr:nvCxnSpPr>
      <xdr:spPr>
        <a:xfrm flipV="1">
          <a:off x="20434300" y="10533031"/>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58071</xdr:rowOff>
    </xdr:from>
    <xdr:to>
      <xdr:col>102</xdr:col>
      <xdr:colOff>165100</xdr:colOff>
      <xdr:row>61</xdr:row>
      <xdr:rowOff>159671</xdr:rowOff>
    </xdr:to>
    <xdr:sp macro="" textlink="">
      <xdr:nvSpPr>
        <xdr:cNvPr id="619" name="楕円 618"/>
        <xdr:cNvSpPr/>
      </xdr:nvSpPr>
      <xdr:spPr>
        <a:xfrm>
          <a:off x="19494500" y="10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92297</xdr:rowOff>
    </xdr:from>
    <xdr:to>
      <xdr:col>107</xdr:col>
      <xdr:colOff>50800</xdr:colOff>
      <xdr:row>61</xdr:row>
      <xdr:rowOff>108871</xdr:rowOff>
    </xdr:to>
    <xdr:cxnSp macro="">
      <xdr:nvCxnSpPr>
        <xdr:cNvPr id="620" name="直線コネクタ 619"/>
        <xdr:cNvCxnSpPr/>
      </xdr:nvCxnSpPr>
      <xdr:spPr>
        <a:xfrm flipV="1">
          <a:off x="19545300" y="1055074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70358</xdr:rowOff>
    </xdr:from>
    <xdr:to>
      <xdr:col>98</xdr:col>
      <xdr:colOff>38100</xdr:colOff>
      <xdr:row>62</xdr:row>
      <xdr:rowOff>508</xdr:rowOff>
    </xdr:to>
    <xdr:sp macro="" textlink="">
      <xdr:nvSpPr>
        <xdr:cNvPr id="621" name="楕円 620"/>
        <xdr:cNvSpPr/>
      </xdr:nvSpPr>
      <xdr:spPr>
        <a:xfrm>
          <a:off x="18605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108871</xdr:rowOff>
    </xdr:from>
    <xdr:to>
      <xdr:col>102</xdr:col>
      <xdr:colOff>114300</xdr:colOff>
      <xdr:row>61</xdr:row>
      <xdr:rowOff>121158</xdr:rowOff>
    </xdr:to>
    <xdr:cxnSp macro="">
      <xdr:nvCxnSpPr>
        <xdr:cNvPr id="622" name="直線コネクタ 621"/>
        <xdr:cNvCxnSpPr/>
      </xdr:nvCxnSpPr>
      <xdr:spPr>
        <a:xfrm flipV="1">
          <a:off x="18656300" y="10567321"/>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23"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24"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25"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26"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116508</xdr:rowOff>
    </xdr:from>
    <xdr:ext cx="469744" cy="259045"/>
    <xdr:sp macro="" textlink="">
      <xdr:nvSpPr>
        <xdr:cNvPr id="627" name="n_1mainValue【学校施設】&#10;一人当たり面積"/>
        <xdr:cNvSpPr txBox="1"/>
      </xdr:nvSpPr>
      <xdr:spPr>
        <a:xfrm>
          <a:off x="21075727" y="10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134224</xdr:rowOff>
    </xdr:from>
    <xdr:ext cx="469744" cy="259045"/>
    <xdr:sp macro="" textlink="">
      <xdr:nvSpPr>
        <xdr:cNvPr id="628" name="n_2mainValue【学校施設】&#10;一人当たり面積"/>
        <xdr:cNvSpPr txBox="1"/>
      </xdr:nvSpPr>
      <xdr:spPr>
        <a:xfrm>
          <a:off x="20199427" y="1059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150798</xdr:rowOff>
    </xdr:from>
    <xdr:ext cx="469744" cy="259045"/>
    <xdr:sp macro="" textlink="">
      <xdr:nvSpPr>
        <xdr:cNvPr id="629" name="n_3mainValue【学校施設】&#10;一人当たり面積"/>
        <xdr:cNvSpPr txBox="1"/>
      </xdr:nvSpPr>
      <xdr:spPr>
        <a:xfrm>
          <a:off x="19310427" y="1060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630" name="n_4mainValue【学校施設】&#10;一人当たり面積"/>
        <xdr:cNvSpPr txBox="1"/>
      </xdr:nvSpPr>
      <xdr:spPr>
        <a:xfrm>
          <a:off x="18421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33020</xdr:rowOff>
    </xdr:from>
    <xdr:to>
      <xdr:col>85</xdr:col>
      <xdr:colOff>177800</xdr:colOff>
      <xdr:row>107</xdr:row>
      <xdr:rowOff>134620</xdr:rowOff>
    </xdr:to>
    <xdr:sp macro="" textlink="">
      <xdr:nvSpPr>
        <xdr:cNvPr id="687" name="楕円 686"/>
        <xdr:cNvSpPr/>
      </xdr:nvSpPr>
      <xdr:spPr>
        <a:xfrm>
          <a:off x="16268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11447</xdr:rowOff>
    </xdr:from>
    <xdr:ext cx="405111" cy="259045"/>
    <xdr:sp macro="" textlink="">
      <xdr:nvSpPr>
        <xdr:cNvPr id="688" name="【公民館】&#10;有形固定資産減価償却率該当値テキスト"/>
        <xdr:cNvSpPr txBox="1"/>
      </xdr:nvSpPr>
      <xdr:spPr>
        <a:xfrm>
          <a:off x="16357600"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689" name="楕円 688"/>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107</xdr:row>
      <xdr:rowOff>83820</xdr:rowOff>
    </xdr:to>
    <xdr:cxnSp macro="">
      <xdr:nvCxnSpPr>
        <xdr:cNvPr id="690" name="直線コネクタ 689"/>
        <xdr:cNvCxnSpPr/>
      </xdr:nvCxnSpPr>
      <xdr:spPr>
        <a:xfrm>
          <a:off x="15481300" y="18402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153036</xdr:rowOff>
    </xdr:from>
    <xdr:to>
      <xdr:col>76</xdr:col>
      <xdr:colOff>165100</xdr:colOff>
      <xdr:row>107</xdr:row>
      <xdr:rowOff>83186</xdr:rowOff>
    </xdr:to>
    <xdr:sp macro="" textlink="">
      <xdr:nvSpPr>
        <xdr:cNvPr id="691" name="楕円 690"/>
        <xdr:cNvSpPr/>
      </xdr:nvSpPr>
      <xdr:spPr>
        <a:xfrm>
          <a:off x="14541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32386</xdr:rowOff>
    </xdr:from>
    <xdr:to>
      <xdr:col>81</xdr:col>
      <xdr:colOff>50800</xdr:colOff>
      <xdr:row>107</xdr:row>
      <xdr:rowOff>57150</xdr:rowOff>
    </xdr:to>
    <xdr:cxnSp macro="">
      <xdr:nvCxnSpPr>
        <xdr:cNvPr id="692" name="直線コネクタ 691"/>
        <xdr:cNvCxnSpPr/>
      </xdr:nvCxnSpPr>
      <xdr:spPr>
        <a:xfrm>
          <a:off x="14592300" y="183775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113030</xdr:rowOff>
    </xdr:from>
    <xdr:to>
      <xdr:col>72</xdr:col>
      <xdr:colOff>38100</xdr:colOff>
      <xdr:row>107</xdr:row>
      <xdr:rowOff>43180</xdr:rowOff>
    </xdr:to>
    <xdr:sp macro="" textlink="">
      <xdr:nvSpPr>
        <xdr:cNvPr id="693" name="楕円 692"/>
        <xdr:cNvSpPr/>
      </xdr:nvSpPr>
      <xdr:spPr>
        <a:xfrm>
          <a:off x="1365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163830</xdr:rowOff>
    </xdr:from>
    <xdr:to>
      <xdr:col>76</xdr:col>
      <xdr:colOff>114300</xdr:colOff>
      <xdr:row>107</xdr:row>
      <xdr:rowOff>32386</xdr:rowOff>
    </xdr:to>
    <xdr:cxnSp macro="">
      <xdr:nvCxnSpPr>
        <xdr:cNvPr id="694" name="直線コネクタ 693"/>
        <xdr:cNvCxnSpPr/>
      </xdr:nvCxnSpPr>
      <xdr:spPr>
        <a:xfrm>
          <a:off x="13703300" y="183375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67311</xdr:rowOff>
    </xdr:from>
    <xdr:to>
      <xdr:col>67</xdr:col>
      <xdr:colOff>101600</xdr:colOff>
      <xdr:row>106</xdr:row>
      <xdr:rowOff>168911</xdr:rowOff>
    </xdr:to>
    <xdr:sp macro="" textlink="">
      <xdr:nvSpPr>
        <xdr:cNvPr id="695" name="楕円 694"/>
        <xdr:cNvSpPr/>
      </xdr:nvSpPr>
      <xdr:spPr>
        <a:xfrm>
          <a:off x="12763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118111</xdr:rowOff>
    </xdr:from>
    <xdr:to>
      <xdr:col>71</xdr:col>
      <xdr:colOff>177800</xdr:colOff>
      <xdr:row>106</xdr:row>
      <xdr:rowOff>163830</xdr:rowOff>
    </xdr:to>
    <xdr:cxnSp macro="">
      <xdr:nvCxnSpPr>
        <xdr:cNvPr id="696" name="直線コネクタ 695"/>
        <xdr:cNvCxnSpPr/>
      </xdr:nvCxnSpPr>
      <xdr:spPr>
        <a:xfrm>
          <a:off x="12814300" y="18291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0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99077</xdr:rowOff>
    </xdr:from>
    <xdr:ext cx="405111" cy="259045"/>
    <xdr:sp macro="" textlink="">
      <xdr:nvSpPr>
        <xdr:cNvPr id="701" name="n_1mainValue【公民館】&#10;有形固定資産減価償却率"/>
        <xdr:cNvSpPr txBox="1"/>
      </xdr:nvSpPr>
      <xdr:spPr>
        <a:xfrm>
          <a:off x="15266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74313</xdr:rowOff>
    </xdr:from>
    <xdr:ext cx="405111" cy="259045"/>
    <xdr:sp macro="" textlink="">
      <xdr:nvSpPr>
        <xdr:cNvPr id="702" name="n_2mainValue【公民館】&#10;有形固定資産減価償却率"/>
        <xdr:cNvSpPr txBox="1"/>
      </xdr:nvSpPr>
      <xdr:spPr>
        <a:xfrm>
          <a:off x="14389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34307</xdr:rowOff>
    </xdr:from>
    <xdr:ext cx="405111" cy="259045"/>
    <xdr:sp macro="" textlink="">
      <xdr:nvSpPr>
        <xdr:cNvPr id="703" name="n_3mainValue【公民館】&#10;有形固定資産減価償却率"/>
        <xdr:cNvSpPr txBox="1"/>
      </xdr:nvSpPr>
      <xdr:spPr>
        <a:xfrm>
          <a:off x="13500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160038</xdr:rowOff>
    </xdr:from>
    <xdr:ext cx="405111" cy="259045"/>
    <xdr:sp macro="" textlink="">
      <xdr:nvSpPr>
        <xdr:cNvPr id="704" name="n_4mainValue【公民館】&#10;有形固定資産減価償却率"/>
        <xdr:cNvSpPr txBox="1"/>
      </xdr:nvSpPr>
      <xdr:spPr>
        <a:xfrm>
          <a:off x="12611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31"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6" name="フローチャート: 判断 735"/>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8941</xdr:rowOff>
    </xdr:from>
    <xdr:to>
      <xdr:col>116</xdr:col>
      <xdr:colOff>114300</xdr:colOff>
      <xdr:row>106</xdr:row>
      <xdr:rowOff>110541</xdr:rowOff>
    </xdr:to>
    <xdr:sp macro="" textlink="">
      <xdr:nvSpPr>
        <xdr:cNvPr id="742" name="楕円 741"/>
        <xdr:cNvSpPr/>
      </xdr:nvSpPr>
      <xdr:spPr>
        <a:xfrm>
          <a:off x="22110700" y="1818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31818</xdr:rowOff>
    </xdr:from>
    <xdr:ext cx="469744" cy="259045"/>
    <xdr:sp macro="" textlink="">
      <xdr:nvSpPr>
        <xdr:cNvPr id="743" name="【公民館】&#10;一人当たり面積該当値テキスト"/>
        <xdr:cNvSpPr txBox="1"/>
      </xdr:nvSpPr>
      <xdr:spPr>
        <a:xfrm>
          <a:off x="22199600" y="180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18084</xdr:rowOff>
    </xdr:from>
    <xdr:to>
      <xdr:col>112</xdr:col>
      <xdr:colOff>38100</xdr:colOff>
      <xdr:row>106</xdr:row>
      <xdr:rowOff>119684</xdr:rowOff>
    </xdr:to>
    <xdr:sp macro="" textlink="">
      <xdr:nvSpPr>
        <xdr:cNvPr id="744" name="楕円 743"/>
        <xdr:cNvSpPr/>
      </xdr:nvSpPr>
      <xdr:spPr>
        <a:xfrm>
          <a:off x="21272500" y="181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59741</xdr:rowOff>
    </xdr:from>
    <xdr:to>
      <xdr:col>116</xdr:col>
      <xdr:colOff>63500</xdr:colOff>
      <xdr:row>106</xdr:row>
      <xdr:rowOff>68884</xdr:rowOff>
    </xdr:to>
    <xdr:cxnSp macro="">
      <xdr:nvCxnSpPr>
        <xdr:cNvPr id="745" name="直線コネクタ 744"/>
        <xdr:cNvCxnSpPr/>
      </xdr:nvCxnSpPr>
      <xdr:spPr>
        <a:xfrm flipV="1">
          <a:off x="21323300" y="1823344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28142</xdr:rowOff>
    </xdr:from>
    <xdr:to>
      <xdr:col>107</xdr:col>
      <xdr:colOff>101600</xdr:colOff>
      <xdr:row>106</xdr:row>
      <xdr:rowOff>129742</xdr:rowOff>
    </xdr:to>
    <xdr:sp macro="" textlink="">
      <xdr:nvSpPr>
        <xdr:cNvPr id="746" name="楕円 745"/>
        <xdr:cNvSpPr/>
      </xdr:nvSpPr>
      <xdr:spPr>
        <a:xfrm>
          <a:off x="20383500" y="182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68884</xdr:rowOff>
    </xdr:from>
    <xdr:to>
      <xdr:col>111</xdr:col>
      <xdr:colOff>177800</xdr:colOff>
      <xdr:row>106</xdr:row>
      <xdr:rowOff>78942</xdr:rowOff>
    </xdr:to>
    <xdr:cxnSp macro="">
      <xdr:nvCxnSpPr>
        <xdr:cNvPr id="747" name="直線コネクタ 746"/>
        <xdr:cNvCxnSpPr/>
      </xdr:nvCxnSpPr>
      <xdr:spPr>
        <a:xfrm flipV="1">
          <a:off x="20434300" y="1824258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37745</xdr:rowOff>
    </xdr:from>
    <xdr:to>
      <xdr:col>102</xdr:col>
      <xdr:colOff>165100</xdr:colOff>
      <xdr:row>106</xdr:row>
      <xdr:rowOff>139345</xdr:rowOff>
    </xdr:to>
    <xdr:sp macro="" textlink="">
      <xdr:nvSpPr>
        <xdr:cNvPr id="748" name="楕円 747"/>
        <xdr:cNvSpPr/>
      </xdr:nvSpPr>
      <xdr:spPr>
        <a:xfrm>
          <a:off x="19494500" y="182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78942</xdr:rowOff>
    </xdr:from>
    <xdr:to>
      <xdr:col>107</xdr:col>
      <xdr:colOff>50800</xdr:colOff>
      <xdr:row>106</xdr:row>
      <xdr:rowOff>88545</xdr:rowOff>
    </xdr:to>
    <xdr:cxnSp macro="">
      <xdr:nvCxnSpPr>
        <xdr:cNvPr id="749" name="直線コネクタ 748"/>
        <xdr:cNvCxnSpPr/>
      </xdr:nvCxnSpPr>
      <xdr:spPr>
        <a:xfrm flipV="1">
          <a:off x="19545300" y="18252642"/>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44602</xdr:rowOff>
    </xdr:from>
    <xdr:to>
      <xdr:col>98</xdr:col>
      <xdr:colOff>38100</xdr:colOff>
      <xdr:row>106</xdr:row>
      <xdr:rowOff>146202</xdr:rowOff>
    </xdr:to>
    <xdr:sp macro="" textlink="">
      <xdr:nvSpPr>
        <xdr:cNvPr id="750" name="楕円 749"/>
        <xdr:cNvSpPr/>
      </xdr:nvSpPr>
      <xdr:spPr>
        <a:xfrm>
          <a:off x="18605500" y="182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88545</xdr:rowOff>
    </xdr:from>
    <xdr:to>
      <xdr:col>102</xdr:col>
      <xdr:colOff>114300</xdr:colOff>
      <xdr:row>106</xdr:row>
      <xdr:rowOff>95402</xdr:rowOff>
    </xdr:to>
    <xdr:cxnSp macro="">
      <xdr:nvCxnSpPr>
        <xdr:cNvPr id="751" name="直線コネクタ 750"/>
        <xdr:cNvCxnSpPr/>
      </xdr:nvCxnSpPr>
      <xdr:spPr>
        <a:xfrm flipV="1">
          <a:off x="18656300" y="1826224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52"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53"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54" name="n_3ave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755" name="n_4aveValue【公民館】&#10;一人当たり面積"/>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136211</xdr:rowOff>
    </xdr:from>
    <xdr:ext cx="469744" cy="259045"/>
    <xdr:sp macro="" textlink="">
      <xdr:nvSpPr>
        <xdr:cNvPr id="756" name="n_1mainValue【公民館】&#10;一人当たり面積"/>
        <xdr:cNvSpPr txBox="1"/>
      </xdr:nvSpPr>
      <xdr:spPr>
        <a:xfrm>
          <a:off x="21075727" y="1796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146269</xdr:rowOff>
    </xdr:from>
    <xdr:ext cx="469744" cy="259045"/>
    <xdr:sp macro="" textlink="">
      <xdr:nvSpPr>
        <xdr:cNvPr id="757" name="n_2mainValue【公民館】&#10;一人当たり面積"/>
        <xdr:cNvSpPr txBox="1"/>
      </xdr:nvSpPr>
      <xdr:spPr>
        <a:xfrm>
          <a:off x="20199427" y="179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155872</xdr:rowOff>
    </xdr:from>
    <xdr:ext cx="469744" cy="259045"/>
    <xdr:sp macro="" textlink="">
      <xdr:nvSpPr>
        <xdr:cNvPr id="758" name="n_3mainValue【公民館】&#10;一人当たり面積"/>
        <xdr:cNvSpPr txBox="1"/>
      </xdr:nvSpPr>
      <xdr:spPr>
        <a:xfrm>
          <a:off x="19310427" y="179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162729</xdr:rowOff>
    </xdr:from>
    <xdr:ext cx="469744" cy="259045"/>
    <xdr:sp macro="" textlink="">
      <xdr:nvSpPr>
        <xdr:cNvPr id="759" name="n_4mainValue【公民館】&#10;一人当たり面積"/>
        <xdr:cNvSpPr txBox="1"/>
      </xdr:nvSpPr>
      <xdr:spPr>
        <a:xfrm>
          <a:off x="18421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一方で、保育園及び公民館については、有形固定資産減価償却率が類似団体内平均値を上回っているが、公共施設等総合管理計画等に基づいて、計画的に修繕を行っているため使用する上での問題はない。特に、公民館については、現状では使用するうえで問題はなく、また修繕が必要な場合は各地域が実施することとなるが、補助金を交付するなどして地域の負担を軽減し適正な利用がなされるよう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5,200
393.19
5,080,495
4,869,684
168,528
3,098,602
6,357,942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図書館】&#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118473</xdr:rowOff>
    </xdr:from>
    <xdr:to>
      <xdr:col>20</xdr:col>
      <xdr:colOff>38100</xdr:colOff>
      <xdr:row>39</xdr:row>
      <xdr:rowOff>48623</xdr:rowOff>
    </xdr:to>
    <xdr:sp macro="" textlink="">
      <xdr:nvSpPr>
        <xdr:cNvPr id="76" name="楕円 75"/>
        <xdr:cNvSpPr/>
      </xdr:nvSpPr>
      <xdr:spPr>
        <a:xfrm>
          <a:off x="3746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169273</xdr:rowOff>
    </xdr:from>
    <xdr:to>
      <xdr:col>24</xdr:col>
      <xdr:colOff>63500</xdr:colOff>
      <xdr:row>39</xdr:row>
      <xdr:rowOff>30480</xdr:rowOff>
    </xdr:to>
    <xdr:cxnSp macro="">
      <xdr:nvCxnSpPr>
        <xdr:cNvPr id="77" name="直線コネクタ 76"/>
        <xdr:cNvCxnSpPr/>
      </xdr:nvCxnSpPr>
      <xdr:spPr>
        <a:xfrm>
          <a:off x="3797300" y="66843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8" name="楕円 77"/>
        <xdr:cNvSpPr/>
      </xdr:nvSpPr>
      <xdr:spPr>
        <a:xfrm>
          <a:off x="2857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136616</xdr:rowOff>
    </xdr:from>
    <xdr:to>
      <xdr:col>19</xdr:col>
      <xdr:colOff>177800</xdr:colOff>
      <xdr:row>38</xdr:row>
      <xdr:rowOff>169273</xdr:rowOff>
    </xdr:to>
    <xdr:cxnSp macro="">
      <xdr:nvCxnSpPr>
        <xdr:cNvPr id="79" name="直線コネクタ 78"/>
        <xdr:cNvCxnSpPr/>
      </xdr:nvCxnSpPr>
      <xdr:spPr>
        <a:xfrm>
          <a:off x="2908300" y="665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53159</xdr:rowOff>
    </xdr:from>
    <xdr:to>
      <xdr:col>10</xdr:col>
      <xdr:colOff>165100</xdr:colOff>
      <xdr:row>38</xdr:row>
      <xdr:rowOff>154759</xdr:rowOff>
    </xdr:to>
    <xdr:sp macro="" textlink="">
      <xdr:nvSpPr>
        <xdr:cNvPr id="80" name="楕円 79"/>
        <xdr:cNvSpPr/>
      </xdr:nvSpPr>
      <xdr:spPr>
        <a:xfrm>
          <a:off x="1968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103959</xdr:rowOff>
    </xdr:from>
    <xdr:to>
      <xdr:col>15</xdr:col>
      <xdr:colOff>50800</xdr:colOff>
      <xdr:row>38</xdr:row>
      <xdr:rowOff>136616</xdr:rowOff>
    </xdr:to>
    <xdr:cxnSp macro="">
      <xdr:nvCxnSpPr>
        <xdr:cNvPr id="81" name="直線コネクタ 80"/>
        <xdr:cNvCxnSpPr/>
      </xdr:nvCxnSpPr>
      <xdr:spPr>
        <a:xfrm>
          <a:off x="2019300" y="661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103959</xdr:rowOff>
    </xdr:to>
    <xdr:cxnSp macro="">
      <xdr:nvCxnSpPr>
        <xdr:cNvPr id="83" name="直線コネクタ 82"/>
        <xdr:cNvCxnSpPr/>
      </xdr:nvCxnSpPr>
      <xdr:spPr>
        <a:xfrm>
          <a:off x="1130300" y="65864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6"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7"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39750</xdr:rowOff>
    </xdr:from>
    <xdr:ext cx="405111" cy="259045"/>
    <xdr:sp macro="" textlink="">
      <xdr:nvSpPr>
        <xdr:cNvPr id="88" name="n_1mainValue【図書館】&#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9" name="n_2mainValue【図書館】&#10;有形固定資産減価償却率"/>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145886</xdr:rowOff>
    </xdr:from>
    <xdr:ext cx="405111" cy="259045"/>
    <xdr:sp macro="" textlink="">
      <xdr:nvSpPr>
        <xdr:cNvPr id="90" name="n_3mainValue【図書館】&#10;有形固定資産減価償却率"/>
        <xdr:cNvSpPr txBox="1"/>
      </xdr:nvSpPr>
      <xdr:spPr>
        <a:xfrm>
          <a:off x="1816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113228</xdr:rowOff>
    </xdr:from>
    <xdr:ext cx="405111" cy="259045"/>
    <xdr:sp macro="" textlink="">
      <xdr:nvSpPr>
        <xdr:cNvPr id="91" name="n_4mainValue【図書館】&#10;有形固定資産減価償却率"/>
        <xdr:cNvSpPr txBox="1"/>
      </xdr:nvSpPr>
      <xdr:spPr>
        <a:xfrm>
          <a:off x="927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2"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7" name="フローチャート: 判断 126"/>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3" name="楕円 132"/>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34" name="【図書館】&#10;一人当たり面積該当値テキスト"/>
        <xdr:cNvSpPr txBox="1"/>
      </xdr:nvSpPr>
      <xdr:spPr>
        <a:xfrm>
          <a:off x="10515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151130</xdr:rowOff>
    </xdr:from>
    <xdr:to>
      <xdr:col>50</xdr:col>
      <xdr:colOff>165100</xdr:colOff>
      <xdr:row>42</xdr:row>
      <xdr:rowOff>81280</xdr:rowOff>
    </xdr:to>
    <xdr:sp macro="" textlink="">
      <xdr:nvSpPr>
        <xdr:cNvPr id="135" name="楕円 134"/>
        <xdr:cNvSpPr/>
      </xdr:nvSpPr>
      <xdr:spPr>
        <a:xfrm>
          <a:off x="958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30480</xdr:rowOff>
    </xdr:to>
    <xdr:cxnSp macro="">
      <xdr:nvCxnSpPr>
        <xdr:cNvPr id="136" name="直線コネクタ 135"/>
        <xdr:cNvCxnSpPr/>
      </xdr:nvCxnSpPr>
      <xdr:spPr>
        <a:xfrm flipV="1">
          <a:off x="9639300" y="72281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151130</xdr:rowOff>
    </xdr:from>
    <xdr:to>
      <xdr:col>46</xdr:col>
      <xdr:colOff>38100</xdr:colOff>
      <xdr:row>42</xdr:row>
      <xdr:rowOff>81280</xdr:rowOff>
    </xdr:to>
    <xdr:sp macro="" textlink="">
      <xdr:nvSpPr>
        <xdr:cNvPr id="137" name="楕円 136"/>
        <xdr:cNvSpPr/>
      </xdr:nvSpPr>
      <xdr:spPr>
        <a:xfrm>
          <a:off x="8699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30480</xdr:rowOff>
    </xdr:from>
    <xdr:to>
      <xdr:col>50</xdr:col>
      <xdr:colOff>114300</xdr:colOff>
      <xdr:row>42</xdr:row>
      <xdr:rowOff>30480</xdr:rowOff>
    </xdr:to>
    <xdr:cxnSp macro="">
      <xdr:nvCxnSpPr>
        <xdr:cNvPr id="138" name="直線コネクタ 137"/>
        <xdr:cNvCxnSpPr/>
      </xdr:nvCxnSpPr>
      <xdr:spPr>
        <a:xfrm>
          <a:off x="8750300" y="723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154396</xdr:rowOff>
    </xdr:from>
    <xdr:to>
      <xdr:col>41</xdr:col>
      <xdr:colOff>101600</xdr:colOff>
      <xdr:row>42</xdr:row>
      <xdr:rowOff>84546</xdr:rowOff>
    </xdr:to>
    <xdr:sp macro="" textlink="">
      <xdr:nvSpPr>
        <xdr:cNvPr id="139" name="楕円 138"/>
        <xdr:cNvSpPr/>
      </xdr:nvSpPr>
      <xdr:spPr>
        <a:xfrm>
          <a:off x="7810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30480</xdr:rowOff>
    </xdr:from>
    <xdr:to>
      <xdr:col>45</xdr:col>
      <xdr:colOff>177800</xdr:colOff>
      <xdr:row>42</xdr:row>
      <xdr:rowOff>33746</xdr:rowOff>
    </xdr:to>
    <xdr:cxnSp macro="">
      <xdr:nvCxnSpPr>
        <xdr:cNvPr id="140" name="直線コネクタ 139"/>
        <xdr:cNvCxnSpPr/>
      </xdr:nvCxnSpPr>
      <xdr:spPr>
        <a:xfrm flipV="1">
          <a:off x="7861300" y="72313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154396</xdr:rowOff>
    </xdr:from>
    <xdr:to>
      <xdr:col>36</xdr:col>
      <xdr:colOff>165100</xdr:colOff>
      <xdr:row>42</xdr:row>
      <xdr:rowOff>84546</xdr:rowOff>
    </xdr:to>
    <xdr:sp macro="" textlink="">
      <xdr:nvSpPr>
        <xdr:cNvPr id="141" name="楕円 140"/>
        <xdr:cNvSpPr/>
      </xdr:nvSpPr>
      <xdr:spPr>
        <a:xfrm>
          <a:off x="6921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33746</xdr:rowOff>
    </xdr:from>
    <xdr:to>
      <xdr:col>41</xdr:col>
      <xdr:colOff>50800</xdr:colOff>
      <xdr:row>42</xdr:row>
      <xdr:rowOff>33746</xdr:rowOff>
    </xdr:to>
    <xdr:cxnSp macro="">
      <xdr:nvCxnSpPr>
        <xdr:cNvPr id="142" name="直線コネクタ 141"/>
        <xdr:cNvCxnSpPr/>
      </xdr:nvCxnSpPr>
      <xdr:spPr>
        <a:xfrm>
          <a:off x="6972300" y="723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44" name="n_2aveValue【図書館】&#10;一人当たり面積"/>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45" name="n_3aveValue【図書館】&#10;一人当たり面積"/>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6" name="n_4aveValue【図書館】&#10;一人当たり面積"/>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72407</xdr:rowOff>
    </xdr:from>
    <xdr:ext cx="469744" cy="259045"/>
    <xdr:sp macro="" textlink="">
      <xdr:nvSpPr>
        <xdr:cNvPr id="147" name="n_1mainValue【図書館】&#10;一人当たり面積"/>
        <xdr:cNvSpPr txBox="1"/>
      </xdr:nvSpPr>
      <xdr:spPr>
        <a:xfrm>
          <a:off x="93917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72407</xdr:rowOff>
    </xdr:from>
    <xdr:ext cx="469744" cy="259045"/>
    <xdr:sp macro="" textlink="">
      <xdr:nvSpPr>
        <xdr:cNvPr id="148" name="n_2mainValue【図書館】&#10;一人当たり面積"/>
        <xdr:cNvSpPr txBox="1"/>
      </xdr:nvSpPr>
      <xdr:spPr>
        <a:xfrm>
          <a:off x="85154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75673</xdr:rowOff>
    </xdr:from>
    <xdr:ext cx="469744" cy="259045"/>
    <xdr:sp macro="" textlink="">
      <xdr:nvSpPr>
        <xdr:cNvPr id="149" name="n_3mainValue【図書館】&#10;一人当たり面積"/>
        <xdr:cNvSpPr txBox="1"/>
      </xdr:nvSpPr>
      <xdr:spPr>
        <a:xfrm>
          <a:off x="7626427" y="72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75673</xdr:rowOff>
    </xdr:from>
    <xdr:ext cx="469744" cy="259045"/>
    <xdr:sp macro="" textlink="">
      <xdr:nvSpPr>
        <xdr:cNvPr id="150" name="n_4mainValue【図書館】&#10;一人当たり面積"/>
        <xdr:cNvSpPr txBox="1"/>
      </xdr:nvSpPr>
      <xdr:spPr>
        <a:xfrm>
          <a:off x="6737427" y="72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75" name="直線コネクタ 174"/>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8"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9" name="直線コネクタ 178"/>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80"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1" name="フローチャート: 判断 180"/>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82" name="フローチャート: 判断 181"/>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83" name="フローチャート: 判断 182"/>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4" name="フローチャート: 判断 183"/>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85" name="フローチャート: 判断 184"/>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71120</xdr:rowOff>
    </xdr:from>
    <xdr:to>
      <xdr:col>24</xdr:col>
      <xdr:colOff>114300</xdr:colOff>
      <xdr:row>59</xdr:row>
      <xdr:rowOff>1270</xdr:rowOff>
    </xdr:to>
    <xdr:sp macro="" textlink="">
      <xdr:nvSpPr>
        <xdr:cNvPr id="191" name="楕円 190"/>
        <xdr:cNvSpPr/>
      </xdr:nvSpPr>
      <xdr:spPr>
        <a:xfrm>
          <a:off x="4584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93997</xdr:rowOff>
    </xdr:from>
    <xdr:ext cx="405111" cy="259045"/>
    <xdr:sp macro="" textlink="">
      <xdr:nvSpPr>
        <xdr:cNvPr id="192" name="【体育館・プール】&#10;有形固定資産減価償却率該当値テキスト"/>
        <xdr:cNvSpPr txBox="1"/>
      </xdr:nvSpPr>
      <xdr:spPr>
        <a:xfrm>
          <a:off x="4673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193" name="楕円 192"/>
        <xdr:cNvSpPr/>
      </xdr:nvSpPr>
      <xdr:spPr>
        <a:xfrm>
          <a:off x="3746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121920</xdr:rowOff>
    </xdr:to>
    <xdr:cxnSp macro="">
      <xdr:nvCxnSpPr>
        <xdr:cNvPr id="194" name="直線コネクタ 193"/>
        <xdr:cNvCxnSpPr/>
      </xdr:nvCxnSpPr>
      <xdr:spPr>
        <a:xfrm>
          <a:off x="3797300" y="100107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133985</xdr:rowOff>
    </xdr:from>
    <xdr:to>
      <xdr:col>15</xdr:col>
      <xdr:colOff>101600</xdr:colOff>
      <xdr:row>58</xdr:row>
      <xdr:rowOff>64135</xdr:rowOff>
    </xdr:to>
    <xdr:sp macro="" textlink="">
      <xdr:nvSpPr>
        <xdr:cNvPr id="195" name="楕円 194"/>
        <xdr:cNvSpPr/>
      </xdr:nvSpPr>
      <xdr:spPr>
        <a:xfrm>
          <a:off x="2857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66675</xdr:rowOff>
    </xdr:to>
    <xdr:cxnSp macro="">
      <xdr:nvCxnSpPr>
        <xdr:cNvPr id="196" name="直線コネクタ 195"/>
        <xdr:cNvCxnSpPr/>
      </xdr:nvCxnSpPr>
      <xdr:spPr>
        <a:xfrm>
          <a:off x="2908300" y="99574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197" name="楕円 196"/>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xdr:rowOff>
    </xdr:from>
    <xdr:to>
      <xdr:col>15</xdr:col>
      <xdr:colOff>50800</xdr:colOff>
      <xdr:row>62</xdr:row>
      <xdr:rowOff>55245</xdr:rowOff>
    </xdr:to>
    <xdr:cxnSp macro="">
      <xdr:nvCxnSpPr>
        <xdr:cNvPr id="198" name="直線コネクタ 197"/>
        <xdr:cNvCxnSpPr/>
      </xdr:nvCxnSpPr>
      <xdr:spPr>
        <a:xfrm flipV="1">
          <a:off x="2019300" y="9957435"/>
          <a:ext cx="8890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42545</xdr:rowOff>
    </xdr:from>
    <xdr:to>
      <xdr:col>6</xdr:col>
      <xdr:colOff>38100</xdr:colOff>
      <xdr:row>62</xdr:row>
      <xdr:rowOff>144145</xdr:rowOff>
    </xdr:to>
    <xdr:sp macro="" textlink="">
      <xdr:nvSpPr>
        <xdr:cNvPr id="199" name="楕円 198"/>
        <xdr:cNvSpPr/>
      </xdr:nvSpPr>
      <xdr:spPr>
        <a:xfrm>
          <a:off x="107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55245</xdr:rowOff>
    </xdr:from>
    <xdr:to>
      <xdr:col>10</xdr:col>
      <xdr:colOff>114300</xdr:colOff>
      <xdr:row>62</xdr:row>
      <xdr:rowOff>93345</xdr:rowOff>
    </xdr:to>
    <xdr:cxnSp macro="">
      <xdr:nvCxnSpPr>
        <xdr:cNvPr id="200" name="直線コネクタ 199"/>
        <xdr:cNvCxnSpPr/>
      </xdr:nvCxnSpPr>
      <xdr:spPr>
        <a:xfrm flipV="1">
          <a:off x="1130300" y="10685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201" name="n_1ave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202"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203"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204"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134002</xdr:rowOff>
    </xdr:from>
    <xdr:ext cx="405111" cy="259045"/>
    <xdr:sp macro="" textlink="">
      <xdr:nvSpPr>
        <xdr:cNvPr id="205" name="n_1mainValue【体育館・プー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80662</xdr:rowOff>
    </xdr:from>
    <xdr:ext cx="405111" cy="259045"/>
    <xdr:sp macro="" textlink="">
      <xdr:nvSpPr>
        <xdr:cNvPr id="206" name="n_2mainValue【体育館・プール】&#10;有形固定資産減価償却率"/>
        <xdr:cNvSpPr txBox="1"/>
      </xdr:nvSpPr>
      <xdr:spPr>
        <a:xfrm>
          <a:off x="2705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207" name="n_3mainValue【体育館・プール】&#10;有形固定資産減価償却率"/>
        <xdr:cNvSpPr txBox="1"/>
      </xdr:nvSpPr>
      <xdr:spPr>
        <a:xfrm>
          <a:off x="1816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135272</xdr:rowOff>
    </xdr:from>
    <xdr:ext cx="405111" cy="259045"/>
    <xdr:sp macro="" textlink="">
      <xdr:nvSpPr>
        <xdr:cNvPr id="208" name="n_4mainValue【体育館・プール】&#10;有形固定資産減価償却率"/>
        <xdr:cNvSpPr txBox="1"/>
      </xdr:nvSpPr>
      <xdr:spPr>
        <a:xfrm>
          <a:off x="927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28" name="直線コネクタ 227"/>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9"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30" name="直線コネクタ 229"/>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31"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32" name="直線コネクタ 231"/>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33"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34" name="フローチャート: 判断 233"/>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35" name="フローチャート: 判断 234"/>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36" name="フローチャート: 判断 235"/>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37" name="フローチャート: 判断 236"/>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38" name="フローチャート: 判断 237"/>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167513</xdr:rowOff>
    </xdr:from>
    <xdr:to>
      <xdr:col>55</xdr:col>
      <xdr:colOff>50800</xdr:colOff>
      <xdr:row>58</xdr:row>
      <xdr:rowOff>97663</xdr:rowOff>
    </xdr:to>
    <xdr:sp macro="" textlink="">
      <xdr:nvSpPr>
        <xdr:cNvPr id="244" name="楕円 243"/>
        <xdr:cNvSpPr/>
      </xdr:nvSpPr>
      <xdr:spPr>
        <a:xfrm>
          <a:off x="10426700" y="99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18940</xdr:rowOff>
    </xdr:from>
    <xdr:ext cx="469744" cy="259045"/>
    <xdr:sp macro="" textlink="">
      <xdr:nvSpPr>
        <xdr:cNvPr id="245" name="【体育館・プール】&#10;一人当たり面積該当値テキスト"/>
        <xdr:cNvSpPr txBox="1"/>
      </xdr:nvSpPr>
      <xdr:spPr>
        <a:xfrm>
          <a:off x="10515600" y="97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18352</xdr:rowOff>
    </xdr:from>
    <xdr:to>
      <xdr:col>50</xdr:col>
      <xdr:colOff>165100</xdr:colOff>
      <xdr:row>58</xdr:row>
      <xdr:rowOff>119952</xdr:rowOff>
    </xdr:to>
    <xdr:sp macro="" textlink="">
      <xdr:nvSpPr>
        <xdr:cNvPr id="246" name="楕円 245"/>
        <xdr:cNvSpPr/>
      </xdr:nvSpPr>
      <xdr:spPr>
        <a:xfrm>
          <a:off x="9588500" y="99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46863</xdr:rowOff>
    </xdr:from>
    <xdr:to>
      <xdr:col>55</xdr:col>
      <xdr:colOff>0</xdr:colOff>
      <xdr:row>58</xdr:row>
      <xdr:rowOff>69152</xdr:rowOff>
    </xdr:to>
    <xdr:cxnSp macro="">
      <xdr:nvCxnSpPr>
        <xdr:cNvPr id="247" name="直線コネクタ 246"/>
        <xdr:cNvCxnSpPr/>
      </xdr:nvCxnSpPr>
      <xdr:spPr>
        <a:xfrm flipV="1">
          <a:off x="9639300" y="9990963"/>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41783</xdr:rowOff>
    </xdr:from>
    <xdr:to>
      <xdr:col>46</xdr:col>
      <xdr:colOff>38100</xdr:colOff>
      <xdr:row>58</xdr:row>
      <xdr:rowOff>143383</xdr:rowOff>
    </xdr:to>
    <xdr:sp macro="" textlink="">
      <xdr:nvSpPr>
        <xdr:cNvPr id="248" name="楕円 247"/>
        <xdr:cNvSpPr/>
      </xdr:nvSpPr>
      <xdr:spPr>
        <a:xfrm>
          <a:off x="8699500" y="99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69152</xdr:rowOff>
    </xdr:from>
    <xdr:to>
      <xdr:col>50</xdr:col>
      <xdr:colOff>114300</xdr:colOff>
      <xdr:row>58</xdr:row>
      <xdr:rowOff>92583</xdr:rowOff>
    </xdr:to>
    <xdr:cxnSp macro="">
      <xdr:nvCxnSpPr>
        <xdr:cNvPr id="249" name="直線コネクタ 248"/>
        <xdr:cNvCxnSpPr/>
      </xdr:nvCxnSpPr>
      <xdr:spPr>
        <a:xfrm flipV="1">
          <a:off x="8750300" y="100132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109792</xdr:rowOff>
    </xdr:from>
    <xdr:to>
      <xdr:col>41</xdr:col>
      <xdr:colOff>101600</xdr:colOff>
      <xdr:row>58</xdr:row>
      <xdr:rowOff>39942</xdr:rowOff>
    </xdr:to>
    <xdr:sp macro="" textlink="">
      <xdr:nvSpPr>
        <xdr:cNvPr id="250" name="楕円 249"/>
        <xdr:cNvSpPr/>
      </xdr:nvSpPr>
      <xdr:spPr>
        <a:xfrm>
          <a:off x="7810500" y="98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160592</xdr:rowOff>
    </xdr:from>
    <xdr:to>
      <xdr:col>45</xdr:col>
      <xdr:colOff>177800</xdr:colOff>
      <xdr:row>58</xdr:row>
      <xdr:rowOff>92583</xdr:rowOff>
    </xdr:to>
    <xdr:cxnSp macro="">
      <xdr:nvCxnSpPr>
        <xdr:cNvPr id="251" name="直線コネクタ 250"/>
        <xdr:cNvCxnSpPr/>
      </xdr:nvCxnSpPr>
      <xdr:spPr>
        <a:xfrm>
          <a:off x="7861300" y="9933242"/>
          <a:ext cx="889000" cy="1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129794</xdr:rowOff>
    </xdr:from>
    <xdr:to>
      <xdr:col>36</xdr:col>
      <xdr:colOff>165100</xdr:colOff>
      <xdr:row>58</xdr:row>
      <xdr:rowOff>59944</xdr:rowOff>
    </xdr:to>
    <xdr:sp macro="" textlink="">
      <xdr:nvSpPr>
        <xdr:cNvPr id="252" name="楕円 251"/>
        <xdr:cNvSpPr/>
      </xdr:nvSpPr>
      <xdr:spPr>
        <a:xfrm>
          <a:off x="6921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160592</xdr:rowOff>
    </xdr:from>
    <xdr:to>
      <xdr:col>41</xdr:col>
      <xdr:colOff>50800</xdr:colOff>
      <xdr:row>58</xdr:row>
      <xdr:rowOff>9144</xdr:rowOff>
    </xdr:to>
    <xdr:cxnSp macro="">
      <xdr:nvCxnSpPr>
        <xdr:cNvPr id="253" name="直線コネクタ 252"/>
        <xdr:cNvCxnSpPr/>
      </xdr:nvCxnSpPr>
      <xdr:spPr>
        <a:xfrm flipV="1">
          <a:off x="6972300" y="9933242"/>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254"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55"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45356</xdr:rowOff>
    </xdr:from>
    <xdr:ext cx="469744" cy="259045"/>
    <xdr:sp macro="" textlink="">
      <xdr:nvSpPr>
        <xdr:cNvPr id="256" name="n_3aveValue【体育館・プール】&#10;一人当たり面積"/>
        <xdr:cNvSpPr txBox="1"/>
      </xdr:nvSpPr>
      <xdr:spPr>
        <a:xfrm>
          <a:off x="7626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257"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136479</xdr:rowOff>
    </xdr:from>
    <xdr:ext cx="469744" cy="259045"/>
    <xdr:sp macro="" textlink="">
      <xdr:nvSpPr>
        <xdr:cNvPr id="258" name="n_1mainValue【体育館・プール】&#10;一人当たり面積"/>
        <xdr:cNvSpPr txBox="1"/>
      </xdr:nvSpPr>
      <xdr:spPr>
        <a:xfrm>
          <a:off x="9391727" y="973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159910</xdr:rowOff>
    </xdr:from>
    <xdr:ext cx="469744" cy="259045"/>
    <xdr:sp macro="" textlink="">
      <xdr:nvSpPr>
        <xdr:cNvPr id="259" name="n_2mainValue【体育館・プール】&#10;一人当たり面積"/>
        <xdr:cNvSpPr txBox="1"/>
      </xdr:nvSpPr>
      <xdr:spPr>
        <a:xfrm>
          <a:off x="8515427" y="97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56469</xdr:rowOff>
    </xdr:from>
    <xdr:ext cx="469744" cy="259045"/>
    <xdr:sp macro="" textlink="">
      <xdr:nvSpPr>
        <xdr:cNvPr id="260" name="n_3mainValue【体育館・プール】&#10;一人当たり面積"/>
        <xdr:cNvSpPr txBox="1"/>
      </xdr:nvSpPr>
      <xdr:spPr>
        <a:xfrm>
          <a:off x="7626427" y="965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76471</xdr:rowOff>
    </xdr:from>
    <xdr:ext cx="469744" cy="259045"/>
    <xdr:sp macro="" textlink="">
      <xdr:nvSpPr>
        <xdr:cNvPr id="261" name="n_4mainValue【体育館・プール】&#10;一人当たり面積"/>
        <xdr:cNvSpPr txBox="1"/>
      </xdr:nvSpPr>
      <xdr:spPr>
        <a:xfrm>
          <a:off x="67374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19" name="直線コネクタ 318"/>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22"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23" name="直線コネクタ 322"/>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324"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25" name="フローチャート: 判断 324"/>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26" name="フローチャート: 判断 325"/>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27" name="フローチャート: 判断 326"/>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28" name="フローチャート: 判断 327"/>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9" name="フローチャート: 判断 328"/>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35" name="楕円 334"/>
        <xdr:cNvSpPr/>
      </xdr:nvSpPr>
      <xdr:spPr>
        <a:xfrm>
          <a:off x="16268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74040</xdr:rowOff>
    </xdr:from>
    <xdr:ext cx="405111" cy="259045"/>
    <xdr:sp macro="" textlink="">
      <xdr:nvSpPr>
        <xdr:cNvPr id="336" name="【一般廃棄物処理施設】&#10;有形固定資産減価償却率該当値テキスト"/>
        <xdr:cNvSpPr txBox="1"/>
      </xdr:nvSpPr>
      <xdr:spPr>
        <a:xfrm>
          <a:off x="16357600"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67854</xdr:rowOff>
    </xdr:from>
    <xdr:to>
      <xdr:col>81</xdr:col>
      <xdr:colOff>101600</xdr:colOff>
      <xdr:row>39</xdr:row>
      <xdr:rowOff>169454</xdr:rowOff>
    </xdr:to>
    <xdr:sp macro="" textlink="">
      <xdr:nvSpPr>
        <xdr:cNvPr id="337" name="楕円 336"/>
        <xdr:cNvSpPr/>
      </xdr:nvSpPr>
      <xdr:spPr>
        <a:xfrm>
          <a:off x="15430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118654</xdr:rowOff>
    </xdr:from>
    <xdr:to>
      <xdr:col>85</xdr:col>
      <xdr:colOff>127000</xdr:colOff>
      <xdr:row>39</xdr:row>
      <xdr:rowOff>146413</xdr:rowOff>
    </xdr:to>
    <xdr:cxnSp macro="">
      <xdr:nvCxnSpPr>
        <xdr:cNvPr id="338" name="直線コネクタ 337"/>
        <xdr:cNvCxnSpPr/>
      </xdr:nvCxnSpPr>
      <xdr:spPr>
        <a:xfrm>
          <a:off x="15481300" y="68052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61323</xdr:rowOff>
    </xdr:from>
    <xdr:to>
      <xdr:col>76</xdr:col>
      <xdr:colOff>165100</xdr:colOff>
      <xdr:row>39</xdr:row>
      <xdr:rowOff>162923</xdr:rowOff>
    </xdr:to>
    <xdr:sp macro="" textlink="">
      <xdr:nvSpPr>
        <xdr:cNvPr id="339" name="楕円 338"/>
        <xdr:cNvSpPr/>
      </xdr:nvSpPr>
      <xdr:spPr>
        <a:xfrm>
          <a:off x="14541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39</xdr:row>
      <xdr:rowOff>118654</xdr:rowOff>
    </xdr:to>
    <xdr:cxnSp macro="">
      <xdr:nvCxnSpPr>
        <xdr:cNvPr id="340" name="直線コネクタ 339"/>
        <xdr:cNvCxnSpPr/>
      </xdr:nvCxnSpPr>
      <xdr:spPr>
        <a:xfrm>
          <a:off x="14592300" y="67986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41728</xdr:rowOff>
    </xdr:from>
    <xdr:to>
      <xdr:col>72</xdr:col>
      <xdr:colOff>38100</xdr:colOff>
      <xdr:row>39</xdr:row>
      <xdr:rowOff>143328</xdr:rowOff>
    </xdr:to>
    <xdr:sp macro="" textlink="">
      <xdr:nvSpPr>
        <xdr:cNvPr id="341" name="楕円 340"/>
        <xdr:cNvSpPr/>
      </xdr:nvSpPr>
      <xdr:spPr>
        <a:xfrm>
          <a:off x="13652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92528</xdr:rowOff>
    </xdr:from>
    <xdr:to>
      <xdr:col>76</xdr:col>
      <xdr:colOff>114300</xdr:colOff>
      <xdr:row>39</xdr:row>
      <xdr:rowOff>112123</xdr:rowOff>
    </xdr:to>
    <xdr:cxnSp macro="">
      <xdr:nvCxnSpPr>
        <xdr:cNvPr id="342" name="直線コネクタ 341"/>
        <xdr:cNvCxnSpPr/>
      </xdr:nvCxnSpPr>
      <xdr:spPr>
        <a:xfrm>
          <a:off x="13703300" y="67790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343" name="楕円 342"/>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39</xdr:row>
      <xdr:rowOff>92528</xdr:rowOff>
    </xdr:to>
    <xdr:cxnSp macro="">
      <xdr:nvCxnSpPr>
        <xdr:cNvPr id="344" name="直線コネクタ 343"/>
        <xdr:cNvCxnSpPr/>
      </xdr:nvCxnSpPr>
      <xdr:spPr>
        <a:xfrm>
          <a:off x="12814300" y="664845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345"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346"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347"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20155</xdr:rowOff>
    </xdr:from>
    <xdr:ext cx="405111" cy="259045"/>
    <xdr:sp macro="" textlink="">
      <xdr:nvSpPr>
        <xdr:cNvPr id="348" name="n_4aveValue【一般廃棄物処理施設】&#10;有形固定資産減価償却率"/>
        <xdr:cNvSpPr txBox="1"/>
      </xdr:nvSpPr>
      <xdr:spPr>
        <a:xfrm>
          <a:off x="12611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160581</xdr:rowOff>
    </xdr:from>
    <xdr:ext cx="405111" cy="259045"/>
    <xdr:sp macro="" textlink="">
      <xdr:nvSpPr>
        <xdr:cNvPr id="349" name="n_1mainValue【一般廃棄物処理施設】&#10;有形固定資産減価償却率"/>
        <xdr:cNvSpPr txBox="1"/>
      </xdr:nvSpPr>
      <xdr:spPr>
        <a:xfrm>
          <a:off x="15266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154050</xdr:rowOff>
    </xdr:from>
    <xdr:ext cx="405111" cy="259045"/>
    <xdr:sp macro="" textlink="">
      <xdr:nvSpPr>
        <xdr:cNvPr id="350" name="n_2mainValue【一般廃棄物処理施設】&#10;有形固定資産減価償却率"/>
        <xdr:cNvSpPr txBox="1"/>
      </xdr:nvSpPr>
      <xdr:spPr>
        <a:xfrm>
          <a:off x="14389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134455</xdr:rowOff>
    </xdr:from>
    <xdr:ext cx="405111" cy="259045"/>
    <xdr:sp macro="" textlink="">
      <xdr:nvSpPr>
        <xdr:cNvPr id="351" name="n_3mainValue【一般廃棄物処理施設】&#10;有形固定資産減価償却率"/>
        <xdr:cNvSpPr txBox="1"/>
      </xdr:nvSpPr>
      <xdr:spPr>
        <a:xfrm>
          <a:off x="13500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352" name="n_4mainValue【一般廃棄物処理施設】&#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2" name="テキスト ボックス 37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376" name="直線コネクタ 375"/>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377"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378" name="直線コネクタ 377"/>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379"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380" name="直線コネクタ 379"/>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381"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382" name="フローチャート: 判断 381"/>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383" name="フローチャート: 判断 382"/>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384" name="フローチャート: 判断 383"/>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385" name="フローチャート: 判断 384"/>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386" name="フローチャート: 判断 385"/>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45230</xdr:rowOff>
    </xdr:from>
    <xdr:to>
      <xdr:col>116</xdr:col>
      <xdr:colOff>114300</xdr:colOff>
      <xdr:row>41</xdr:row>
      <xdr:rowOff>146830</xdr:rowOff>
    </xdr:to>
    <xdr:sp macro="" textlink="">
      <xdr:nvSpPr>
        <xdr:cNvPr id="392" name="楕円 391"/>
        <xdr:cNvSpPr/>
      </xdr:nvSpPr>
      <xdr:spPr>
        <a:xfrm>
          <a:off x="22110700" y="70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131607</xdr:rowOff>
    </xdr:from>
    <xdr:ext cx="534377" cy="259045"/>
    <xdr:sp macro="" textlink="">
      <xdr:nvSpPr>
        <xdr:cNvPr id="393" name="【一般廃棄物処理施設】&#10;一人当たり有形固定資産（償却資産）額該当値テキスト"/>
        <xdr:cNvSpPr txBox="1"/>
      </xdr:nvSpPr>
      <xdr:spPr>
        <a:xfrm>
          <a:off x="22199600" y="69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48621</xdr:rowOff>
    </xdr:from>
    <xdr:to>
      <xdr:col>112</xdr:col>
      <xdr:colOff>38100</xdr:colOff>
      <xdr:row>41</xdr:row>
      <xdr:rowOff>150221</xdr:rowOff>
    </xdr:to>
    <xdr:sp macro="" textlink="">
      <xdr:nvSpPr>
        <xdr:cNvPr id="394" name="楕円 393"/>
        <xdr:cNvSpPr/>
      </xdr:nvSpPr>
      <xdr:spPr>
        <a:xfrm>
          <a:off x="21272500" y="707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96030</xdr:rowOff>
    </xdr:from>
    <xdr:to>
      <xdr:col>116</xdr:col>
      <xdr:colOff>63500</xdr:colOff>
      <xdr:row>41</xdr:row>
      <xdr:rowOff>99421</xdr:rowOff>
    </xdr:to>
    <xdr:cxnSp macro="">
      <xdr:nvCxnSpPr>
        <xdr:cNvPr id="395" name="直線コネクタ 394"/>
        <xdr:cNvCxnSpPr/>
      </xdr:nvCxnSpPr>
      <xdr:spPr>
        <a:xfrm flipV="1">
          <a:off x="21323300" y="7125480"/>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54321</xdr:rowOff>
    </xdr:from>
    <xdr:to>
      <xdr:col>107</xdr:col>
      <xdr:colOff>101600</xdr:colOff>
      <xdr:row>41</xdr:row>
      <xdr:rowOff>155921</xdr:rowOff>
    </xdr:to>
    <xdr:sp macro="" textlink="">
      <xdr:nvSpPr>
        <xdr:cNvPr id="396" name="楕円 395"/>
        <xdr:cNvSpPr/>
      </xdr:nvSpPr>
      <xdr:spPr>
        <a:xfrm>
          <a:off x="20383500" y="70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99421</xdr:rowOff>
    </xdr:from>
    <xdr:to>
      <xdr:col>111</xdr:col>
      <xdr:colOff>177800</xdr:colOff>
      <xdr:row>41</xdr:row>
      <xdr:rowOff>105121</xdr:rowOff>
    </xdr:to>
    <xdr:cxnSp macro="">
      <xdr:nvCxnSpPr>
        <xdr:cNvPr id="397" name="直線コネクタ 396"/>
        <xdr:cNvCxnSpPr/>
      </xdr:nvCxnSpPr>
      <xdr:spPr>
        <a:xfrm flipV="1">
          <a:off x="20434300" y="7128871"/>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58696</xdr:rowOff>
    </xdr:from>
    <xdr:to>
      <xdr:col>102</xdr:col>
      <xdr:colOff>165100</xdr:colOff>
      <xdr:row>41</xdr:row>
      <xdr:rowOff>160296</xdr:rowOff>
    </xdr:to>
    <xdr:sp macro="" textlink="">
      <xdr:nvSpPr>
        <xdr:cNvPr id="398" name="楕円 397"/>
        <xdr:cNvSpPr/>
      </xdr:nvSpPr>
      <xdr:spPr>
        <a:xfrm>
          <a:off x="19494500" y="708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105121</xdr:rowOff>
    </xdr:from>
    <xdr:to>
      <xdr:col>107</xdr:col>
      <xdr:colOff>50800</xdr:colOff>
      <xdr:row>41</xdr:row>
      <xdr:rowOff>109496</xdr:rowOff>
    </xdr:to>
    <xdr:cxnSp macro="">
      <xdr:nvCxnSpPr>
        <xdr:cNvPr id="399" name="直線コネクタ 398"/>
        <xdr:cNvCxnSpPr/>
      </xdr:nvCxnSpPr>
      <xdr:spPr>
        <a:xfrm flipV="1">
          <a:off x="19545300" y="7134571"/>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48731</xdr:rowOff>
    </xdr:from>
    <xdr:to>
      <xdr:col>98</xdr:col>
      <xdr:colOff>38100</xdr:colOff>
      <xdr:row>41</xdr:row>
      <xdr:rowOff>150331</xdr:rowOff>
    </xdr:to>
    <xdr:sp macro="" textlink="">
      <xdr:nvSpPr>
        <xdr:cNvPr id="400" name="楕円 399"/>
        <xdr:cNvSpPr/>
      </xdr:nvSpPr>
      <xdr:spPr>
        <a:xfrm>
          <a:off x="18605500" y="70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99531</xdr:rowOff>
    </xdr:from>
    <xdr:to>
      <xdr:col>102</xdr:col>
      <xdr:colOff>114300</xdr:colOff>
      <xdr:row>41</xdr:row>
      <xdr:rowOff>109496</xdr:rowOff>
    </xdr:to>
    <xdr:cxnSp macro="">
      <xdr:nvCxnSpPr>
        <xdr:cNvPr id="401" name="直線コネクタ 400"/>
        <xdr:cNvCxnSpPr/>
      </xdr:nvCxnSpPr>
      <xdr:spPr>
        <a:xfrm>
          <a:off x="18656300" y="7128981"/>
          <a:ext cx="889000" cy="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02"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403"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04"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05"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141348</xdr:rowOff>
    </xdr:from>
    <xdr:ext cx="534377" cy="259045"/>
    <xdr:sp macro="" textlink="">
      <xdr:nvSpPr>
        <xdr:cNvPr id="406" name="n_1mainValue【一般廃棄物処理施設】&#10;一人当たり有形固定資産（償却資産）額"/>
        <xdr:cNvSpPr txBox="1"/>
      </xdr:nvSpPr>
      <xdr:spPr>
        <a:xfrm>
          <a:off x="21043411" y="717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147048</xdr:rowOff>
    </xdr:from>
    <xdr:ext cx="534377" cy="259045"/>
    <xdr:sp macro="" textlink="">
      <xdr:nvSpPr>
        <xdr:cNvPr id="407" name="n_2mainValue【一般廃棄物処理施設】&#10;一人当たり有形固定資産（償却資産）額"/>
        <xdr:cNvSpPr txBox="1"/>
      </xdr:nvSpPr>
      <xdr:spPr>
        <a:xfrm>
          <a:off x="20167111" y="717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151423</xdr:rowOff>
    </xdr:from>
    <xdr:ext cx="534377" cy="259045"/>
    <xdr:sp macro="" textlink="">
      <xdr:nvSpPr>
        <xdr:cNvPr id="408" name="n_3mainValue【一般廃棄物処理施設】&#10;一人当たり有形固定資産（償却資産）額"/>
        <xdr:cNvSpPr txBox="1"/>
      </xdr:nvSpPr>
      <xdr:spPr>
        <a:xfrm>
          <a:off x="19278111" y="718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141458</xdr:rowOff>
    </xdr:from>
    <xdr:ext cx="534377" cy="259045"/>
    <xdr:sp macro="" textlink="">
      <xdr:nvSpPr>
        <xdr:cNvPr id="409" name="n_4mainValue【一般廃棄物処理施設】&#10;一人当たり有形固定資産（償却資産）額"/>
        <xdr:cNvSpPr txBox="1"/>
      </xdr:nvSpPr>
      <xdr:spPr>
        <a:xfrm>
          <a:off x="18389111" y="717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34" name="直線コネクタ 433"/>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35"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36" name="直線コネクタ 435"/>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37"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38" name="直線コネクタ 437"/>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39"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40" name="フローチャート: 判断 439"/>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41" name="フローチャート: 判断 440"/>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42" name="フローチャート: 判断 441"/>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43" name="フローチャート: 判断 442"/>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44" name="フローチャート: 判断 443"/>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50" name="楕円 449"/>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451"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452" name="楕円 451"/>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57150</xdr:rowOff>
    </xdr:to>
    <xdr:cxnSp macro="">
      <xdr:nvCxnSpPr>
        <xdr:cNvPr id="453" name="直線コネクタ 452"/>
        <xdr:cNvCxnSpPr/>
      </xdr:nvCxnSpPr>
      <xdr:spPr>
        <a:xfrm>
          <a:off x="15481300" y="1013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101600</xdr:rowOff>
    </xdr:from>
    <xdr:to>
      <xdr:col>76</xdr:col>
      <xdr:colOff>165100</xdr:colOff>
      <xdr:row>59</xdr:row>
      <xdr:rowOff>31750</xdr:rowOff>
    </xdr:to>
    <xdr:sp macro="" textlink="">
      <xdr:nvSpPr>
        <xdr:cNvPr id="454" name="楕円 453"/>
        <xdr:cNvSpPr/>
      </xdr:nvSpPr>
      <xdr:spPr>
        <a:xfrm>
          <a:off x="14541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152400</xdr:rowOff>
    </xdr:from>
    <xdr:to>
      <xdr:col>81</xdr:col>
      <xdr:colOff>50800</xdr:colOff>
      <xdr:row>59</xdr:row>
      <xdr:rowOff>19050</xdr:rowOff>
    </xdr:to>
    <xdr:cxnSp macro="">
      <xdr:nvCxnSpPr>
        <xdr:cNvPr id="455" name="直線コネクタ 454"/>
        <xdr:cNvCxnSpPr/>
      </xdr:nvCxnSpPr>
      <xdr:spPr>
        <a:xfrm>
          <a:off x="14592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56" name="楕円 455"/>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152400</xdr:rowOff>
    </xdr:to>
    <xdr:cxnSp macro="">
      <xdr:nvCxnSpPr>
        <xdr:cNvPr id="457" name="直線コネクタ 456"/>
        <xdr:cNvCxnSpPr/>
      </xdr:nvCxnSpPr>
      <xdr:spPr>
        <a:xfrm>
          <a:off x="13703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25400</xdr:rowOff>
    </xdr:from>
    <xdr:to>
      <xdr:col>67</xdr:col>
      <xdr:colOff>101600</xdr:colOff>
      <xdr:row>58</xdr:row>
      <xdr:rowOff>127000</xdr:rowOff>
    </xdr:to>
    <xdr:sp macro="" textlink="">
      <xdr:nvSpPr>
        <xdr:cNvPr id="458" name="楕円 457"/>
        <xdr:cNvSpPr/>
      </xdr:nvSpPr>
      <xdr:spPr>
        <a:xfrm>
          <a:off x="1276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76200</xdr:rowOff>
    </xdr:from>
    <xdr:to>
      <xdr:col>71</xdr:col>
      <xdr:colOff>177800</xdr:colOff>
      <xdr:row>58</xdr:row>
      <xdr:rowOff>114300</xdr:rowOff>
    </xdr:to>
    <xdr:cxnSp macro="">
      <xdr:nvCxnSpPr>
        <xdr:cNvPr id="459" name="直線コネクタ 458"/>
        <xdr:cNvCxnSpPr/>
      </xdr:nvCxnSpPr>
      <xdr:spPr>
        <a:xfrm>
          <a:off x="12814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460"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61"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462"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463"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60977</xdr:rowOff>
    </xdr:from>
    <xdr:ext cx="405111" cy="259045"/>
    <xdr:sp macro="" textlink="">
      <xdr:nvSpPr>
        <xdr:cNvPr id="464" name="n_1main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22877</xdr:rowOff>
    </xdr:from>
    <xdr:ext cx="405111" cy="259045"/>
    <xdr:sp macro="" textlink="">
      <xdr:nvSpPr>
        <xdr:cNvPr id="465" name="n_2mainValue【保健センター・保健所】&#10;有形固定資産減価償却率"/>
        <xdr:cNvSpPr txBox="1"/>
      </xdr:nvSpPr>
      <xdr:spPr>
        <a:xfrm>
          <a:off x="14389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156227</xdr:rowOff>
    </xdr:from>
    <xdr:ext cx="405111" cy="259045"/>
    <xdr:sp macro="" textlink="">
      <xdr:nvSpPr>
        <xdr:cNvPr id="466" name="n_3mainValue【保健センター・保健所】&#10;有形固定資産減価償却率"/>
        <xdr:cNvSpPr txBox="1"/>
      </xdr:nvSpPr>
      <xdr:spPr>
        <a:xfrm>
          <a:off x="13500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467" name="n_4mainValue【保健センター・保健所】&#10;有形固定資産減価償却率"/>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91" name="直線コネクタ 490"/>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92"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93" name="直線コネクタ 492"/>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94"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95" name="直線コネクタ 494"/>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496"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97" name="フローチャート: 判断 496"/>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98" name="フローチャート: 判断 497"/>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99" name="フローチャート: 判断 498"/>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500" name="フローチャート: 判断 499"/>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501" name="フローチャート: 判断 500"/>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07" name="楕円 506"/>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508" name="【保健センター・保健所】&#10;一人当たり面積該当値テキスト"/>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156210</xdr:rowOff>
    </xdr:from>
    <xdr:to>
      <xdr:col>112</xdr:col>
      <xdr:colOff>38100</xdr:colOff>
      <xdr:row>63</xdr:row>
      <xdr:rowOff>86360</xdr:rowOff>
    </xdr:to>
    <xdr:sp macro="" textlink="">
      <xdr:nvSpPr>
        <xdr:cNvPr id="509" name="楕円 508"/>
        <xdr:cNvSpPr/>
      </xdr:nvSpPr>
      <xdr:spPr>
        <a:xfrm>
          <a:off x="21272500" y="107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35560</xdr:rowOff>
    </xdr:to>
    <xdr:cxnSp macro="">
      <xdr:nvCxnSpPr>
        <xdr:cNvPr id="510" name="直線コネクタ 509"/>
        <xdr:cNvCxnSpPr/>
      </xdr:nvCxnSpPr>
      <xdr:spPr>
        <a:xfrm flipV="1">
          <a:off x="21323300" y="108318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511" name="楕円 510"/>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35560</xdr:rowOff>
    </xdr:from>
    <xdr:to>
      <xdr:col>111</xdr:col>
      <xdr:colOff>177800</xdr:colOff>
      <xdr:row>63</xdr:row>
      <xdr:rowOff>41910</xdr:rowOff>
    </xdr:to>
    <xdr:cxnSp macro="">
      <xdr:nvCxnSpPr>
        <xdr:cNvPr id="512" name="直線コネクタ 511"/>
        <xdr:cNvCxnSpPr/>
      </xdr:nvCxnSpPr>
      <xdr:spPr>
        <a:xfrm flipV="1">
          <a:off x="20434300" y="108369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167640</xdr:rowOff>
    </xdr:from>
    <xdr:to>
      <xdr:col>102</xdr:col>
      <xdr:colOff>165100</xdr:colOff>
      <xdr:row>63</xdr:row>
      <xdr:rowOff>97790</xdr:rowOff>
    </xdr:to>
    <xdr:sp macro="" textlink="">
      <xdr:nvSpPr>
        <xdr:cNvPr id="513" name="楕円 512"/>
        <xdr:cNvSpPr/>
      </xdr:nvSpPr>
      <xdr:spPr>
        <a:xfrm>
          <a:off x="19494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46990</xdr:rowOff>
    </xdr:to>
    <xdr:cxnSp macro="">
      <xdr:nvCxnSpPr>
        <xdr:cNvPr id="514" name="直線コネクタ 513"/>
        <xdr:cNvCxnSpPr/>
      </xdr:nvCxnSpPr>
      <xdr:spPr>
        <a:xfrm flipV="1">
          <a:off x="19545300" y="108432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1270</xdr:rowOff>
    </xdr:from>
    <xdr:to>
      <xdr:col>98</xdr:col>
      <xdr:colOff>38100</xdr:colOff>
      <xdr:row>63</xdr:row>
      <xdr:rowOff>102870</xdr:rowOff>
    </xdr:to>
    <xdr:sp macro="" textlink="">
      <xdr:nvSpPr>
        <xdr:cNvPr id="515" name="楕円 514"/>
        <xdr:cNvSpPr/>
      </xdr:nvSpPr>
      <xdr:spPr>
        <a:xfrm>
          <a:off x="18605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46990</xdr:rowOff>
    </xdr:from>
    <xdr:to>
      <xdr:col>102</xdr:col>
      <xdr:colOff>114300</xdr:colOff>
      <xdr:row>63</xdr:row>
      <xdr:rowOff>52070</xdr:rowOff>
    </xdr:to>
    <xdr:cxnSp macro="">
      <xdr:nvCxnSpPr>
        <xdr:cNvPr id="516" name="直線コネクタ 515"/>
        <xdr:cNvCxnSpPr/>
      </xdr:nvCxnSpPr>
      <xdr:spPr>
        <a:xfrm flipV="1">
          <a:off x="18656300" y="108483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517"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18"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519" name="n_3aveValue【保健センター・保健所】&#10;一人当たり面積"/>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20"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77487</xdr:rowOff>
    </xdr:from>
    <xdr:ext cx="469744" cy="259045"/>
    <xdr:sp macro="" textlink="">
      <xdr:nvSpPr>
        <xdr:cNvPr id="521" name="n_1mainValue【保健センター・保健所】&#10;一人当たり面積"/>
        <xdr:cNvSpPr txBox="1"/>
      </xdr:nvSpPr>
      <xdr:spPr>
        <a:xfrm>
          <a:off x="21075727"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522" name="n_2mainValue【保健センター・保健所】&#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114317</xdr:rowOff>
    </xdr:from>
    <xdr:ext cx="469744" cy="259045"/>
    <xdr:sp macro="" textlink="">
      <xdr:nvSpPr>
        <xdr:cNvPr id="523" name="n_3mainValue【保健センター・保健所】&#10;一人当たり面積"/>
        <xdr:cNvSpPr txBox="1"/>
      </xdr:nvSpPr>
      <xdr:spPr>
        <a:xfrm>
          <a:off x="1931042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93997</xdr:rowOff>
    </xdr:from>
    <xdr:ext cx="469744" cy="259045"/>
    <xdr:sp macro="" textlink="">
      <xdr:nvSpPr>
        <xdr:cNvPr id="524" name="n_4mainValue【保健センター・保健所】&#10;一人当たり面積"/>
        <xdr:cNvSpPr txBox="1"/>
      </xdr:nvSpPr>
      <xdr:spPr>
        <a:xfrm>
          <a:off x="18421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50" name="直線コネクタ 549"/>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51"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52" name="直線コネクタ 551"/>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53"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54" name="直線コネクタ 553"/>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55"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56" name="フローチャート: 判断 555"/>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57" name="フローチャート: 判断 556"/>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58" name="フローチャート: 判断 557"/>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59" name="フローチャート: 判断 558"/>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60" name="フローチャート: 判断 559"/>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16692</xdr:rowOff>
    </xdr:from>
    <xdr:to>
      <xdr:col>85</xdr:col>
      <xdr:colOff>177800</xdr:colOff>
      <xdr:row>84</xdr:row>
      <xdr:rowOff>118292</xdr:rowOff>
    </xdr:to>
    <xdr:sp macro="" textlink="">
      <xdr:nvSpPr>
        <xdr:cNvPr id="566" name="楕円 565"/>
        <xdr:cNvSpPr/>
      </xdr:nvSpPr>
      <xdr:spPr>
        <a:xfrm>
          <a:off x="16268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166569</xdr:rowOff>
    </xdr:from>
    <xdr:ext cx="405111" cy="259045"/>
    <xdr:sp macro="" textlink="">
      <xdr:nvSpPr>
        <xdr:cNvPr id="567" name="【消防施設】&#10;有形固定資産減価償却率該当値テキスト"/>
        <xdr:cNvSpPr txBox="1"/>
      </xdr:nvSpPr>
      <xdr:spPr>
        <a:xfrm>
          <a:off x="163576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xdr:rowOff>
    </xdr:from>
    <xdr:to>
      <xdr:col>81</xdr:col>
      <xdr:colOff>101600</xdr:colOff>
      <xdr:row>84</xdr:row>
      <xdr:rowOff>110127</xdr:rowOff>
    </xdr:to>
    <xdr:sp macro="" textlink="">
      <xdr:nvSpPr>
        <xdr:cNvPr id="568" name="楕円 567"/>
        <xdr:cNvSpPr/>
      </xdr:nvSpPr>
      <xdr:spPr>
        <a:xfrm>
          <a:off x="15430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59327</xdr:rowOff>
    </xdr:from>
    <xdr:to>
      <xdr:col>85</xdr:col>
      <xdr:colOff>127000</xdr:colOff>
      <xdr:row>84</xdr:row>
      <xdr:rowOff>67492</xdr:rowOff>
    </xdr:to>
    <xdr:cxnSp macro="">
      <xdr:nvCxnSpPr>
        <xdr:cNvPr id="569" name="直線コネクタ 568"/>
        <xdr:cNvCxnSpPr/>
      </xdr:nvCxnSpPr>
      <xdr:spPr>
        <a:xfrm>
          <a:off x="15481300" y="1446112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150586</xdr:rowOff>
    </xdr:from>
    <xdr:to>
      <xdr:col>76</xdr:col>
      <xdr:colOff>165100</xdr:colOff>
      <xdr:row>84</xdr:row>
      <xdr:rowOff>80736</xdr:rowOff>
    </xdr:to>
    <xdr:sp macro="" textlink="">
      <xdr:nvSpPr>
        <xdr:cNvPr id="570" name="楕円 569"/>
        <xdr:cNvSpPr/>
      </xdr:nvSpPr>
      <xdr:spPr>
        <a:xfrm>
          <a:off x="14541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29936</xdr:rowOff>
    </xdr:from>
    <xdr:to>
      <xdr:col>81</xdr:col>
      <xdr:colOff>50800</xdr:colOff>
      <xdr:row>84</xdr:row>
      <xdr:rowOff>59327</xdr:rowOff>
    </xdr:to>
    <xdr:cxnSp macro="">
      <xdr:nvCxnSpPr>
        <xdr:cNvPr id="571" name="直線コネクタ 570"/>
        <xdr:cNvCxnSpPr/>
      </xdr:nvCxnSpPr>
      <xdr:spPr>
        <a:xfrm>
          <a:off x="14592300" y="144317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121194</xdr:rowOff>
    </xdr:from>
    <xdr:to>
      <xdr:col>72</xdr:col>
      <xdr:colOff>38100</xdr:colOff>
      <xdr:row>84</xdr:row>
      <xdr:rowOff>51344</xdr:rowOff>
    </xdr:to>
    <xdr:sp macro="" textlink="">
      <xdr:nvSpPr>
        <xdr:cNvPr id="572" name="楕円 571"/>
        <xdr:cNvSpPr/>
      </xdr:nvSpPr>
      <xdr:spPr>
        <a:xfrm>
          <a:off x="13652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xdr:rowOff>
    </xdr:from>
    <xdr:to>
      <xdr:col>76</xdr:col>
      <xdr:colOff>114300</xdr:colOff>
      <xdr:row>84</xdr:row>
      <xdr:rowOff>29936</xdr:rowOff>
    </xdr:to>
    <xdr:cxnSp macro="">
      <xdr:nvCxnSpPr>
        <xdr:cNvPr id="573" name="直線コネクタ 572"/>
        <xdr:cNvCxnSpPr/>
      </xdr:nvCxnSpPr>
      <xdr:spPr>
        <a:xfrm>
          <a:off x="13703300" y="144023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114663</xdr:rowOff>
    </xdr:from>
    <xdr:to>
      <xdr:col>67</xdr:col>
      <xdr:colOff>101600</xdr:colOff>
      <xdr:row>84</xdr:row>
      <xdr:rowOff>44813</xdr:rowOff>
    </xdr:to>
    <xdr:sp macro="" textlink="">
      <xdr:nvSpPr>
        <xdr:cNvPr id="574" name="楕円 573"/>
        <xdr:cNvSpPr/>
      </xdr:nvSpPr>
      <xdr:spPr>
        <a:xfrm>
          <a:off x="12763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165463</xdr:rowOff>
    </xdr:from>
    <xdr:to>
      <xdr:col>71</xdr:col>
      <xdr:colOff>177800</xdr:colOff>
      <xdr:row>84</xdr:row>
      <xdr:rowOff>544</xdr:rowOff>
    </xdr:to>
    <xdr:cxnSp macro="">
      <xdr:nvCxnSpPr>
        <xdr:cNvPr id="575" name="直線コネクタ 574"/>
        <xdr:cNvCxnSpPr/>
      </xdr:nvCxnSpPr>
      <xdr:spPr>
        <a:xfrm>
          <a:off x="12814300" y="143958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576"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577"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78"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79"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101254</xdr:rowOff>
    </xdr:from>
    <xdr:ext cx="405111" cy="259045"/>
    <xdr:sp macro="" textlink="">
      <xdr:nvSpPr>
        <xdr:cNvPr id="580" name="n_1mainValue【消防施設】&#10;有形固定資産減価償却率"/>
        <xdr:cNvSpPr txBox="1"/>
      </xdr:nvSpPr>
      <xdr:spPr>
        <a:xfrm>
          <a:off x="15266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71863</xdr:rowOff>
    </xdr:from>
    <xdr:ext cx="405111" cy="259045"/>
    <xdr:sp macro="" textlink="">
      <xdr:nvSpPr>
        <xdr:cNvPr id="581" name="n_2mainValue【消防施設】&#10;有形固定資産減価償却率"/>
        <xdr:cNvSpPr txBox="1"/>
      </xdr:nvSpPr>
      <xdr:spPr>
        <a:xfrm>
          <a:off x="14389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582" name="n_3mainValue【消防施設】&#10;有形固定資産減価償却率"/>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35940</xdr:rowOff>
    </xdr:from>
    <xdr:ext cx="405111" cy="259045"/>
    <xdr:sp macro="" textlink="">
      <xdr:nvSpPr>
        <xdr:cNvPr id="583" name="n_4mainValue【消防施設】&#10;有形固定資産減価償却率"/>
        <xdr:cNvSpPr txBox="1"/>
      </xdr:nvSpPr>
      <xdr:spPr>
        <a:xfrm>
          <a:off x="12611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4" name="直線コネクタ 5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5" name="テキスト ボックス 5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6" name="直線コネクタ 5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7" name="テキスト ボックス 5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8" name="直線コネクタ 5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9" name="テキスト ボックス 5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0" name="直線コネクタ 5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1" name="テキスト ボックス 6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05" name="直線コネクタ 604"/>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06"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07" name="直線コネクタ 606"/>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08"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09" name="直線コネクタ 608"/>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10"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11" name="フローチャート: 判断 61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12" name="フローチャート: 判断 611"/>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13" name="フローチャート: 判断 612"/>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14" name="フローチャート: 判断 613"/>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15" name="フローチャート: 判断 614"/>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621" name="楕円 620"/>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622"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87427</xdr:rowOff>
    </xdr:from>
    <xdr:to>
      <xdr:col>112</xdr:col>
      <xdr:colOff>38100</xdr:colOff>
      <xdr:row>86</xdr:row>
      <xdr:rowOff>17577</xdr:rowOff>
    </xdr:to>
    <xdr:sp macro="" textlink="">
      <xdr:nvSpPr>
        <xdr:cNvPr id="623" name="楕円 622"/>
        <xdr:cNvSpPr/>
      </xdr:nvSpPr>
      <xdr:spPr>
        <a:xfrm>
          <a:off x="21272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138227</xdr:rowOff>
    </xdr:to>
    <xdr:cxnSp macro="">
      <xdr:nvCxnSpPr>
        <xdr:cNvPr id="624" name="直線コネクタ 623"/>
        <xdr:cNvCxnSpPr/>
      </xdr:nvCxnSpPr>
      <xdr:spPr>
        <a:xfrm flipV="1">
          <a:off x="21323300" y="1470964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89255</xdr:rowOff>
    </xdr:from>
    <xdr:to>
      <xdr:col>107</xdr:col>
      <xdr:colOff>101600</xdr:colOff>
      <xdr:row>86</xdr:row>
      <xdr:rowOff>19405</xdr:rowOff>
    </xdr:to>
    <xdr:sp macro="" textlink="">
      <xdr:nvSpPr>
        <xdr:cNvPr id="625" name="楕円 624"/>
        <xdr:cNvSpPr/>
      </xdr:nvSpPr>
      <xdr:spPr>
        <a:xfrm>
          <a:off x="20383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138227</xdr:rowOff>
    </xdr:from>
    <xdr:to>
      <xdr:col>111</xdr:col>
      <xdr:colOff>177800</xdr:colOff>
      <xdr:row>85</xdr:row>
      <xdr:rowOff>140055</xdr:rowOff>
    </xdr:to>
    <xdr:cxnSp macro="">
      <xdr:nvCxnSpPr>
        <xdr:cNvPr id="626" name="直線コネクタ 625"/>
        <xdr:cNvCxnSpPr/>
      </xdr:nvCxnSpPr>
      <xdr:spPr>
        <a:xfrm flipV="1">
          <a:off x="20434300" y="1471147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91084</xdr:rowOff>
    </xdr:from>
    <xdr:to>
      <xdr:col>102</xdr:col>
      <xdr:colOff>165100</xdr:colOff>
      <xdr:row>86</xdr:row>
      <xdr:rowOff>21234</xdr:rowOff>
    </xdr:to>
    <xdr:sp macro="" textlink="">
      <xdr:nvSpPr>
        <xdr:cNvPr id="627" name="楕円 626"/>
        <xdr:cNvSpPr/>
      </xdr:nvSpPr>
      <xdr:spPr>
        <a:xfrm>
          <a:off x="19494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140055</xdr:rowOff>
    </xdr:from>
    <xdr:to>
      <xdr:col>107</xdr:col>
      <xdr:colOff>50800</xdr:colOff>
      <xdr:row>85</xdr:row>
      <xdr:rowOff>141884</xdr:rowOff>
    </xdr:to>
    <xdr:cxnSp macro="">
      <xdr:nvCxnSpPr>
        <xdr:cNvPr id="628" name="直線コネクタ 627"/>
        <xdr:cNvCxnSpPr/>
      </xdr:nvCxnSpPr>
      <xdr:spPr>
        <a:xfrm flipV="1">
          <a:off x="19545300" y="1471330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629" name="楕円 628"/>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141884</xdr:rowOff>
    </xdr:from>
    <xdr:to>
      <xdr:col>102</xdr:col>
      <xdr:colOff>114300</xdr:colOff>
      <xdr:row>85</xdr:row>
      <xdr:rowOff>145542</xdr:rowOff>
    </xdr:to>
    <xdr:cxnSp macro="">
      <xdr:nvCxnSpPr>
        <xdr:cNvPr id="630" name="直線コネクタ 629"/>
        <xdr:cNvCxnSpPr/>
      </xdr:nvCxnSpPr>
      <xdr:spPr>
        <a:xfrm flipV="1">
          <a:off x="18656300" y="1471513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31"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32"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33"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634" name="n_4aveValue【消防施設】&#10;一人当たり面積"/>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8704</xdr:rowOff>
    </xdr:from>
    <xdr:ext cx="469744" cy="259045"/>
    <xdr:sp macro="" textlink="">
      <xdr:nvSpPr>
        <xdr:cNvPr id="635" name="n_1mainValue【消防施設】&#10;一人当たり面積"/>
        <xdr:cNvSpPr txBox="1"/>
      </xdr:nvSpPr>
      <xdr:spPr>
        <a:xfrm>
          <a:off x="210757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10532</xdr:rowOff>
    </xdr:from>
    <xdr:ext cx="469744" cy="259045"/>
    <xdr:sp macro="" textlink="">
      <xdr:nvSpPr>
        <xdr:cNvPr id="636" name="n_2mainValue【消防施設】&#10;一人当たり面積"/>
        <xdr:cNvSpPr txBox="1"/>
      </xdr:nvSpPr>
      <xdr:spPr>
        <a:xfrm>
          <a:off x="201994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12361</xdr:rowOff>
    </xdr:from>
    <xdr:ext cx="469744" cy="259045"/>
    <xdr:sp macro="" textlink="">
      <xdr:nvSpPr>
        <xdr:cNvPr id="637" name="n_3mainValue【消防施設】&#10;一人当たり面積"/>
        <xdr:cNvSpPr txBox="1"/>
      </xdr:nvSpPr>
      <xdr:spPr>
        <a:xfrm>
          <a:off x="193104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41419</xdr:rowOff>
    </xdr:from>
    <xdr:ext cx="469744" cy="259045"/>
    <xdr:sp macro="" textlink="">
      <xdr:nvSpPr>
        <xdr:cNvPr id="638" name="n_4mainValue【消防施設】&#10;一人当たり面積"/>
        <xdr:cNvSpPr txBox="1"/>
      </xdr:nvSpPr>
      <xdr:spPr>
        <a:xfrm>
          <a:off x="184214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64" name="直線コネクタ 663"/>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5"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6" name="直線コネクタ 665"/>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69"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0" name="フローチャート: 判断 669"/>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71" name="フローチャート: 判断 670"/>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72" name="フローチャート: 判断 671"/>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73" name="フローチャート: 判断 672"/>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74" name="フローチャート: 判断 673"/>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0" name="楕円 679"/>
        <xdr:cNvSpPr/>
      </xdr:nvSpPr>
      <xdr:spPr>
        <a:xfrm>
          <a:off x="16268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129920</xdr:rowOff>
    </xdr:from>
    <xdr:ext cx="405111" cy="259045"/>
    <xdr:sp macro="" textlink="">
      <xdr:nvSpPr>
        <xdr:cNvPr id="681" name="【庁舎】&#10;有形固定資産減価償却率該当値テキスト"/>
        <xdr:cNvSpPr txBox="1"/>
      </xdr:nvSpPr>
      <xdr:spPr>
        <a:xfrm>
          <a:off x="16357600" y="1778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72752</xdr:rowOff>
    </xdr:from>
    <xdr:to>
      <xdr:col>81</xdr:col>
      <xdr:colOff>101600</xdr:colOff>
      <xdr:row>105</xdr:row>
      <xdr:rowOff>2902</xdr:rowOff>
    </xdr:to>
    <xdr:sp macro="" textlink="">
      <xdr:nvSpPr>
        <xdr:cNvPr id="682" name="楕円 681"/>
        <xdr:cNvSpPr/>
      </xdr:nvSpPr>
      <xdr:spPr>
        <a:xfrm>
          <a:off x="15430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123552</xdr:rowOff>
    </xdr:from>
    <xdr:to>
      <xdr:col>85</xdr:col>
      <xdr:colOff>127000</xdr:colOff>
      <xdr:row>104</xdr:row>
      <xdr:rowOff>157843</xdr:rowOff>
    </xdr:to>
    <xdr:cxnSp macro="">
      <xdr:nvCxnSpPr>
        <xdr:cNvPr id="683" name="直線コネクタ 682"/>
        <xdr:cNvCxnSpPr/>
      </xdr:nvCxnSpPr>
      <xdr:spPr>
        <a:xfrm>
          <a:off x="15481300" y="179543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684" name="楕円 683"/>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90895</xdr:rowOff>
    </xdr:from>
    <xdr:to>
      <xdr:col>81</xdr:col>
      <xdr:colOff>50800</xdr:colOff>
      <xdr:row>104</xdr:row>
      <xdr:rowOff>123552</xdr:rowOff>
    </xdr:to>
    <xdr:cxnSp macro="">
      <xdr:nvCxnSpPr>
        <xdr:cNvPr id="685" name="直線コネクタ 684"/>
        <xdr:cNvCxnSpPr/>
      </xdr:nvCxnSpPr>
      <xdr:spPr>
        <a:xfrm>
          <a:off x="14592300" y="179216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686" name="楕円 685"/>
        <xdr:cNvSpPr/>
      </xdr:nvSpPr>
      <xdr:spPr>
        <a:xfrm>
          <a:off x="1365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56606</xdr:rowOff>
    </xdr:from>
    <xdr:to>
      <xdr:col>76</xdr:col>
      <xdr:colOff>114300</xdr:colOff>
      <xdr:row>104</xdr:row>
      <xdr:rowOff>90895</xdr:rowOff>
    </xdr:to>
    <xdr:cxnSp macro="">
      <xdr:nvCxnSpPr>
        <xdr:cNvPr id="687" name="直線コネクタ 686"/>
        <xdr:cNvCxnSpPr/>
      </xdr:nvCxnSpPr>
      <xdr:spPr>
        <a:xfrm>
          <a:off x="13703300" y="178874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142966</xdr:rowOff>
    </xdr:from>
    <xdr:to>
      <xdr:col>67</xdr:col>
      <xdr:colOff>101600</xdr:colOff>
      <xdr:row>104</xdr:row>
      <xdr:rowOff>73116</xdr:rowOff>
    </xdr:to>
    <xdr:sp macro="" textlink="">
      <xdr:nvSpPr>
        <xdr:cNvPr id="688" name="楕円 687"/>
        <xdr:cNvSpPr/>
      </xdr:nvSpPr>
      <xdr:spPr>
        <a:xfrm>
          <a:off x="12763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22316</xdr:rowOff>
    </xdr:from>
    <xdr:to>
      <xdr:col>71</xdr:col>
      <xdr:colOff>177800</xdr:colOff>
      <xdr:row>104</xdr:row>
      <xdr:rowOff>56606</xdr:rowOff>
    </xdr:to>
    <xdr:cxnSp macro="">
      <xdr:nvCxnSpPr>
        <xdr:cNvPr id="689" name="直線コネクタ 688"/>
        <xdr:cNvCxnSpPr/>
      </xdr:nvCxnSpPr>
      <xdr:spPr>
        <a:xfrm>
          <a:off x="12814300" y="178531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690"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91"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692"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693" name="n_4aveValue【庁舎】&#10;有形固定資産減価償却率"/>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19429</xdr:rowOff>
    </xdr:from>
    <xdr:ext cx="405111" cy="259045"/>
    <xdr:sp macro="" textlink="">
      <xdr:nvSpPr>
        <xdr:cNvPr id="694" name="n_1main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695" name="n_2main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696" name="n_3main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89643</xdr:rowOff>
    </xdr:from>
    <xdr:ext cx="405111" cy="259045"/>
    <xdr:sp macro="" textlink="">
      <xdr:nvSpPr>
        <xdr:cNvPr id="697" name="n_4mainValue【庁舎】&#10;有形固定資産減価償却率"/>
        <xdr:cNvSpPr txBox="1"/>
      </xdr:nvSpPr>
      <xdr:spPr>
        <a:xfrm>
          <a:off x="12611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23" name="直線コネクタ 722"/>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24"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25" name="直線コネクタ 724"/>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26"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27" name="直線コネクタ 726"/>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728"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29" name="フローチャート: 判断 728"/>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30" name="フローチャート: 判断 729"/>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1" name="フローチャート: 判断 730"/>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32" name="フローチャート: 判断 731"/>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33" name="フローチャート: 判断 732"/>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47716</xdr:rowOff>
    </xdr:from>
    <xdr:to>
      <xdr:col>116</xdr:col>
      <xdr:colOff>114300</xdr:colOff>
      <xdr:row>101</xdr:row>
      <xdr:rowOff>149316</xdr:rowOff>
    </xdr:to>
    <xdr:sp macro="" textlink="">
      <xdr:nvSpPr>
        <xdr:cNvPr id="739" name="楕円 738"/>
        <xdr:cNvSpPr/>
      </xdr:nvSpPr>
      <xdr:spPr>
        <a:xfrm>
          <a:off x="22110700" y="173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134093</xdr:rowOff>
    </xdr:from>
    <xdr:ext cx="469744" cy="259045"/>
    <xdr:sp macro="" textlink="">
      <xdr:nvSpPr>
        <xdr:cNvPr id="740" name="【庁舎】&#10;一人当たり面積該当値テキスト"/>
        <xdr:cNvSpPr txBox="1"/>
      </xdr:nvSpPr>
      <xdr:spPr>
        <a:xfrm>
          <a:off x="22199600" y="1727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81462</xdr:rowOff>
    </xdr:from>
    <xdr:to>
      <xdr:col>112</xdr:col>
      <xdr:colOff>38100</xdr:colOff>
      <xdr:row>102</xdr:row>
      <xdr:rowOff>11612</xdr:rowOff>
    </xdr:to>
    <xdr:sp macro="" textlink="">
      <xdr:nvSpPr>
        <xdr:cNvPr id="741" name="楕円 740"/>
        <xdr:cNvSpPr/>
      </xdr:nvSpPr>
      <xdr:spPr>
        <a:xfrm>
          <a:off x="21272500" y="173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98516</xdr:rowOff>
    </xdr:from>
    <xdr:to>
      <xdr:col>116</xdr:col>
      <xdr:colOff>63500</xdr:colOff>
      <xdr:row>101</xdr:row>
      <xdr:rowOff>132262</xdr:rowOff>
    </xdr:to>
    <xdr:cxnSp macro="">
      <xdr:nvCxnSpPr>
        <xdr:cNvPr id="742" name="直線コネクタ 741"/>
        <xdr:cNvCxnSpPr/>
      </xdr:nvCxnSpPr>
      <xdr:spPr>
        <a:xfrm flipV="1">
          <a:off x="21323300" y="17414966"/>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118473</xdr:rowOff>
    </xdr:from>
    <xdr:to>
      <xdr:col>107</xdr:col>
      <xdr:colOff>101600</xdr:colOff>
      <xdr:row>102</xdr:row>
      <xdr:rowOff>48623</xdr:rowOff>
    </xdr:to>
    <xdr:sp macro="" textlink="">
      <xdr:nvSpPr>
        <xdr:cNvPr id="743" name="楕円 742"/>
        <xdr:cNvSpPr/>
      </xdr:nvSpPr>
      <xdr:spPr>
        <a:xfrm>
          <a:off x="20383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132262</xdr:rowOff>
    </xdr:from>
    <xdr:to>
      <xdr:col>111</xdr:col>
      <xdr:colOff>177800</xdr:colOff>
      <xdr:row>101</xdr:row>
      <xdr:rowOff>169273</xdr:rowOff>
    </xdr:to>
    <xdr:cxnSp macro="">
      <xdr:nvCxnSpPr>
        <xdr:cNvPr id="744" name="直線コネクタ 743"/>
        <xdr:cNvCxnSpPr/>
      </xdr:nvCxnSpPr>
      <xdr:spPr>
        <a:xfrm flipV="1">
          <a:off x="20434300" y="17448712"/>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152219</xdr:rowOff>
    </xdr:from>
    <xdr:to>
      <xdr:col>102</xdr:col>
      <xdr:colOff>165100</xdr:colOff>
      <xdr:row>102</xdr:row>
      <xdr:rowOff>82369</xdr:rowOff>
    </xdr:to>
    <xdr:sp macro="" textlink="">
      <xdr:nvSpPr>
        <xdr:cNvPr id="745" name="楕円 744"/>
        <xdr:cNvSpPr/>
      </xdr:nvSpPr>
      <xdr:spPr>
        <a:xfrm>
          <a:off x="19494500" y="17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169273</xdr:rowOff>
    </xdr:from>
    <xdr:to>
      <xdr:col>107</xdr:col>
      <xdr:colOff>50800</xdr:colOff>
      <xdr:row>102</xdr:row>
      <xdr:rowOff>31569</xdr:rowOff>
    </xdr:to>
    <xdr:cxnSp macro="">
      <xdr:nvCxnSpPr>
        <xdr:cNvPr id="746" name="直線コネクタ 745"/>
        <xdr:cNvCxnSpPr/>
      </xdr:nvCxnSpPr>
      <xdr:spPr>
        <a:xfrm flipV="1">
          <a:off x="19545300" y="17485723"/>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6894</xdr:rowOff>
    </xdr:from>
    <xdr:to>
      <xdr:col>98</xdr:col>
      <xdr:colOff>38100</xdr:colOff>
      <xdr:row>102</xdr:row>
      <xdr:rowOff>108494</xdr:rowOff>
    </xdr:to>
    <xdr:sp macro="" textlink="">
      <xdr:nvSpPr>
        <xdr:cNvPr id="747" name="楕円 746"/>
        <xdr:cNvSpPr/>
      </xdr:nvSpPr>
      <xdr:spPr>
        <a:xfrm>
          <a:off x="18605500" y="1749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31569</xdr:rowOff>
    </xdr:from>
    <xdr:to>
      <xdr:col>102</xdr:col>
      <xdr:colOff>114300</xdr:colOff>
      <xdr:row>102</xdr:row>
      <xdr:rowOff>57694</xdr:rowOff>
    </xdr:to>
    <xdr:cxnSp macro="">
      <xdr:nvCxnSpPr>
        <xdr:cNvPr id="748" name="直線コネクタ 747"/>
        <xdr:cNvCxnSpPr/>
      </xdr:nvCxnSpPr>
      <xdr:spPr>
        <a:xfrm flipV="1">
          <a:off x="18656300" y="17519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749"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50"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751" name="n_3aveValue【庁舎】&#10;一人当たり面積"/>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752" name="n_4aveValue【庁舎】&#10;一人当たり面積"/>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28139</xdr:rowOff>
    </xdr:from>
    <xdr:ext cx="469744" cy="259045"/>
    <xdr:sp macro="" textlink="">
      <xdr:nvSpPr>
        <xdr:cNvPr id="753" name="n_1mainValue【庁舎】&#10;一人当たり面積"/>
        <xdr:cNvSpPr txBox="1"/>
      </xdr:nvSpPr>
      <xdr:spPr>
        <a:xfrm>
          <a:off x="21075727" y="171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65150</xdr:rowOff>
    </xdr:from>
    <xdr:ext cx="469744" cy="259045"/>
    <xdr:sp macro="" textlink="">
      <xdr:nvSpPr>
        <xdr:cNvPr id="754" name="n_2mainValue【庁舎】&#10;一人当たり面積"/>
        <xdr:cNvSpPr txBox="1"/>
      </xdr:nvSpPr>
      <xdr:spPr>
        <a:xfrm>
          <a:off x="20199427" y="172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98896</xdr:rowOff>
    </xdr:from>
    <xdr:ext cx="469744" cy="259045"/>
    <xdr:sp macro="" textlink="">
      <xdr:nvSpPr>
        <xdr:cNvPr id="755" name="n_3mainValue【庁舎】&#10;一人当たり面積"/>
        <xdr:cNvSpPr txBox="1"/>
      </xdr:nvSpPr>
      <xdr:spPr>
        <a:xfrm>
          <a:off x="19310427" y="172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125021</xdr:rowOff>
    </xdr:from>
    <xdr:ext cx="469744" cy="259045"/>
    <xdr:sp macro="" textlink="">
      <xdr:nvSpPr>
        <xdr:cNvPr id="756" name="n_4mainValue【庁舎】&#10;一人当たり面積"/>
        <xdr:cNvSpPr txBox="1"/>
      </xdr:nvSpPr>
      <xdr:spPr>
        <a:xfrm>
          <a:off x="18421427" y="1727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図書館、一般廃棄物処理施設、保健センター並びに消防施設に関しては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％程度で推移しており、特に使用上の問題もないことから今後も計画的な維持管理を行っていくことしている。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年度に大規模改修（耐震化）が図られたことにより類似団体内平均値よりわずかに低い水準となっている。</a:t>
          </a:r>
        </a:p>
        <a:p>
          <a:r>
            <a:rPr kumimoji="1" lang="ja-JP" altLang="en-US" sz="1300">
              <a:latin typeface="ＭＳ Ｐゴシック" panose="020B0600070205080204" pitchFamily="50" charset="-128"/>
              <a:ea typeface="ＭＳ Ｐゴシック" panose="020B0600070205080204" pitchFamily="50" charset="-128"/>
            </a:rPr>
            <a:t>　一方、体育館については平成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町民体育館の建替工事が完了したため、類似団体内平均値より低くなっている。町民体育館分館については、老朽化等を踏まえながら、今後とも計画的に耐震化・維持修繕並びに解体などを行い、施設の適正な管理を行な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5,200
393.19
5,080,495
4,869,684
168,528
3,098,602
6,357,942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少子高齢化並びに過疎による人口の減少が課題となっており、併せて個人の所得が伸びないことなどから税収が減少しており、類似団体平均より低い状態で推移している。</a:t>
          </a:r>
          <a:endParaRPr lang="ja-JP" altLang="ja-JP" sz="1400">
            <a:effectLst/>
          </a:endParaRPr>
        </a:p>
        <a:p>
          <a:r>
            <a:rPr kumimoji="1" lang="ja-JP" altLang="ja-JP" sz="1100">
              <a:solidFill>
                <a:schemeClr val="dk1"/>
              </a:solidFill>
              <a:effectLst/>
              <a:latin typeface="+mn-lt"/>
              <a:ea typeface="+mn-ea"/>
              <a:cs typeface="+mn-cs"/>
            </a:rPr>
            <a:t>　今後も第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次総合計画に基づくまちづくりを着実に推進するとともに、緊急に必要な事業を峻別し、投資的経費を抑制するなど、歳出の徹底的な見直しを行い、税収の徴収率維持・向上対策を柱に歳入確保に努める。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これは、歳入経常一般財源のうち普通交付税が</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したほか、歳出においても、</a:t>
          </a:r>
          <a:r>
            <a:rPr kumimoji="1" lang="ja-JP" altLang="en-US" sz="1100">
              <a:solidFill>
                <a:schemeClr val="dk1"/>
              </a:solidFill>
              <a:effectLst/>
              <a:latin typeface="+mn-lt"/>
              <a:ea typeface="+mn-ea"/>
              <a:cs typeface="+mn-cs"/>
            </a:rPr>
            <a:t>扶助費が減少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ことなどが影響した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として、依存財源に大きく左右される状況ではあるが、財源確保の取組として平成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年度から町税相談員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名を配置し、町税徴収等について定期訪問を実施し一定の効果を得ており、経常経費については、今後とも優先度を見極めながら、事務事業の見直し等を進め、義務的経費の削減に努めることとしている。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147828</xdr:rowOff>
    </xdr:to>
    <xdr:cxnSp macro="">
      <xdr:nvCxnSpPr>
        <xdr:cNvPr id="131" name="直線コネクタ 130"/>
        <xdr:cNvCxnSpPr/>
      </xdr:nvCxnSpPr>
      <xdr:spPr>
        <a:xfrm flipV="1">
          <a:off x="4114800" y="1114247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147828</xdr:rowOff>
    </xdr:to>
    <xdr:cxnSp macro="">
      <xdr:nvCxnSpPr>
        <xdr:cNvPr id="134" name="直線コネクタ 133"/>
        <xdr:cNvCxnSpPr/>
      </xdr:nvCxnSpPr>
      <xdr:spPr>
        <a:xfrm>
          <a:off x="3225800" y="1107490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102108</xdr:rowOff>
    </xdr:to>
    <xdr:cxnSp macro="">
      <xdr:nvCxnSpPr>
        <xdr:cNvPr id="137" name="直線コネクタ 136"/>
        <xdr:cNvCxnSpPr/>
      </xdr:nvCxnSpPr>
      <xdr:spPr>
        <a:xfrm>
          <a:off x="2336800" y="1092530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63</xdr:row>
      <xdr:rowOff>123952</xdr:rowOff>
    </xdr:to>
    <xdr:cxnSp macro="">
      <xdr:nvCxnSpPr>
        <xdr:cNvPr id="140" name="直線コネクタ 139"/>
        <xdr:cNvCxnSpPr/>
      </xdr:nvCxnSpPr>
      <xdr:spPr>
        <a:xfrm>
          <a:off x="1447800" y="107081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0" name="楕円 149"/>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1"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97028</xdr:rowOff>
    </xdr:from>
    <xdr:to>
      <xdr:col>19</xdr:col>
      <xdr:colOff>184150</xdr:colOff>
      <xdr:row>66</xdr:row>
      <xdr:rowOff>27178</xdr:rowOff>
    </xdr:to>
    <xdr:sp macro="" textlink="">
      <xdr:nvSpPr>
        <xdr:cNvPr id="152" name="楕円 151"/>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11955</xdr:rowOff>
    </xdr:from>
    <xdr:ext cx="736600" cy="259045"/>
    <xdr:sp macro="" textlink="">
      <xdr:nvSpPr>
        <xdr:cNvPr id="153" name="テキスト ボックス 152"/>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5" name="テキスト ボックス 154"/>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6" name="楕円 155"/>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7" name="テキスト ボックス 156"/>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8" name="楕円 157"/>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9" name="テキスト ボックス 158"/>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類似団体平均と比べ高くなる要因は、分母となる人口が年々減少傾向に</a:t>
          </a:r>
          <a:r>
            <a:rPr kumimoji="1" lang="ja-JP" altLang="en-US" sz="1100">
              <a:solidFill>
                <a:schemeClr val="dk1"/>
              </a:solidFill>
              <a:effectLst/>
              <a:latin typeface="+mn-lt"/>
              <a:ea typeface="+mn-ea"/>
              <a:cs typeface="+mn-cs"/>
            </a:rPr>
            <a:t>あることも一つである。また、</a:t>
          </a:r>
          <a:r>
            <a:rPr kumimoji="1" lang="ja-JP" altLang="ja-JP" sz="1100">
              <a:solidFill>
                <a:schemeClr val="dk1"/>
              </a:solidFill>
              <a:effectLst/>
              <a:latin typeface="+mn-lt"/>
              <a:ea typeface="+mn-ea"/>
              <a:cs typeface="+mn-cs"/>
            </a:rPr>
            <a:t>本町は山形県内でも有数の豪雪地帯であり、維持補修費のうち除雪経費が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割を占めており、地理的要因によるところが大きい。今後ともこれらを含めた経費について動向を見極めながら抑制していく必要がある。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79696</xdr:rowOff>
    </xdr:from>
    <xdr:to>
      <xdr:col>23</xdr:col>
      <xdr:colOff>133350</xdr:colOff>
      <xdr:row>85</xdr:row>
      <xdr:rowOff>98566</xdr:rowOff>
    </xdr:to>
    <xdr:cxnSp macro="">
      <xdr:nvCxnSpPr>
        <xdr:cNvPr id="194" name="直線コネクタ 193"/>
        <xdr:cNvCxnSpPr/>
      </xdr:nvCxnSpPr>
      <xdr:spPr>
        <a:xfrm flipV="1">
          <a:off x="4114800" y="14652946"/>
          <a:ext cx="838200" cy="1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74102</xdr:rowOff>
    </xdr:from>
    <xdr:to>
      <xdr:col>19</xdr:col>
      <xdr:colOff>133350</xdr:colOff>
      <xdr:row>85</xdr:row>
      <xdr:rowOff>98566</xdr:rowOff>
    </xdr:to>
    <xdr:cxnSp macro="">
      <xdr:nvCxnSpPr>
        <xdr:cNvPr id="197" name="直線コネクタ 196"/>
        <xdr:cNvCxnSpPr/>
      </xdr:nvCxnSpPr>
      <xdr:spPr>
        <a:xfrm>
          <a:off x="3225800" y="14647352"/>
          <a:ext cx="889000" cy="2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137868</xdr:rowOff>
    </xdr:from>
    <xdr:to>
      <xdr:col>15</xdr:col>
      <xdr:colOff>82550</xdr:colOff>
      <xdr:row>85</xdr:row>
      <xdr:rowOff>74102</xdr:rowOff>
    </xdr:to>
    <xdr:cxnSp macro="">
      <xdr:nvCxnSpPr>
        <xdr:cNvPr id="200" name="直線コネクタ 199"/>
        <xdr:cNvCxnSpPr/>
      </xdr:nvCxnSpPr>
      <xdr:spPr>
        <a:xfrm>
          <a:off x="2336800" y="14539668"/>
          <a:ext cx="889000" cy="10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44393</xdr:rowOff>
    </xdr:from>
    <xdr:to>
      <xdr:col>11</xdr:col>
      <xdr:colOff>31750</xdr:colOff>
      <xdr:row>84</xdr:row>
      <xdr:rowOff>137868</xdr:rowOff>
    </xdr:to>
    <xdr:cxnSp macro="">
      <xdr:nvCxnSpPr>
        <xdr:cNvPr id="203" name="直線コネクタ 202"/>
        <xdr:cNvCxnSpPr/>
      </xdr:nvCxnSpPr>
      <xdr:spPr>
        <a:xfrm>
          <a:off x="1447800" y="14446193"/>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28896</xdr:rowOff>
    </xdr:from>
    <xdr:to>
      <xdr:col>23</xdr:col>
      <xdr:colOff>184150</xdr:colOff>
      <xdr:row>85</xdr:row>
      <xdr:rowOff>130496</xdr:rowOff>
    </xdr:to>
    <xdr:sp macro="" textlink="">
      <xdr:nvSpPr>
        <xdr:cNvPr id="213" name="楕円 212"/>
        <xdr:cNvSpPr/>
      </xdr:nvSpPr>
      <xdr:spPr>
        <a:xfrm>
          <a:off x="4902200" y="146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973</xdr:rowOff>
    </xdr:from>
    <xdr:ext cx="762000" cy="259045"/>
    <xdr:sp macro="" textlink="">
      <xdr:nvSpPr>
        <xdr:cNvPr id="214" name="人件費・物件費等の状況該当値テキスト"/>
        <xdr:cNvSpPr txBox="1"/>
      </xdr:nvSpPr>
      <xdr:spPr>
        <a:xfrm>
          <a:off x="5041900" y="1457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47766</xdr:rowOff>
    </xdr:from>
    <xdr:to>
      <xdr:col>19</xdr:col>
      <xdr:colOff>184150</xdr:colOff>
      <xdr:row>85</xdr:row>
      <xdr:rowOff>149366</xdr:rowOff>
    </xdr:to>
    <xdr:sp macro="" textlink="">
      <xdr:nvSpPr>
        <xdr:cNvPr id="215" name="楕円 214"/>
        <xdr:cNvSpPr/>
      </xdr:nvSpPr>
      <xdr:spPr>
        <a:xfrm>
          <a:off x="4064000" y="146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134143</xdr:rowOff>
    </xdr:from>
    <xdr:ext cx="736600" cy="259045"/>
    <xdr:sp macro="" textlink="">
      <xdr:nvSpPr>
        <xdr:cNvPr id="216" name="テキスト ボックス 215"/>
        <xdr:cNvSpPr txBox="1"/>
      </xdr:nvSpPr>
      <xdr:spPr>
        <a:xfrm>
          <a:off x="3733800" y="14707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23302</xdr:rowOff>
    </xdr:from>
    <xdr:to>
      <xdr:col>15</xdr:col>
      <xdr:colOff>133350</xdr:colOff>
      <xdr:row>85</xdr:row>
      <xdr:rowOff>124902</xdr:rowOff>
    </xdr:to>
    <xdr:sp macro="" textlink="">
      <xdr:nvSpPr>
        <xdr:cNvPr id="217" name="楕円 216"/>
        <xdr:cNvSpPr/>
      </xdr:nvSpPr>
      <xdr:spPr>
        <a:xfrm>
          <a:off x="3175000" y="145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109679</xdr:rowOff>
    </xdr:from>
    <xdr:ext cx="762000" cy="259045"/>
    <xdr:sp macro="" textlink="">
      <xdr:nvSpPr>
        <xdr:cNvPr id="218" name="テキスト ボックス 217"/>
        <xdr:cNvSpPr txBox="1"/>
      </xdr:nvSpPr>
      <xdr:spPr>
        <a:xfrm>
          <a:off x="2844800" y="1468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87068</xdr:rowOff>
    </xdr:from>
    <xdr:to>
      <xdr:col>11</xdr:col>
      <xdr:colOff>82550</xdr:colOff>
      <xdr:row>85</xdr:row>
      <xdr:rowOff>17218</xdr:rowOff>
    </xdr:to>
    <xdr:sp macro="" textlink="">
      <xdr:nvSpPr>
        <xdr:cNvPr id="219" name="楕円 218"/>
        <xdr:cNvSpPr/>
      </xdr:nvSpPr>
      <xdr:spPr>
        <a:xfrm>
          <a:off x="2286000" y="144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1995</xdr:rowOff>
    </xdr:from>
    <xdr:ext cx="762000" cy="259045"/>
    <xdr:sp macro="" textlink="">
      <xdr:nvSpPr>
        <xdr:cNvPr id="220" name="テキスト ボックス 219"/>
        <xdr:cNvSpPr txBox="1"/>
      </xdr:nvSpPr>
      <xdr:spPr>
        <a:xfrm>
          <a:off x="1955800" y="1457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165043</xdr:rowOff>
    </xdr:from>
    <xdr:to>
      <xdr:col>7</xdr:col>
      <xdr:colOff>31750</xdr:colOff>
      <xdr:row>84</xdr:row>
      <xdr:rowOff>95193</xdr:rowOff>
    </xdr:to>
    <xdr:sp macro="" textlink="">
      <xdr:nvSpPr>
        <xdr:cNvPr id="221" name="楕円 220"/>
        <xdr:cNvSpPr/>
      </xdr:nvSpPr>
      <xdr:spPr>
        <a:xfrm>
          <a:off x="1397000" y="1439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79970</xdr:rowOff>
    </xdr:from>
    <xdr:ext cx="762000" cy="259045"/>
    <xdr:sp macro="" textlink="">
      <xdr:nvSpPr>
        <xdr:cNvPr id="222" name="テキスト ボックス 221"/>
        <xdr:cNvSpPr txBox="1"/>
      </xdr:nvSpPr>
      <xdr:spPr>
        <a:xfrm>
          <a:off x="1066800" y="1448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99.6</a:t>
          </a:r>
          <a:r>
            <a:rPr kumimoji="1" lang="ja-JP" altLang="ja-JP" sz="1100">
              <a:solidFill>
                <a:schemeClr val="dk1"/>
              </a:solidFill>
              <a:effectLst/>
              <a:latin typeface="+mn-lt"/>
              <a:ea typeface="+mn-ea"/>
              <a:cs typeface="+mn-cs"/>
            </a:rPr>
            <a:t>となったが、これは給与改定に伴う引き上げ率の上昇によるものが要因である。今後とも、国・県の勧告並びに類似団体の状況を参考に見直しを行い一層の給与費適正化に努める。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103414</xdr:rowOff>
    </xdr:to>
    <xdr:cxnSp macro="">
      <xdr:nvCxnSpPr>
        <xdr:cNvPr id="258" name="直線コネクタ 257"/>
        <xdr:cNvCxnSpPr/>
      </xdr:nvCxnSpPr>
      <xdr:spPr>
        <a:xfrm>
          <a:off x="16179800" y="151105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22982</xdr:rowOff>
    </xdr:to>
    <xdr:cxnSp macro="">
      <xdr:nvCxnSpPr>
        <xdr:cNvPr id="261" name="直線コネクタ 260"/>
        <xdr:cNvCxnSpPr/>
      </xdr:nvCxnSpPr>
      <xdr:spPr>
        <a:xfrm>
          <a:off x="15290800" y="150876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4" name="直線コネクタ 263"/>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89</xdr:row>
      <xdr:rowOff>907</xdr:rowOff>
    </xdr:to>
    <xdr:cxnSp macro="">
      <xdr:nvCxnSpPr>
        <xdr:cNvPr id="267" name="直線コネクタ 266"/>
        <xdr:cNvCxnSpPr/>
      </xdr:nvCxnSpPr>
      <xdr:spPr>
        <a:xfrm flipV="1">
          <a:off x="13512800" y="150531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7" name="楕円 276"/>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78" name="給与水準   （国との比較）該当値テキスト"/>
        <xdr:cNvSpPr txBox="1"/>
      </xdr:nvSpPr>
      <xdr:spPr>
        <a:xfrm>
          <a:off x="17106900" y="150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79" name="楕円 278"/>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0" name="テキスト ボックス 279"/>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3" name="楕円 282"/>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4" name="テキスト ボックス 283"/>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5" name="楕円 284"/>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6" name="テキスト ボックス 285"/>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新規採用抑制等の取り組みにより、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から令和元年度の職員数をを比較すると、</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名減少しているものの、</a:t>
          </a:r>
          <a:r>
            <a:rPr kumimoji="1" lang="ja-JP" altLang="ja-JP" sz="1100">
              <a:solidFill>
                <a:schemeClr val="dk1"/>
              </a:solidFill>
              <a:effectLst/>
              <a:latin typeface="+mn-lt"/>
              <a:ea typeface="+mn-ea"/>
              <a:cs typeface="+mn-cs"/>
            </a:rPr>
            <a:t>人口の急速な減少により、職員数の割合は類似団体平均を上回ってしまう状況にある。</a:t>
          </a:r>
          <a:endParaRPr lang="ja-JP" altLang="ja-JP" sz="1400">
            <a:effectLst/>
          </a:endParaRPr>
        </a:p>
        <a:p>
          <a:r>
            <a:rPr kumimoji="1" lang="ja-JP" altLang="ja-JP" sz="1100">
              <a:solidFill>
                <a:schemeClr val="dk1"/>
              </a:solidFill>
              <a:effectLst/>
              <a:latin typeface="+mn-lt"/>
              <a:ea typeface="+mn-ea"/>
              <a:cs typeface="+mn-cs"/>
            </a:rPr>
            <a:t>　今後は、退職者が減少する中ではあるが、現在の職員数を基準に事務改善委員会などによる業務量の把握を行い、定員管理を検討していく。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160401</xdr:rowOff>
    </xdr:from>
    <xdr:to>
      <xdr:col>81</xdr:col>
      <xdr:colOff>44450</xdr:colOff>
      <xdr:row>62</xdr:row>
      <xdr:rowOff>27559</xdr:rowOff>
    </xdr:to>
    <xdr:cxnSp macro="">
      <xdr:nvCxnSpPr>
        <xdr:cNvPr id="317" name="直線コネクタ 316"/>
        <xdr:cNvCxnSpPr/>
      </xdr:nvCxnSpPr>
      <xdr:spPr>
        <a:xfrm>
          <a:off x="16179800" y="10618851"/>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130842</xdr:rowOff>
    </xdr:from>
    <xdr:to>
      <xdr:col>77</xdr:col>
      <xdr:colOff>44450</xdr:colOff>
      <xdr:row>61</xdr:row>
      <xdr:rowOff>160401</xdr:rowOff>
    </xdr:to>
    <xdr:cxnSp macro="">
      <xdr:nvCxnSpPr>
        <xdr:cNvPr id="320" name="直線コネクタ 319"/>
        <xdr:cNvCxnSpPr/>
      </xdr:nvCxnSpPr>
      <xdr:spPr>
        <a:xfrm>
          <a:off x="15290800" y="10589292"/>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102489</xdr:rowOff>
    </xdr:from>
    <xdr:to>
      <xdr:col>72</xdr:col>
      <xdr:colOff>203200</xdr:colOff>
      <xdr:row>61</xdr:row>
      <xdr:rowOff>130842</xdr:rowOff>
    </xdr:to>
    <xdr:cxnSp macro="">
      <xdr:nvCxnSpPr>
        <xdr:cNvPr id="323" name="直線コネクタ 322"/>
        <xdr:cNvCxnSpPr/>
      </xdr:nvCxnSpPr>
      <xdr:spPr>
        <a:xfrm>
          <a:off x="14401800" y="10560939"/>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81979</xdr:rowOff>
    </xdr:from>
    <xdr:to>
      <xdr:col>68</xdr:col>
      <xdr:colOff>152400</xdr:colOff>
      <xdr:row>61</xdr:row>
      <xdr:rowOff>102489</xdr:rowOff>
    </xdr:to>
    <xdr:cxnSp macro="">
      <xdr:nvCxnSpPr>
        <xdr:cNvPr id="326" name="直線コネクタ 325"/>
        <xdr:cNvCxnSpPr/>
      </xdr:nvCxnSpPr>
      <xdr:spPr>
        <a:xfrm>
          <a:off x="13512800" y="1054042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148209</xdr:rowOff>
    </xdr:from>
    <xdr:to>
      <xdr:col>81</xdr:col>
      <xdr:colOff>95250</xdr:colOff>
      <xdr:row>62</xdr:row>
      <xdr:rowOff>78359</xdr:rowOff>
    </xdr:to>
    <xdr:sp macro="" textlink="">
      <xdr:nvSpPr>
        <xdr:cNvPr id="336" name="楕円 335"/>
        <xdr:cNvSpPr/>
      </xdr:nvSpPr>
      <xdr:spPr>
        <a:xfrm>
          <a:off x="169672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120286</xdr:rowOff>
    </xdr:from>
    <xdr:ext cx="762000" cy="259045"/>
    <xdr:sp macro="" textlink="">
      <xdr:nvSpPr>
        <xdr:cNvPr id="337" name="定員管理の状況該当値テキスト"/>
        <xdr:cNvSpPr txBox="1"/>
      </xdr:nvSpPr>
      <xdr:spPr>
        <a:xfrm>
          <a:off x="17106900" y="1057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109601</xdr:rowOff>
    </xdr:from>
    <xdr:to>
      <xdr:col>77</xdr:col>
      <xdr:colOff>95250</xdr:colOff>
      <xdr:row>62</xdr:row>
      <xdr:rowOff>39751</xdr:rowOff>
    </xdr:to>
    <xdr:sp macro="" textlink="">
      <xdr:nvSpPr>
        <xdr:cNvPr id="338" name="楕円 337"/>
        <xdr:cNvSpPr/>
      </xdr:nvSpPr>
      <xdr:spPr>
        <a:xfrm>
          <a:off x="16129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24528</xdr:rowOff>
    </xdr:from>
    <xdr:ext cx="736600" cy="259045"/>
    <xdr:sp macro="" textlink="">
      <xdr:nvSpPr>
        <xdr:cNvPr id="339" name="テキスト ボックス 338"/>
        <xdr:cNvSpPr txBox="1"/>
      </xdr:nvSpPr>
      <xdr:spPr>
        <a:xfrm>
          <a:off x="15798800" y="1065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80042</xdr:rowOff>
    </xdr:from>
    <xdr:to>
      <xdr:col>73</xdr:col>
      <xdr:colOff>44450</xdr:colOff>
      <xdr:row>62</xdr:row>
      <xdr:rowOff>10192</xdr:rowOff>
    </xdr:to>
    <xdr:sp macro="" textlink="">
      <xdr:nvSpPr>
        <xdr:cNvPr id="340" name="楕円 339"/>
        <xdr:cNvSpPr/>
      </xdr:nvSpPr>
      <xdr:spPr>
        <a:xfrm>
          <a:off x="15240000" y="10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166419</xdr:rowOff>
    </xdr:from>
    <xdr:ext cx="762000" cy="259045"/>
    <xdr:sp macro="" textlink="">
      <xdr:nvSpPr>
        <xdr:cNvPr id="341" name="テキスト ボックス 340"/>
        <xdr:cNvSpPr txBox="1"/>
      </xdr:nvSpPr>
      <xdr:spPr>
        <a:xfrm>
          <a:off x="14909800" y="1062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51689</xdr:rowOff>
    </xdr:from>
    <xdr:to>
      <xdr:col>68</xdr:col>
      <xdr:colOff>203200</xdr:colOff>
      <xdr:row>61</xdr:row>
      <xdr:rowOff>153289</xdr:rowOff>
    </xdr:to>
    <xdr:sp macro="" textlink="">
      <xdr:nvSpPr>
        <xdr:cNvPr id="342" name="楕円 341"/>
        <xdr:cNvSpPr/>
      </xdr:nvSpPr>
      <xdr:spPr>
        <a:xfrm>
          <a:off x="14351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138066</xdr:rowOff>
    </xdr:from>
    <xdr:ext cx="762000" cy="259045"/>
    <xdr:sp macro="" textlink="">
      <xdr:nvSpPr>
        <xdr:cNvPr id="343" name="テキスト ボックス 342"/>
        <xdr:cNvSpPr txBox="1"/>
      </xdr:nvSpPr>
      <xdr:spPr>
        <a:xfrm>
          <a:off x="14020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31179</xdr:rowOff>
    </xdr:from>
    <xdr:to>
      <xdr:col>64</xdr:col>
      <xdr:colOff>152400</xdr:colOff>
      <xdr:row>61</xdr:row>
      <xdr:rowOff>132779</xdr:rowOff>
    </xdr:to>
    <xdr:sp macro="" textlink="">
      <xdr:nvSpPr>
        <xdr:cNvPr id="344" name="楕円 343"/>
        <xdr:cNvSpPr/>
      </xdr:nvSpPr>
      <xdr:spPr>
        <a:xfrm>
          <a:off x="13462000" y="104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117556</xdr:rowOff>
    </xdr:from>
    <xdr:ext cx="762000" cy="259045"/>
    <xdr:sp macro="" textlink="">
      <xdr:nvSpPr>
        <xdr:cNvPr id="345" name="テキスト ボックス 344"/>
        <xdr:cNvSpPr txBox="1"/>
      </xdr:nvSpPr>
      <xdr:spPr>
        <a:xfrm>
          <a:off x="13131800" y="105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年度まで実施した第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次行政改革大綱（集中改革プラン）に則り、投資事業を大幅に抑制したことから、平成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年度に起債発行許可団体から協議団体となり、平成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％となっている。しかし、平成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実施した町民体育館整備事業や、今後、社会資本整備総合交付金事業等の大規模事業に伴う地方債発行と償還が見込まれており、当該比率が上昇することが見込まれるため、投資事業の年度間調整や抑制を行いながら、新規発行の抑制に努め、現在の水準を維持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158242</xdr:rowOff>
    </xdr:to>
    <xdr:cxnSp macro="">
      <xdr:nvCxnSpPr>
        <xdr:cNvPr id="377" name="直線コネクタ 376"/>
        <xdr:cNvCxnSpPr/>
      </xdr:nvCxnSpPr>
      <xdr:spPr>
        <a:xfrm>
          <a:off x="16179800" y="71394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129286</xdr:rowOff>
    </xdr:to>
    <xdr:cxnSp macro="">
      <xdr:nvCxnSpPr>
        <xdr:cNvPr id="380" name="直線コネクタ 379"/>
        <xdr:cNvCxnSpPr/>
      </xdr:nvCxnSpPr>
      <xdr:spPr>
        <a:xfrm flipV="1">
          <a:off x="15290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15748</xdr:rowOff>
    </xdr:to>
    <xdr:cxnSp macro="">
      <xdr:nvCxnSpPr>
        <xdr:cNvPr id="383" name="直線コネクタ 382"/>
        <xdr:cNvCxnSpPr/>
      </xdr:nvCxnSpPr>
      <xdr:spPr>
        <a:xfrm flipV="1">
          <a:off x="14401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64008</xdr:rowOff>
    </xdr:to>
    <xdr:cxnSp macro="">
      <xdr:nvCxnSpPr>
        <xdr:cNvPr id="386" name="直線コネクタ 385"/>
        <xdr:cNvCxnSpPr/>
      </xdr:nvCxnSpPr>
      <xdr:spPr>
        <a:xfrm flipV="1">
          <a:off x="13512800" y="721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6" name="楕円 395"/>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7"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8" name="楕円 397"/>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99" name="テキスト ボックス 398"/>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0" name="楕円 399"/>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1" name="テキスト ボックス 400"/>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2" name="楕円 401"/>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3" name="テキスト ボックス 402"/>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4" name="楕円 403"/>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5" name="テキスト ボックス 404"/>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将来負担額について、</a:t>
          </a:r>
          <a:r>
            <a:rPr kumimoji="1" lang="ja-JP" altLang="en-US" sz="1100">
              <a:solidFill>
                <a:schemeClr val="dk1"/>
              </a:solidFill>
              <a:effectLst/>
              <a:latin typeface="+mn-lt"/>
              <a:ea typeface="+mn-ea"/>
              <a:cs typeface="+mn-cs"/>
            </a:rPr>
            <a:t>類似団体とほぼ同じぐらいであり、</a:t>
          </a:r>
          <a:r>
            <a:rPr kumimoji="1" lang="ja-JP" altLang="ja-JP" sz="1100">
              <a:solidFill>
                <a:schemeClr val="dk1"/>
              </a:solidFill>
              <a:effectLst/>
              <a:latin typeface="+mn-lt"/>
              <a:ea typeface="+mn-ea"/>
              <a:cs typeface="+mn-cs"/>
            </a:rPr>
            <a:t>地方債残高並びに公営企業に対する繰入見込額は減少傾向にある</a:t>
          </a:r>
          <a:r>
            <a:rPr kumimoji="1" lang="ja-JP" altLang="en-US" sz="1100">
              <a:solidFill>
                <a:schemeClr val="dk1"/>
              </a:solidFill>
              <a:effectLst/>
              <a:latin typeface="+mn-lt"/>
              <a:ea typeface="+mn-ea"/>
              <a:cs typeface="+mn-cs"/>
            </a:rPr>
            <a:t>ため、昨年度よりも▲</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ポイントとなった。</a:t>
          </a:r>
          <a:r>
            <a:rPr kumimoji="1" lang="ja-JP" altLang="ja-JP" sz="1100">
              <a:solidFill>
                <a:schemeClr val="dk1"/>
              </a:solidFill>
              <a:effectLst/>
              <a:latin typeface="+mn-lt"/>
              <a:ea typeface="+mn-ea"/>
              <a:cs typeface="+mn-cs"/>
            </a:rPr>
            <a:t>引き続き事業実施にあたってはその必要性を峻別し、財政の健全化に努める。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36798</xdr:rowOff>
    </xdr:from>
    <xdr:to>
      <xdr:col>81</xdr:col>
      <xdr:colOff>44450</xdr:colOff>
      <xdr:row>15</xdr:row>
      <xdr:rowOff>47054</xdr:rowOff>
    </xdr:to>
    <xdr:cxnSp macro="">
      <xdr:nvCxnSpPr>
        <xdr:cNvPr id="435" name="直線コネクタ 434"/>
        <xdr:cNvCxnSpPr/>
      </xdr:nvCxnSpPr>
      <xdr:spPr>
        <a:xfrm flipV="1">
          <a:off x="16179800" y="2608548"/>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13875</xdr:rowOff>
    </xdr:from>
    <xdr:to>
      <xdr:col>77</xdr:col>
      <xdr:colOff>44450</xdr:colOff>
      <xdr:row>15</xdr:row>
      <xdr:rowOff>47054</xdr:rowOff>
    </xdr:to>
    <xdr:cxnSp macro="">
      <xdr:nvCxnSpPr>
        <xdr:cNvPr id="438" name="直線コネクタ 437"/>
        <xdr:cNvCxnSpPr/>
      </xdr:nvCxnSpPr>
      <xdr:spPr>
        <a:xfrm>
          <a:off x="15290800" y="258562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13875</xdr:rowOff>
    </xdr:from>
    <xdr:to>
      <xdr:col>72</xdr:col>
      <xdr:colOff>203200</xdr:colOff>
      <xdr:row>15</xdr:row>
      <xdr:rowOff>41624</xdr:rowOff>
    </xdr:to>
    <xdr:cxnSp macro="">
      <xdr:nvCxnSpPr>
        <xdr:cNvPr id="441" name="直線コネクタ 440"/>
        <xdr:cNvCxnSpPr/>
      </xdr:nvCxnSpPr>
      <xdr:spPr>
        <a:xfrm flipV="1">
          <a:off x="14401800" y="2585625"/>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41624</xdr:rowOff>
    </xdr:from>
    <xdr:to>
      <xdr:col>68</xdr:col>
      <xdr:colOff>152400</xdr:colOff>
      <xdr:row>15</xdr:row>
      <xdr:rowOff>43434</xdr:rowOff>
    </xdr:to>
    <xdr:cxnSp macro="">
      <xdr:nvCxnSpPr>
        <xdr:cNvPr id="444" name="直線コネクタ 443"/>
        <xdr:cNvCxnSpPr/>
      </xdr:nvCxnSpPr>
      <xdr:spPr>
        <a:xfrm flipV="1">
          <a:off x="13512800" y="261337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157448</xdr:rowOff>
    </xdr:from>
    <xdr:to>
      <xdr:col>81</xdr:col>
      <xdr:colOff>95250</xdr:colOff>
      <xdr:row>15</xdr:row>
      <xdr:rowOff>87598</xdr:rowOff>
    </xdr:to>
    <xdr:sp macro="" textlink="">
      <xdr:nvSpPr>
        <xdr:cNvPr id="454" name="楕円 453"/>
        <xdr:cNvSpPr/>
      </xdr:nvSpPr>
      <xdr:spPr>
        <a:xfrm>
          <a:off x="16967200" y="25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129525</xdr:rowOff>
    </xdr:from>
    <xdr:ext cx="762000" cy="259045"/>
    <xdr:sp macro="" textlink="">
      <xdr:nvSpPr>
        <xdr:cNvPr id="455" name="将来負担の状況該当値テキスト"/>
        <xdr:cNvSpPr txBox="1"/>
      </xdr:nvSpPr>
      <xdr:spPr>
        <a:xfrm>
          <a:off x="17106900" y="25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167704</xdr:rowOff>
    </xdr:from>
    <xdr:to>
      <xdr:col>77</xdr:col>
      <xdr:colOff>95250</xdr:colOff>
      <xdr:row>15</xdr:row>
      <xdr:rowOff>97854</xdr:rowOff>
    </xdr:to>
    <xdr:sp macro="" textlink="">
      <xdr:nvSpPr>
        <xdr:cNvPr id="456" name="楕円 455"/>
        <xdr:cNvSpPr/>
      </xdr:nvSpPr>
      <xdr:spPr>
        <a:xfrm>
          <a:off x="16129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82631</xdr:rowOff>
    </xdr:from>
    <xdr:ext cx="736600" cy="259045"/>
    <xdr:sp macro="" textlink="">
      <xdr:nvSpPr>
        <xdr:cNvPr id="457" name="テキスト ボックス 456"/>
        <xdr:cNvSpPr txBox="1"/>
      </xdr:nvSpPr>
      <xdr:spPr>
        <a:xfrm>
          <a:off x="15798800" y="265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134525</xdr:rowOff>
    </xdr:from>
    <xdr:to>
      <xdr:col>73</xdr:col>
      <xdr:colOff>44450</xdr:colOff>
      <xdr:row>15</xdr:row>
      <xdr:rowOff>64675</xdr:rowOff>
    </xdr:to>
    <xdr:sp macro="" textlink="">
      <xdr:nvSpPr>
        <xdr:cNvPr id="458" name="楕円 457"/>
        <xdr:cNvSpPr/>
      </xdr:nvSpPr>
      <xdr:spPr>
        <a:xfrm>
          <a:off x="15240000" y="25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49452</xdr:rowOff>
    </xdr:from>
    <xdr:ext cx="762000" cy="259045"/>
    <xdr:sp macro="" textlink="">
      <xdr:nvSpPr>
        <xdr:cNvPr id="459" name="テキスト ボックス 458"/>
        <xdr:cNvSpPr txBox="1"/>
      </xdr:nvSpPr>
      <xdr:spPr>
        <a:xfrm>
          <a:off x="14909800" y="262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162274</xdr:rowOff>
    </xdr:from>
    <xdr:to>
      <xdr:col>68</xdr:col>
      <xdr:colOff>203200</xdr:colOff>
      <xdr:row>15</xdr:row>
      <xdr:rowOff>92424</xdr:rowOff>
    </xdr:to>
    <xdr:sp macro="" textlink="">
      <xdr:nvSpPr>
        <xdr:cNvPr id="460" name="楕円 459"/>
        <xdr:cNvSpPr/>
      </xdr:nvSpPr>
      <xdr:spPr>
        <a:xfrm>
          <a:off x="14351000" y="2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77201</xdr:rowOff>
    </xdr:from>
    <xdr:ext cx="762000" cy="259045"/>
    <xdr:sp macro="" textlink="">
      <xdr:nvSpPr>
        <xdr:cNvPr id="461" name="テキスト ボックス 460"/>
        <xdr:cNvSpPr txBox="1"/>
      </xdr:nvSpPr>
      <xdr:spPr>
        <a:xfrm>
          <a:off x="14020800" y="264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164084</xdr:rowOff>
    </xdr:from>
    <xdr:to>
      <xdr:col>64</xdr:col>
      <xdr:colOff>152400</xdr:colOff>
      <xdr:row>15</xdr:row>
      <xdr:rowOff>94234</xdr:rowOff>
    </xdr:to>
    <xdr:sp macro="" textlink="">
      <xdr:nvSpPr>
        <xdr:cNvPr id="462" name="楕円 461"/>
        <xdr:cNvSpPr/>
      </xdr:nvSpPr>
      <xdr:spPr>
        <a:xfrm>
          <a:off x="13462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79011</xdr:rowOff>
    </xdr:from>
    <xdr:ext cx="762000" cy="259045"/>
    <xdr:sp macro="" textlink="">
      <xdr:nvSpPr>
        <xdr:cNvPr id="463" name="テキスト ボックス 462"/>
        <xdr:cNvSpPr txBox="1"/>
      </xdr:nvSpPr>
      <xdr:spPr>
        <a:xfrm>
          <a:off x="131318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5,200
393.19
5,080,495
4,869,684
168,528
3,098,602
6,357,942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高くなっているが、職員の給与改定に伴う期末勤勉手当等の増が影響している。そのほか、ゴミ処理及び消防業務を一部事務組合が行っており、当組合の人件費分に充てる負担金や病院事業などの公営企業会計の人件費に充てる繰出金といった人件費に準ずる費用を合計した場合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人当たりの歳出決算額はさらに上回っており、今後はこれらも含めた人件費関連経費全体について、抑制していく必要がある。</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37</xdr:row>
      <xdr:rowOff>146050</xdr:rowOff>
    </xdr:to>
    <xdr:cxnSp macro="">
      <xdr:nvCxnSpPr>
        <xdr:cNvPr id="66" name="直線コネクタ 65"/>
        <xdr:cNvCxnSpPr/>
      </xdr:nvCxnSpPr>
      <xdr:spPr>
        <a:xfrm>
          <a:off x="3987800" y="648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146050</xdr:rowOff>
    </xdr:to>
    <xdr:cxnSp macro="">
      <xdr:nvCxnSpPr>
        <xdr:cNvPr id="69" name="直線コネクタ 68"/>
        <xdr:cNvCxnSpPr/>
      </xdr:nvCxnSpPr>
      <xdr:spPr>
        <a:xfrm>
          <a:off x="3098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77470</xdr:rowOff>
    </xdr:to>
    <xdr:cxnSp macro="">
      <xdr:nvCxnSpPr>
        <xdr:cNvPr id="72" name="直線コネクタ 71"/>
        <xdr:cNvCxnSpPr/>
      </xdr:nvCxnSpPr>
      <xdr:spPr>
        <a:xfrm>
          <a:off x="2209800" y="6344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37</xdr:row>
      <xdr:rowOff>1270</xdr:rowOff>
    </xdr:to>
    <xdr:cxnSp macro="">
      <xdr:nvCxnSpPr>
        <xdr:cNvPr id="75" name="直線コネクタ 74"/>
        <xdr:cNvCxnSpPr/>
      </xdr:nvCxnSpPr>
      <xdr:spPr>
        <a:xfrm>
          <a:off x="1320800" y="6238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ポイント減少したものの、</a:t>
          </a:r>
          <a:r>
            <a:rPr kumimoji="1" lang="ja-JP" altLang="ja-JP" sz="1100">
              <a:solidFill>
                <a:schemeClr val="dk1"/>
              </a:solidFill>
              <a:effectLst/>
              <a:latin typeface="+mn-lt"/>
              <a:ea typeface="+mn-ea"/>
              <a:cs typeface="+mn-cs"/>
            </a:rPr>
            <a:t>公共施設の経年劣化等による修繕</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温泉・観光施設などの管理について、指定管理者制度</a:t>
          </a:r>
          <a:r>
            <a:rPr kumimoji="1" lang="ja-JP" altLang="en-US" sz="1100">
              <a:solidFill>
                <a:schemeClr val="dk1"/>
              </a:solidFill>
              <a:effectLst/>
              <a:latin typeface="+mn-lt"/>
              <a:ea typeface="+mn-ea"/>
              <a:cs typeface="+mn-cs"/>
            </a:rPr>
            <a:t>（委託料）</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導入しているため、多くの費用が発生している。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161290</xdr:rowOff>
    </xdr:from>
    <xdr:to>
      <xdr:col>82</xdr:col>
      <xdr:colOff>107950</xdr:colOff>
      <xdr:row>15</xdr:row>
      <xdr:rowOff>18415</xdr:rowOff>
    </xdr:to>
    <xdr:cxnSp macro="">
      <xdr:nvCxnSpPr>
        <xdr:cNvPr id="123" name="直線コネクタ 122"/>
        <xdr:cNvCxnSpPr/>
      </xdr:nvCxnSpPr>
      <xdr:spPr>
        <a:xfrm flipV="1">
          <a:off x="15671800" y="25615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18415</xdr:rowOff>
    </xdr:to>
    <xdr:cxnSp macro="">
      <xdr:nvCxnSpPr>
        <xdr:cNvPr id="126" name="直線コネクタ 125"/>
        <xdr:cNvCxnSpPr/>
      </xdr:nvCxnSpPr>
      <xdr:spPr>
        <a:xfrm>
          <a:off x="14782800" y="25501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149860</xdr:rowOff>
    </xdr:to>
    <xdr:cxnSp macro="">
      <xdr:nvCxnSpPr>
        <xdr:cNvPr id="129" name="直線コネクタ 128"/>
        <xdr:cNvCxnSpPr/>
      </xdr:nvCxnSpPr>
      <xdr:spPr>
        <a:xfrm>
          <a:off x="13893800" y="250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104140</xdr:rowOff>
    </xdr:to>
    <xdr:cxnSp macro="">
      <xdr:nvCxnSpPr>
        <xdr:cNvPr id="132" name="直線コネクタ 131"/>
        <xdr:cNvCxnSpPr/>
      </xdr:nvCxnSpPr>
      <xdr:spPr>
        <a:xfrm>
          <a:off x="13004800" y="243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2" name="楕円 141"/>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3"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139065</xdr:rowOff>
    </xdr:from>
    <xdr:to>
      <xdr:col>78</xdr:col>
      <xdr:colOff>120650</xdr:colOff>
      <xdr:row>15</xdr:row>
      <xdr:rowOff>69215</xdr:rowOff>
    </xdr:to>
    <xdr:sp macro="" textlink="">
      <xdr:nvSpPr>
        <xdr:cNvPr id="144" name="楕円 143"/>
        <xdr:cNvSpPr/>
      </xdr:nvSpPr>
      <xdr:spPr>
        <a:xfrm>
          <a:off x="15621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79392</xdr:rowOff>
    </xdr:from>
    <xdr:ext cx="736600" cy="259045"/>
    <xdr:sp macro="" textlink="">
      <xdr:nvSpPr>
        <xdr:cNvPr id="145" name="テキスト ボックス 144"/>
        <xdr:cNvSpPr txBox="1"/>
      </xdr:nvSpPr>
      <xdr:spPr>
        <a:xfrm>
          <a:off x="15290800" y="2308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6" name="楕円 145"/>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7" name="テキスト ボックス 146"/>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48" name="楕円 147"/>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49" name="テキスト ボックス 148"/>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0" name="楕円 149"/>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1" name="テキスト ボックス 150"/>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a:t>
          </a:r>
          <a:r>
            <a:rPr kumimoji="1" lang="ja-JP" altLang="en-US" sz="1100">
              <a:solidFill>
                <a:schemeClr val="dk1"/>
              </a:solidFill>
              <a:effectLst/>
              <a:latin typeface="+mn-lt"/>
              <a:ea typeface="+mn-ea"/>
              <a:cs typeface="+mn-cs"/>
            </a:rPr>
            <a:t>収支比率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前年度と同率となっており、類似団体内平均値を下回っている。しかしながら、</a:t>
          </a:r>
          <a:r>
            <a:rPr kumimoji="1" lang="ja-JP" altLang="ja-JP" sz="1100">
              <a:solidFill>
                <a:schemeClr val="dk1"/>
              </a:solidFill>
              <a:effectLst/>
              <a:latin typeface="+mn-lt"/>
              <a:ea typeface="+mn-ea"/>
              <a:cs typeface="+mn-cs"/>
            </a:rPr>
            <a:t>介護給付費等の障害者自立支援事業に係る額が膨らんでいることなどにより、今後も増加が見込まれることから、当該事業における対象審査の適正化等の見直しを進めるなど、総額の上昇を抑制しつつ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対象となる方に適切な事業を展開していく。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4" name="直線コネクタ 183"/>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127000</xdr:rowOff>
    </xdr:to>
    <xdr:cxnSp macro="">
      <xdr:nvCxnSpPr>
        <xdr:cNvPr id="187" name="直線コネクタ 186"/>
        <xdr:cNvCxnSpPr/>
      </xdr:nvCxnSpPr>
      <xdr:spPr>
        <a:xfrm flipV="1">
          <a:off x="3098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127000</xdr:rowOff>
    </xdr:to>
    <xdr:cxnSp macro="">
      <xdr:nvCxnSpPr>
        <xdr:cNvPr id="190" name="直線コネクタ 189"/>
        <xdr:cNvCxnSpPr/>
      </xdr:nvCxnSpPr>
      <xdr:spPr>
        <a:xfrm>
          <a:off x="2209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3" name="直線コネクタ 192"/>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その他に係る経常収支比率においては、後期高齢者医療に係る繰出金や、これまでに整備してきた下水道施設の維持管理経費を始め公営企業会計への繰出金による影響が大きく</a:t>
          </a:r>
          <a:r>
            <a:rPr kumimoji="1" lang="ja-JP" altLang="en-US" sz="1100">
              <a:solidFill>
                <a:schemeClr val="dk1"/>
              </a:solidFill>
              <a:effectLst/>
              <a:latin typeface="+mn-lt"/>
              <a:ea typeface="+mn-ea"/>
              <a:cs typeface="+mn-cs"/>
            </a:rPr>
            <a:t>なっている。前年度と比べて、▲</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ポイントとなったものの、</a:t>
          </a:r>
          <a:r>
            <a:rPr kumimoji="1" lang="ja-JP" altLang="ja-JP" sz="1100">
              <a:solidFill>
                <a:schemeClr val="dk1"/>
              </a:solidFill>
              <a:effectLst/>
              <a:latin typeface="+mn-lt"/>
              <a:ea typeface="+mn-ea"/>
              <a:cs typeface="+mn-cs"/>
            </a:rPr>
            <a:t>町税並びに普通交付税の減が</a:t>
          </a:r>
          <a:r>
            <a:rPr kumimoji="1" lang="ja-JP" altLang="en-US" sz="1100">
              <a:solidFill>
                <a:schemeClr val="dk1"/>
              </a:solidFill>
              <a:effectLst/>
              <a:latin typeface="+mn-lt"/>
              <a:ea typeface="+mn-ea"/>
              <a:cs typeface="+mn-cs"/>
            </a:rPr>
            <a:t>見込まれるため、</a:t>
          </a:r>
          <a:r>
            <a:rPr kumimoji="1" lang="ja-JP" altLang="ja-JP" sz="1100">
              <a:solidFill>
                <a:schemeClr val="dk1"/>
              </a:solidFill>
              <a:effectLst/>
              <a:latin typeface="+mn-lt"/>
              <a:ea typeface="+mn-ea"/>
              <a:cs typeface="+mn-cs"/>
            </a:rPr>
            <a:t>今後とも、経費節減とともに独立採算の原則に立ち返った料金値上げの検討などにより、普通会計の負担額を減らしていくよう努める。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168148</xdr:rowOff>
    </xdr:from>
    <xdr:to>
      <xdr:col>82</xdr:col>
      <xdr:colOff>107950</xdr:colOff>
      <xdr:row>57</xdr:row>
      <xdr:rowOff>124714</xdr:rowOff>
    </xdr:to>
    <xdr:cxnSp macro="">
      <xdr:nvCxnSpPr>
        <xdr:cNvPr id="242" name="直線コネクタ 241"/>
        <xdr:cNvCxnSpPr/>
      </xdr:nvCxnSpPr>
      <xdr:spPr>
        <a:xfrm flipV="1">
          <a:off x="15671800" y="976934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83566</xdr:rowOff>
    </xdr:from>
    <xdr:to>
      <xdr:col>78</xdr:col>
      <xdr:colOff>69850</xdr:colOff>
      <xdr:row>57</xdr:row>
      <xdr:rowOff>124714</xdr:rowOff>
    </xdr:to>
    <xdr:cxnSp macro="">
      <xdr:nvCxnSpPr>
        <xdr:cNvPr id="245" name="直線コネクタ 244"/>
        <xdr:cNvCxnSpPr/>
      </xdr:nvCxnSpPr>
      <xdr:spPr>
        <a:xfrm>
          <a:off x="14782800" y="9856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83566</xdr:rowOff>
    </xdr:to>
    <xdr:cxnSp macro="">
      <xdr:nvCxnSpPr>
        <xdr:cNvPr id="248" name="直線コネクタ 247"/>
        <xdr:cNvCxnSpPr/>
      </xdr:nvCxnSpPr>
      <xdr:spPr>
        <a:xfrm>
          <a:off x="13893800" y="9847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74422</xdr:rowOff>
    </xdr:to>
    <xdr:cxnSp macro="">
      <xdr:nvCxnSpPr>
        <xdr:cNvPr id="251" name="直線コネクタ 250"/>
        <xdr:cNvCxnSpPr/>
      </xdr:nvCxnSpPr>
      <xdr:spPr>
        <a:xfrm>
          <a:off x="13004800" y="97510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1" name="楕円 260"/>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62"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3" name="楕円 262"/>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4" name="テキスト ボックス 263"/>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32766</xdr:rowOff>
    </xdr:from>
    <xdr:to>
      <xdr:col>74</xdr:col>
      <xdr:colOff>31750</xdr:colOff>
      <xdr:row>57</xdr:row>
      <xdr:rowOff>134366</xdr:rowOff>
    </xdr:to>
    <xdr:sp macro="" textlink="">
      <xdr:nvSpPr>
        <xdr:cNvPr id="265" name="楕円 264"/>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119143</xdr:rowOff>
    </xdr:from>
    <xdr:ext cx="762000" cy="259045"/>
    <xdr:sp macro="" textlink="">
      <xdr:nvSpPr>
        <xdr:cNvPr id="266" name="テキスト ボックス 265"/>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67" name="楕円 266"/>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68" name="テキスト ボックス 267"/>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楕円 268"/>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0" name="テキスト ボックス 26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前年度に対して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となったものの、</a:t>
          </a:r>
          <a:r>
            <a:rPr kumimoji="1" lang="ja-JP" altLang="ja-JP" sz="1100">
              <a:solidFill>
                <a:schemeClr val="dk1"/>
              </a:solidFill>
              <a:effectLst/>
              <a:latin typeface="+mn-lt"/>
              <a:ea typeface="+mn-ea"/>
              <a:cs typeface="+mn-cs"/>
            </a:rPr>
            <a:t>引き続き各種団体への補助金については、団体の事業内容や会計状況等を十分調査し、補助金の見直しや廃止を行う方針である。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26416</xdr:rowOff>
    </xdr:to>
    <xdr:cxnSp macro="">
      <xdr:nvCxnSpPr>
        <xdr:cNvPr id="300" name="直線コネクタ 299"/>
        <xdr:cNvCxnSpPr/>
      </xdr:nvCxnSpPr>
      <xdr:spPr>
        <a:xfrm flipV="1">
          <a:off x="15671800" y="65140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38</xdr:row>
      <xdr:rowOff>26416</xdr:rowOff>
    </xdr:to>
    <xdr:cxnSp macro="">
      <xdr:nvCxnSpPr>
        <xdr:cNvPr id="303" name="直線コネクタ 302"/>
        <xdr:cNvCxnSpPr/>
      </xdr:nvCxnSpPr>
      <xdr:spPr>
        <a:xfrm>
          <a:off x="14782800" y="6454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133858</xdr:rowOff>
    </xdr:to>
    <xdr:cxnSp macro="">
      <xdr:nvCxnSpPr>
        <xdr:cNvPr id="306" name="直線コネクタ 305"/>
        <xdr:cNvCxnSpPr/>
      </xdr:nvCxnSpPr>
      <xdr:spPr>
        <a:xfrm flipV="1">
          <a:off x="13893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133858</xdr:rowOff>
    </xdr:to>
    <xdr:cxnSp macro="">
      <xdr:nvCxnSpPr>
        <xdr:cNvPr id="309" name="直線コネクタ 308"/>
        <xdr:cNvCxnSpPr/>
      </xdr:nvCxnSpPr>
      <xdr:spPr>
        <a:xfrm>
          <a:off x="13004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19" name="楕円 318"/>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0"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1" name="楕円 320"/>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2" name="テキスト ボックス 321"/>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3" name="楕円 322"/>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4" name="テキスト ボックス 323"/>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5" name="楕円 324"/>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6" name="テキスト ボックス 325"/>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7" name="楕円 32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8" name="テキスト ボックス 32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おり、年々上昇傾向にある。</a:t>
          </a:r>
          <a:endParaRPr lang="ja-JP" altLang="ja-JP" sz="1400">
            <a:effectLst/>
          </a:endParaRPr>
        </a:p>
        <a:p>
          <a:r>
            <a:rPr kumimoji="1" lang="ja-JP" altLang="ja-JP" sz="1100">
              <a:solidFill>
                <a:schemeClr val="dk1"/>
              </a:solidFill>
              <a:effectLst/>
              <a:latin typeface="+mn-lt"/>
              <a:ea typeface="+mn-ea"/>
              <a:cs typeface="+mn-cs"/>
            </a:rPr>
            <a:t>　今後も人口減少が進む状況においては、町税及び普通交付税等経常一般財源の減少により経常収支比率が悪化することも想定されることから、今後とも、財政計画の各指標の推移を見極め、地方債の新規発行を伴う普通建設事業については適正な事業費設定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127000</xdr:rowOff>
    </xdr:to>
    <xdr:cxnSp macro="">
      <xdr:nvCxnSpPr>
        <xdr:cNvPr id="358" name="直線コネクタ 357"/>
        <xdr:cNvCxnSpPr/>
      </xdr:nvCxnSpPr>
      <xdr:spPr>
        <a:xfrm>
          <a:off x="3987800" y="134635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90424</xdr:rowOff>
    </xdr:to>
    <xdr:cxnSp macro="">
      <xdr:nvCxnSpPr>
        <xdr:cNvPr id="361" name="直線コネクタ 360"/>
        <xdr:cNvCxnSpPr/>
      </xdr:nvCxnSpPr>
      <xdr:spPr>
        <a:xfrm>
          <a:off x="3098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58420</xdr:rowOff>
    </xdr:to>
    <xdr:cxnSp macro="">
      <xdr:nvCxnSpPr>
        <xdr:cNvPr id="364" name="直線コネクタ 363"/>
        <xdr:cNvCxnSpPr/>
      </xdr:nvCxnSpPr>
      <xdr:spPr>
        <a:xfrm>
          <a:off x="2209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85852</xdr:rowOff>
    </xdr:to>
    <xdr:cxnSp macro="">
      <xdr:nvCxnSpPr>
        <xdr:cNvPr id="367" name="直線コネクタ 366"/>
        <xdr:cNvCxnSpPr/>
      </xdr:nvCxnSpPr>
      <xdr:spPr>
        <a:xfrm flipV="1">
          <a:off x="1320800" y="13385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77" name="楕円 376"/>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78"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79" name="楕円 378"/>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80" name="テキスト ボックス 379"/>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1" name="楕円 380"/>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2" name="テキスト ボックス 381"/>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3" name="楕円 382"/>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4" name="テキスト ボックス 38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85" name="楕円 384"/>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86" name="テキスト ボックス 385"/>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公債費以外では、人件費と補助費の推移が大きく影響している。</a:t>
          </a:r>
          <a:r>
            <a:rPr kumimoji="1" lang="ja-JP" altLang="en-US" sz="1100">
              <a:solidFill>
                <a:schemeClr val="dk1"/>
              </a:solidFill>
              <a:effectLst/>
              <a:latin typeface="+mn-lt"/>
              <a:ea typeface="+mn-ea"/>
              <a:cs typeface="+mn-cs"/>
            </a:rPr>
            <a:t>普通会計部門の職員数は、平成</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名に対して、令和元年度</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名と</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名減少している。</a:t>
          </a:r>
          <a:r>
            <a:rPr kumimoji="1" lang="ja-JP" altLang="ja-JP" sz="1100">
              <a:solidFill>
                <a:schemeClr val="dk1"/>
              </a:solidFill>
              <a:effectLst/>
              <a:latin typeface="+mn-lt"/>
              <a:ea typeface="+mn-ea"/>
              <a:cs typeface="+mn-cs"/>
            </a:rPr>
            <a:t>今後は一定数を確保する方針であるため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は横ばいで推移すると見込まれる。補助費では、病院事業会計、介護保険特別会計、下水道事業等公営企業会計への繰出金が多額になっていることから、独立採算の原則に立ち返った料金の見直しなどにより、普通会計の負担額を減らしていく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120142</xdr:rowOff>
    </xdr:to>
    <xdr:cxnSp macro="">
      <xdr:nvCxnSpPr>
        <xdr:cNvPr id="417" name="直線コネクタ 416"/>
        <xdr:cNvCxnSpPr/>
      </xdr:nvCxnSpPr>
      <xdr:spPr>
        <a:xfrm flipV="1">
          <a:off x="15671800" y="13143485"/>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120142</xdr:rowOff>
    </xdr:to>
    <xdr:cxnSp macro="">
      <xdr:nvCxnSpPr>
        <xdr:cNvPr id="420" name="直線コネクタ 419"/>
        <xdr:cNvCxnSpPr/>
      </xdr:nvCxnSpPr>
      <xdr:spPr>
        <a:xfrm>
          <a:off x="14782800" y="131480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117856</xdr:rowOff>
    </xdr:to>
    <xdr:cxnSp macro="">
      <xdr:nvCxnSpPr>
        <xdr:cNvPr id="423" name="直線コネクタ 422"/>
        <xdr:cNvCxnSpPr/>
      </xdr:nvCxnSpPr>
      <xdr:spPr>
        <a:xfrm>
          <a:off x="13893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76</xdr:row>
      <xdr:rowOff>21844</xdr:rowOff>
    </xdr:to>
    <xdr:cxnSp macro="">
      <xdr:nvCxnSpPr>
        <xdr:cNvPr id="426" name="直線コネクタ 425"/>
        <xdr:cNvCxnSpPr/>
      </xdr:nvCxnSpPr>
      <xdr:spPr>
        <a:xfrm>
          <a:off x="13004800" y="1277315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36" name="楕円 435"/>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34562</xdr:rowOff>
    </xdr:from>
    <xdr:ext cx="762000" cy="259045"/>
    <xdr:sp macro="" textlink="">
      <xdr:nvSpPr>
        <xdr:cNvPr id="437" name="公債費以外該当値テキスト"/>
        <xdr:cNvSpPr txBox="1"/>
      </xdr:nvSpPr>
      <xdr:spPr>
        <a:xfrm>
          <a:off x="165989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38" name="楕円 437"/>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9" name="テキスト ボックス 438"/>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0" name="楕円 439"/>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153433</xdr:rowOff>
    </xdr:from>
    <xdr:ext cx="762000" cy="259045"/>
    <xdr:sp macro="" textlink="">
      <xdr:nvSpPr>
        <xdr:cNvPr id="441" name="テキスト ボックス 440"/>
        <xdr:cNvSpPr txBox="1"/>
      </xdr:nvSpPr>
      <xdr:spPr>
        <a:xfrm>
          <a:off x="14401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42" name="楕円 441"/>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3" name="テキスト ボックス 442"/>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44" name="楕円 443"/>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45" name="テキスト ボックス 444"/>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165335</xdr:rowOff>
    </xdr:from>
    <xdr:to>
      <xdr:col>29</xdr:col>
      <xdr:colOff>127000</xdr:colOff>
      <xdr:row>15</xdr:row>
      <xdr:rowOff>54894</xdr:rowOff>
    </xdr:to>
    <xdr:cxnSp macro="">
      <xdr:nvCxnSpPr>
        <xdr:cNvPr id="48" name="直線コネクタ 47"/>
        <xdr:cNvCxnSpPr/>
      </xdr:nvCxnSpPr>
      <xdr:spPr bwMode="auto">
        <a:xfrm flipV="1">
          <a:off x="5003800" y="2613260"/>
          <a:ext cx="647700" cy="6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54894</xdr:rowOff>
    </xdr:from>
    <xdr:to>
      <xdr:col>26</xdr:col>
      <xdr:colOff>50800</xdr:colOff>
      <xdr:row>15</xdr:row>
      <xdr:rowOff>167511</xdr:rowOff>
    </xdr:to>
    <xdr:cxnSp macro="">
      <xdr:nvCxnSpPr>
        <xdr:cNvPr id="51" name="直線コネクタ 50"/>
        <xdr:cNvCxnSpPr/>
      </xdr:nvCxnSpPr>
      <xdr:spPr bwMode="auto">
        <a:xfrm flipV="1">
          <a:off x="4305300" y="2674269"/>
          <a:ext cx="698500" cy="112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167511</xdr:rowOff>
    </xdr:from>
    <xdr:to>
      <xdr:col>22</xdr:col>
      <xdr:colOff>114300</xdr:colOff>
      <xdr:row>16</xdr:row>
      <xdr:rowOff>22332</xdr:rowOff>
    </xdr:to>
    <xdr:cxnSp macro="">
      <xdr:nvCxnSpPr>
        <xdr:cNvPr id="54" name="直線コネクタ 53"/>
        <xdr:cNvCxnSpPr/>
      </xdr:nvCxnSpPr>
      <xdr:spPr bwMode="auto">
        <a:xfrm flipV="1">
          <a:off x="3606800" y="2786886"/>
          <a:ext cx="698500" cy="26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22332</xdr:rowOff>
    </xdr:from>
    <xdr:to>
      <xdr:col>18</xdr:col>
      <xdr:colOff>177800</xdr:colOff>
      <xdr:row>16</xdr:row>
      <xdr:rowOff>77543</xdr:rowOff>
    </xdr:to>
    <xdr:cxnSp macro="">
      <xdr:nvCxnSpPr>
        <xdr:cNvPr id="57" name="直線コネクタ 56"/>
        <xdr:cNvCxnSpPr/>
      </xdr:nvCxnSpPr>
      <xdr:spPr bwMode="auto">
        <a:xfrm flipV="1">
          <a:off x="2908300" y="2813157"/>
          <a:ext cx="698500" cy="55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114535</xdr:rowOff>
    </xdr:from>
    <xdr:to>
      <xdr:col>29</xdr:col>
      <xdr:colOff>177800</xdr:colOff>
      <xdr:row>15</xdr:row>
      <xdr:rowOff>44685</xdr:rowOff>
    </xdr:to>
    <xdr:sp macro="" textlink="">
      <xdr:nvSpPr>
        <xdr:cNvPr id="67" name="楕円 66"/>
        <xdr:cNvSpPr/>
      </xdr:nvSpPr>
      <xdr:spPr bwMode="auto">
        <a:xfrm>
          <a:off x="5600700" y="256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131062</xdr:rowOff>
    </xdr:from>
    <xdr:ext cx="762000" cy="259045"/>
    <xdr:sp macro="" textlink="">
      <xdr:nvSpPr>
        <xdr:cNvPr id="68" name="人口1人当たり決算額の推移該当値テキスト130"/>
        <xdr:cNvSpPr txBox="1"/>
      </xdr:nvSpPr>
      <xdr:spPr>
        <a:xfrm>
          <a:off x="5740400" y="240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4094</xdr:rowOff>
    </xdr:from>
    <xdr:to>
      <xdr:col>26</xdr:col>
      <xdr:colOff>101600</xdr:colOff>
      <xdr:row>15</xdr:row>
      <xdr:rowOff>105694</xdr:rowOff>
    </xdr:to>
    <xdr:sp macro="" textlink="">
      <xdr:nvSpPr>
        <xdr:cNvPr id="69" name="楕円 68"/>
        <xdr:cNvSpPr/>
      </xdr:nvSpPr>
      <xdr:spPr bwMode="auto">
        <a:xfrm>
          <a:off x="4953000" y="262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115871</xdr:rowOff>
    </xdr:from>
    <xdr:ext cx="736600" cy="259045"/>
    <xdr:sp macro="" textlink="">
      <xdr:nvSpPr>
        <xdr:cNvPr id="70" name="テキスト ボックス 69"/>
        <xdr:cNvSpPr txBox="1"/>
      </xdr:nvSpPr>
      <xdr:spPr>
        <a:xfrm>
          <a:off x="4622800" y="239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116711</xdr:rowOff>
    </xdr:from>
    <xdr:to>
      <xdr:col>22</xdr:col>
      <xdr:colOff>165100</xdr:colOff>
      <xdr:row>16</xdr:row>
      <xdr:rowOff>46861</xdr:rowOff>
    </xdr:to>
    <xdr:sp macro="" textlink="">
      <xdr:nvSpPr>
        <xdr:cNvPr id="71" name="楕円 70"/>
        <xdr:cNvSpPr/>
      </xdr:nvSpPr>
      <xdr:spPr bwMode="auto">
        <a:xfrm>
          <a:off x="4254500" y="273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57038</xdr:rowOff>
    </xdr:from>
    <xdr:ext cx="762000" cy="259045"/>
    <xdr:sp macro="" textlink="">
      <xdr:nvSpPr>
        <xdr:cNvPr id="72" name="テキスト ボックス 71"/>
        <xdr:cNvSpPr txBox="1"/>
      </xdr:nvSpPr>
      <xdr:spPr>
        <a:xfrm>
          <a:off x="3924300" y="2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142982</xdr:rowOff>
    </xdr:from>
    <xdr:to>
      <xdr:col>19</xdr:col>
      <xdr:colOff>38100</xdr:colOff>
      <xdr:row>16</xdr:row>
      <xdr:rowOff>73132</xdr:rowOff>
    </xdr:to>
    <xdr:sp macro="" textlink="">
      <xdr:nvSpPr>
        <xdr:cNvPr id="73" name="楕円 72"/>
        <xdr:cNvSpPr/>
      </xdr:nvSpPr>
      <xdr:spPr bwMode="auto">
        <a:xfrm>
          <a:off x="3556000" y="276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83309</xdr:rowOff>
    </xdr:from>
    <xdr:ext cx="762000" cy="259045"/>
    <xdr:sp macro="" textlink="">
      <xdr:nvSpPr>
        <xdr:cNvPr id="74" name="テキスト ボックス 73"/>
        <xdr:cNvSpPr txBox="1"/>
      </xdr:nvSpPr>
      <xdr:spPr>
        <a:xfrm>
          <a:off x="3225800" y="25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26743</xdr:rowOff>
    </xdr:from>
    <xdr:to>
      <xdr:col>15</xdr:col>
      <xdr:colOff>101600</xdr:colOff>
      <xdr:row>16</xdr:row>
      <xdr:rowOff>128343</xdr:rowOff>
    </xdr:to>
    <xdr:sp macro="" textlink="">
      <xdr:nvSpPr>
        <xdr:cNvPr id="75" name="楕円 74"/>
        <xdr:cNvSpPr/>
      </xdr:nvSpPr>
      <xdr:spPr bwMode="auto">
        <a:xfrm>
          <a:off x="2857500" y="281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138520</xdr:rowOff>
    </xdr:from>
    <xdr:ext cx="762000" cy="259045"/>
    <xdr:sp macro="" textlink="">
      <xdr:nvSpPr>
        <xdr:cNvPr id="76" name="テキスト ボックス 75"/>
        <xdr:cNvSpPr txBox="1"/>
      </xdr:nvSpPr>
      <xdr:spPr>
        <a:xfrm>
          <a:off x="2527300" y="258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174026</xdr:rowOff>
    </xdr:from>
    <xdr:to>
      <xdr:col>29</xdr:col>
      <xdr:colOff>127000</xdr:colOff>
      <xdr:row>34</xdr:row>
      <xdr:rowOff>296132</xdr:rowOff>
    </xdr:to>
    <xdr:cxnSp macro="">
      <xdr:nvCxnSpPr>
        <xdr:cNvPr id="111" name="直線コネクタ 110"/>
        <xdr:cNvCxnSpPr/>
      </xdr:nvCxnSpPr>
      <xdr:spPr bwMode="auto">
        <a:xfrm flipV="1">
          <a:off x="5003800" y="6441476"/>
          <a:ext cx="647700" cy="12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296132</xdr:rowOff>
    </xdr:from>
    <xdr:to>
      <xdr:col>26</xdr:col>
      <xdr:colOff>50800</xdr:colOff>
      <xdr:row>34</xdr:row>
      <xdr:rowOff>320020</xdr:rowOff>
    </xdr:to>
    <xdr:cxnSp macro="">
      <xdr:nvCxnSpPr>
        <xdr:cNvPr id="114" name="直線コネクタ 113"/>
        <xdr:cNvCxnSpPr/>
      </xdr:nvCxnSpPr>
      <xdr:spPr bwMode="auto">
        <a:xfrm flipV="1">
          <a:off x="4305300" y="6563582"/>
          <a:ext cx="6985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320020</xdr:rowOff>
    </xdr:from>
    <xdr:to>
      <xdr:col>22</xdr:col>
      <xdr:colOff>114300</xdr:colOff>
      <xdr:row>34</xdr:row>
      <xdr:rowOff>324265</xdr:rowOff>
    </xdr:to>
    <xdr:cxnSp macro="">
      <xdr:nvCxnSpPr>
        <xdr:cNvPr id="117" name="直線コネクタ 116"/>
        <xdr:cNvCxnSpPr/>
      </xdr:nvCxnSpPr>
      <xdr:spPr bwMode="auto">
        <a:xfrm flipV="1">
          <a:off x="3606800" y="6587470"/>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239161</xdr:rowOff>
    </xdr:from>
    <xdr:to>
      <xdr:col>18</xdr:col>
      <xdr:colOff>177800</xdr:colOff>
      <xdr:row>34</xdr:row>
      <xdr:rowOff>324265</xdr:rowOff>
    </xdr:to>
    <xdr:cxnSp macro="">
      <xdr:nvCxnSpPr>
        <xdr:cNvPr id="120" name="直線コネクタ 119"/>
        <xdr:cNvCxnSpPr/>
      </xdr:nvCxnSpPr>
      <xdr:spPr bwMode="auto">
        <a:xfrm>
          <a:off x="2908300" y="6506611"/>
          <a:ext cx="698500" cy="8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123226</xdr:rowOff>
    </xdr:from>
    <xdr:to>
      <xdr:col>29</xdr:col>
      <xdr:colOff>177800</xdr:colOff>
      <xdr:row>34</xdr:row>
      <xdr:rowOff>224826</xdr:rowOff>
    </xdr:to>
    <xdr:sp macro="" textlink="">
      <xdr:nvSpPr>
        <xdr:cNvPr id="130" name="楕円 129"/>
        <xdr:cNvSpPr/>
      </xdr:nvSpPr>
      <xdr:spPr bwMode="auto">
        <a:xfrm>
          <a:off x="5600700" y="639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311203</xdr:rowOff>
    </xdr:from>
    <xdr:ext cx="762000" cy="259045"/>
    <xdr:sp macro="" textlink="">
      <xdr:nvSpPr>
        <xdr:cNvPr id="131" name="人口1人当たり決算額の推移該当値テキスト445"/>
        <xdr:cNvSpPr txBox="1"/>
      </xdr:nvSpPr>
      <xdr:spPr>
        <a:xfrm>
          <a:off x="5740400" y="623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245332</xdr:rowOff>
    </xdr:from>
    <xdr:to>
      <xdr:col>26</xdr:col>
      <xdr:colOff>101600</xdr:colOff>
      <xdr:row>35</xdr:row>
      <xdr:rowOff>4032</xdr:rowOff>
    </xdr:to>
    <xdr:sp macro="" textlink="">
      <xdr:nvSpPr>
        <xdr:cNvPr id="132" name="楕円 131"/>
        <xdr:cNvSpPr/>
      </xdr:nvSpPr>
      <xdr:spPr bwMode="auto">
        <a:xfrm>
          <a:off x="4953000" y="651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14208</xdr:rowOff>
    </xdr:from>
    <xdr:ext cx="736600" cy="259045"/>
    <xdr:sp macro="" textlink="">
      <xdr:nvSpPr>
        <xdr:cNvPr id="133" name="テキスト ボックス 132"/>
        <xdr:cNvSpPr txBox="1"/>
      </xdr:nvSpPr>
      <xdr:spPr>
        <a:xfrm>
          <a:off x="4622800" y="6281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269220</xdr:rowOff>
    </xdr:from>
    <xdr:to>
      <xdr:col>22</xdr:col>
      <xdr:colOff>165100</xdr:colOff>
      <xdr:row>35</xdr:row>
      <xdr:rowOff>27920</xdr:rowOff>
    </xdr:to>
    <xdr:sp macro="" textlink="">
      <xdr:nvSpPr>
        <xdr:cNvPr id="134" name="楕円 133"/>
        <xdr:cNvSpPr/>
      </xdr:nvSpPr>
      <xdr:spPr bwMode="auto">
        <a:xfrm>
          <a:off x="4254500" y="653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38097</xdr:rowOff>
    </xdr:from>
    <xdr:ext cx="762000" cy="259045"/>
    <xdr:sp macro="" textlink="">
      <xdr:nvSpPr>
        <xdr:cNvPr id="135" name="テキスト ボックス 134"/>
        <xdr:cNvSpPr txBox="1"/>
      </xdr:nvSpPr>
      <xdr:spPr>
        <a:xfrm>
          <a:off x="3924300" y="630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273465</xdr:rowOff>
    </xdr:from>
    <xdr:to>
      <xdr:col>19</xdr:col>
      <xdr:colOff>38100</xdr:colOff>
      <xdr:row>35</xdr:row>
      <xdr:rowOff>32165</xdr:rowOff>
    </xdr:to>
    <xdr:sp macro="" textlink="">
      <xdr:nvSpPr>
        <xdr:cNvPr id="136" name="楕円 135"/>
        <xdr:cNvSpPr/>
      </xdr:nvSpPr>
      <xdr:spPr bwMode="auto">
        <a:xfrm>
          <a:off x="3556000" y="654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42342</xdr:rowOff>
    </xdr:from>
    <xdr:ext cx="762000" cy="259045"/>
    <xdr:sp macro="" textlink="">
      <xdr:nvSpPr>
        <xdr:cNvPr id="137" name="テキスト ボックス 136"/>
        <xdr:cNvSpPr txBox="1"/>
      </xdr:nvSpPr>
      <xdr:spPr>
        <a:xfrm>
          <a:off x="3225800" y="630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188361</xdr:rowOff>
    </xdr:from>
    <xdr:to>
      <xdr:col>15</xdr:col>
      <xdr:colOff>101600</xdr:colOff>
      <xdr:row>34</xdr:row>
      <xdr:rowOff>289961</xdr:rowOff>
    </xdr:to>
    <xdr:sp macro="" textlink="">
      <xdr:nvSpPr>
        <xdr:cNvPr id="138" name="楕円 137"/>
        <xdr:cNvSpPr/>
      </xdr:nvSpPr>
      <xdr:spPr bwMode="auto">
        <a:xfrm>
          <a:off x="2857500" y="645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300138</xdr:rowOff>
    </xdr:from>
    <xdr:ext cx="762000" cy="259045"/>
    <xdr:sp macro="" textlink="">
      <xdr:nvSpPr>
        <xdr:cNvPr id="139" name="テキスト ボックス 138"/>
        <xdr:cNvSpPr txBox="1"/>
      </xdr:nvSpPr>
      <xdr:spPr>
        <a:xfrm>
          <a:off x="2527300" y="622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5,200
393.19
5,080,495
4,869,684
168,528
3,098,602
6,357,942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8865</xdr:rowOff>
    </xdr:from>
    <xdr:to>
      <xdr:col>24</xdr:col>
      <xdr:colOff>63500</xdr:colOff>
      <xdr:row>34</xdr:row>
      <xdr:rowOff>56071</xdr:rowOff>
    </xdr:to>
    <xdr:cxnSp macro="">
      <xdr:nvCxnSpPr>
        <xdr:cNvPr id="61" name="直線コネクタ 60"/>
        <xdr:cNvCxnSpPr/>
      </xdr:nvCxnSpPr>
      <xdr:spPr>
        <a:xfrm flipV="1">
          <a:off x="3797300" y="5838165"/>
          <a:ext cx="8382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56071</xdr:rowOff>
    </xdr:from>
    <xdr:to>
      <xdr:col>19</xdr:col>
      <xdr:colOff>177800</xdr:colOff>
      <xdr:row>34</xdr:row>
      <xdr:rowOff>109235</xdr:rowOff>
    </xdr:to>
    <xdr:cxnSp macro="">
      <xdr:nvCxnSpPr>
        <xdr:cNvPr id="64" name="直線コネクタ 63"/>
        <xdr:cNvCxnSpPr/>
      </xdr:nvCxnSpPr>
      <xdr:spPr>
        <a:xfrm flipV="1">
          <a:off x="2908300" y="5885371"/>
          <a:ext cx="889000" cy="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109235</xdr:rowOff>
    </xdr:from>
    <xdr:to>
      <xdr:col>15</xdr:col>
      <xdr:colOff>50800</xdr:colOff>
      <xdr:row>35</xdr:row>
      <xdr:rowOff>2083</xdr:rowOff>
    </xdr:to>
    <xdr:cxnSp macro="">
      <xdr:nvCxnSpPr>
        <xdr:cNvPr id="67" name="直線コネクタ 66"/>
        <xdr:cNvCxnSpPr/>
      </xdr:nvCxnSpPr>
      <xdr:spPr>
        <a:xfrm flipV="1">
          <a:off x="2019300" y="5938535"/>
          <a:ext cx="889000" cy="6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2083</xdr:rowOff>
    </xdr:from>
    <xdr:to>
      <xdr:col>10</xdr:col>
      <xdr:colOff>114300</xdr:colOff>
      <xdr:row>35</xdr:row>
      <xdr:rowOff>36441</xdr:rowOff>
    </xdr:to>
    <xdr:cxnSp macro="">
      <xdr:nvCxnSpPr>
        <xdr:cNvPr id="70" name="直線コネクタ 69"/>
        <xdr:cNvCxnSpPr/>
      </xdr:nvCxnSpPr>
      <xdr:spPr>
        <a:xfrm flipV="1">
          <a:off x="1130300" y="6002833"/>
          <a:ext cx="889000" cy="3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129515</xdr:rowOff>
    </xdr:from>
    <xdr:to>
      <xdr:col>24</xdr:col>
      <xdr:colOff>114300</xdr:colOff>
      <xdr:row>34</xdr:row>
      <xdr:rowOff>59665</xdr:rowOff>
    </xdr:to>
    <xdr:sp macro="" textlink="">
      <xdr:nvSpPr>
        <xdr:cNvPr id="80" name="楕円 79"/>
        <xdr:cNvSpPr/>
      </xdr:nvSpPr>
      <xdr:spPr>
        <a:xfrm>
          <a:off x="4584700" y="57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152392</xdr:rowOff>
    </xdr:from>
    <xdr:ext cx="599010" cy="259045"/>
    <xdr:sp macro="" textlink="">
      <xdr:nvSpPr>
        <xdr:cNvPr id="81" name="人件費該当値テキスト"/>
        <xdr:cNvSpPr txBox="1"/>
      </xdr:nvSpPr>
      <xdr:spPr>
        <a:xfrm>
          <a:off x="4686300" y="56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5271</xdr:rowOff>
    </xdr:from>
    <xdr:to>
      <xdr:col>20</xdr:col>
      <xdr:colOff>38100</xdr:colOff>
      <xdr:row>34</xdr:row>
      <xdr:rowOff>106871</xdr:rowOff>
    </xdr:to>
    <xdr:sp macro="" textlink="">
      <xdr:nvSpPr>
        <xdr:cNvPr id="82" name="楕円 81"/>
        <xdr:cNvSpPr/>
      </xdr:nvSpPr>
      <xdr:spPr>
        <a:xfrm>
          <a:off x="3746500" y="58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123398</xdr:rowOff>
    </xdr:from>
    <xdr:ext cx="599010" cy="259045"/>
    <xdr:sp macro="" textlink="">
      <xdr:nvSpPr>
        <xdr:cNvPr id="83" name="テキスト ボックス 82"/>
        <xdr:cNvSpPr txBox="1"/>
      </xdr:nvSpPr>
      <xdr:spPr>
        <a:xfrm>
          <a:off x="3497795" y="560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58435</xdr:rowOff>
    </xdr:from>
    <xdr:to>
      <xdr:col>15</xdr:col>
      <xdr:colOff>101600</xdr:colOff>
      <xdr:row>34</xdr:row>
      <xdr:rowOff>160035</xdr:rowOff>
    </xdr:to>
    <xdr:sp macro="" textlink="">
      <xdr:nvSpPr>
        <xdr:cNvPr id="84" name="楕円 83"/>
        <xdr:cNvSpPr/>
      </xdr:nvSpPr>
      <xdr:spPr>
        <a:xfrm>
          <a:off x="2857500" y="58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5112</xdr:rowOff>
    </xdr:from>
    <xdr:ext cx="599010" cy="259045"/>
    <xdr:sp macro="" textlink="">
      <xdr:nvSpPr>
        <xdr:cNvPr id="85" name="テキスト ボックス 84"/>
        <xdr:cNvSpPr txBox="1"/>
      </xdr:nvSpPr>
      <xdr:spPr>
        <a:xfrm>
          <a:off x="2608795" y="566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122733</xdr:rowOff>
    </xdr:from>
    <xdr:to>
      <xdr:col>10</xdr:col>
      <xdr:colOff>165100</xdr:colOff>
      <xdr:row>35</xdr:row>
      <xdr:rowOff>52883</xdr:rowOff>
    </xdr:to>
    <xdr:sp macro="" textlink="">
      <xdr:nvSpPr>
        <xdr:cNvPr id="86" name="楕円 85"/>
        <xdr:cNvSpPr/>
      </xdr:nvSpPr>
      <xdr:spPr>
        <a:xfrm>
          <a:off x="1968500" y="59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69410</xdr:rowOff>
    </xdr:from>
    <xdr:ext cx="599010" cy="259045"/>
    <xdr:sp macro="" textlink="">
      <xdr:nvSpPr>
        <xdr:cNvPr id="87" name="テキスト ボックス 86"/>
        <xdr:cNvSpPr txBox="1"/>
      </xdr:nvSpPr>
      <xdr:spPr>
        <a:xfrm>
          <a:off x="1719795" y="572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157091</xdr:rowOff>
    </xdr:from>
    <xdr:to>
      <xdr:col>6</xdr:col>
      <xdr:colOff>38100</xdr:colOff>
      <xdr:row>35</xdr:row>
      <xdr:rowOff>87241</xdr:rowOff>
    </xdr:to>
    <xdr:sp macro="" textlink="">
      <xdr:nvSpPr>
        <xdr:cNvPr id="88" name="楕円 87"/>
        <xdr:cNvSpPr/>
      </xdr:nvSpPr>
      <xdr:spPr>
        <a:xfrm>
          <a:off x="1079500" y="5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103768</xdr:rowOff>
    </xdr:from>
    <xdr:ext cx="599010" cy="259045"/>
    <xdr:sp macro="" textlink="">
      <xdr:nvSpPr>
        <xdr:cNvPr id="89" name="テキスト ボックス 88"/>
        <xdr:cNvSpPr txBox="1"/>
      </xdr:nvSpPr>
      <xdr:spPr>
        <a:xfrm>
          <a:off x="830795" y="57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4940</xdr:rowOff>
    </xdr:from>
    <xdr:to>
      <xdr:col>24</xdr:col>
      <xdr:colOff>63500</xdr:colOff>
      <xdr:row>55</xdr:row>
      <xdr:rowOff>27064</xdr:rowOff>
    </xdr:to>
    <xdr:cxnSp macro="">
      <xdr:nvCxnSpPr>
        <xdr:cNvPr id="116" name="直線コネクタ 115"/>
        <xdr:cNvCxnSpPr/>
      </xdr:nvCxnSpPr>
      <xdr:spPr>
        <a:xfrm flipV="1">
          <a:off x="3797300" y="9434690"/>
          <a:ext cx="8382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27064</xdr:rowOff>
    </xdr:from>
    <xdr:to>
      <xdr:col>19</xdr:col>
      <xdr:colOff>177800</xdr:colOff>
      <xdr:row>55</xdr:row>
      <xdr:rowOff>52041</xdr:rowOff>
    </xdr:to>
    <xdr:cxnSp macro="">
      <xdr:nvCxnSpPr>
        <xdr:cNvPr id="119" name="直線コネクタ 118"/>
        <xdr:cNvCxnSpPr/>
      </xdr:nvCxnSpPr>
      <xdr:spPr>
        <a:xfrm flipV="1">
          <a:off x="2908300" y="9456814"/>
          <a:ext cx="889000" cy="2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52041</xdr:rowOff>
    </xdr:from>
    <xdr:to>
      <xdr:col>15</xdr:col>
      <xdr:colOff>50800</xdr:colOff>
      <xdr:row>55</xdr:row>
      <xdr:rowOff>99658</xdr:rowOff>
    </xdr:to>
    <xdr:cxnSp macro="">
      <xdr:nvCxnSpPr>
        <xdr:cNvPr id="122" name="直線コネクタ 121"/>
        <xdr:cNvCxnSpPr/>
      </xdr:nvCxnSpPr>
      <xdr:spPr>
        <a:xfrm flipV="1">
          <a:off x="2019300" y="9481791"/>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99658</xdr:rowOff>
    </xdr:from>
    <xdr:to>
      <xdr:col>10</xdr:col>
      <xdr:colOff>114300</xdr:colOff>
      <xdr:row>55</xdr:row>
      <xdr:rowOff>130867</xdr:rowOff>
    </xdr:to>
    <xdr:cxnSp macro="">
      <xdr:nvCxnSpPr>
        <xdr:cNvPr id="125" name="直線コネクタ 124"/>
        <xdr:cNvCxnSpPr/>
      </xdr:nvCxnSpPr>
      <xdr:spPr>
        <a:xfrm flipV="1">
          <a:off x="1130300" y="9529408"/>
          <a:ext cx="8890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125590</xdr:rowOff>
    </xdr:from>
    <xdr:to>
      <xdr:col>24</xdr:col>
      <xdr:colOff>114300</xdr:colOff>
      <xdr:row>55</xdr:row>
      <xdr:rowOff>55740</xdr:rowOff>
    </xdr:to>
    <xdr:sp macro="" textlink="">
      <xdr:nvSpPr>
        <xdr:cNvPr id="135" name="楕円 134"/>
        <xdr:cNvSpPr/>
      </xdr:nvSpPr>
      <xdr:spPr>
        <a:xfrm>
          <a:off x="4584700" y="93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148467</xdr:rowOff>
    </xdr:from>
    <xdr:ext cx="599010" cy="259045"/>
    <xdr:sp macro="" textlink="">
      <xdr:nvSpPr>
        <xdr:cNvPr id="136" name="物件費該当値テキスト"/>
        <xdr:cNvSpPr txBox="1"/>
      </xdr:nvSpPr>
      <xdr:spPr>
        <a:xfrm>
          <a:off x="4686300" y="923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147714</xdr:rowOff>
    </xdr:from>
    <xdr:to>
      <xdr:col>20</xdr:col>
      <xdr:colOff>38100</xdr:colOff>
      <xdr:row>55</xdr:row>
      <xdr:rowOff>77864</xdr:rowOff>
    </xdr:to>
    <xdr:sp macro="" textlink="">
      <xdr:nvSpPr>
        <xdr:cNvPr id="137" name="楕円 136"/>
        <xdr:cNvSpPr/>
      </xdr:nvSpPr>
      <xdr:spPr>
        <a:xfrm>
          <a:off x="3746500" y="94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94391</xdr:rowOff>
    </xdr:from>
    <xdr:ext cx="599010" cy="259045"/>
    <xdr:sp macro="" textlink="">
      <xdr:nvSpPr>
        <xdr:cNvPr id="138" name="テキスト ボックス 137"/>
        <xdr:cNvSpPr txBox="1"/>
      </xdr:nvSpPr>
      <xdr:spPr>
        <a:xfrm>
          <a:off x="3497795" y="9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1241</xdr:rowOff>
    </xdr:from>
    <xdr:to>
      <xdr:col>15</xdr:col>
      <xdr:colOff>101600</xdr:colOff>
      <xdr:row>55</xdr:row>
      <xdr:rowOff>102841</xdr:rowOff>
    </xdr:to>
    <xdr:sp macro="" textlink="">
      <xdr:nvSpPr>
        <xdr:cNvPr id="139" name="楕円 138"/>
        <xdr:cNvSpPr/>
      </xdr:nvSpPr>
      <xdr:spPr>
        <a:xfrm>
          <a:off x="2857500" y="94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119368</xdr:rowOff>
    </xdr:from>
    <xdr:ext cx="599010" cy="259045"/>
    <xdr:sp macro="" textlink="">
      <xdr:nvSpPr>
        <xdr:cNvPr id="140" name="テキスト ボックス 139"/>
        <xdr:cNvSpPr txBox="1"/>
      </xdr:nvSpPr>
      <xdr:spPr>
        <a:xfrm>
          <a:off x="2608795" y="920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48858</xdr:rowOff>
    </xdr:from>
    <xdr:to>
      <xdr:col>10</xdr:col>
      <xdr:colOff>165100</xdr:colOff>
      <xdr:row>55</xdr:row>
      <xdr:rowOff>150458</xdr:rowOff>
    </xdr:to>
    <xdr:sp macro="" textlink="">
      <xdr:nvSpPr>
        <xdr:cNvPr id="141" name="楕円 140"/>
        <xdr:cNvSpPr/>
      </xdr:nvSpPr>
      <xdr:spPr>
        <a:xfrm>
          <a:off x="1968500" y="94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166985</xdr:rowOff>
    </xdr:from>
    <xdr:ext cx="599010" cy="259045"/>
    <xdr:sp macro="" textlink="">
      <xdr:nvSpPr>
        <xdr:cNvPr id="142" name="テキスト ボックス 141"/>
        <xdr:cNvSpPr txBox="1"/>
      </xdr:nvSpPr>
      <xdr:spPr>
        <a:xfrm>
          <a:off x="1719795" y="925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80067</xdr:rowOff>
    </xdr:from>
    <xdr:to>
      <xdr:col>6</xdr:col>
      <xdr:colOff>38100</xdr:colOff>
      <xdr:row>56</xdr:row>
      <xdr:rowOff>10217</xdr:rowOff>
    </xdr:to>
    <xdr:sp macro="" textlink="">
      <xdr:nvSpPr>
        <xdr:cNvPr id="143" name="楕円 142"/>
        <xdr:cNvSpPr/>
      </xdr:nvSpPr>
      <xdr:spPr>
        <a:xfrm>
          <a:off x="1079500" y="9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26744</xdr:rowOff>
    </xdr:from>
    <xdr:ext cx="599010" cy="259045"/>
    <xdr:sp macro="" textlink="">
      <xdr:nvSpPr>
        <xdr:cNvPr id="144" name="テキスト ボックス 143"/>
        <xdr:cNvSpPr txBox="1"/>
      </xdr:nvSpPr>
      <xdr:spPr>
        <a:xfrm>
          <a:off x="830795" y="928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144425</xdr:rowOff>
    </xdr:from>
    <xdr:to>
      <xdr:col>24</xdr:col>
      <xdr:colOff>63500</xdr:colOff>
      <xdr:row>75</xdr:row>
      <xdr:rowOff>60985</xdr:rowOff>
    </xdr:to>
    <xdr:cxnSp macro="">
      <xdr:nvCxnSpPr>
        <xdr:cNvPr id="173" name="直線コネクタ 172"/>
        <xdr:cNvCxnSpPr/>
      </xdr:nvCxnSpPr>
      <xdr:spPr>
        <a:xfrm>
          <a:off x="3797300" y="12317375"/>
          <a:ext cx="838200" cy="60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107200</xdr:rowOff>
    </xdr:from>
    <xdr:to>
      <xdr:col>19</xdr:col>
      <xdr:colOff>177800</xdr:colOff>
      <xdr:row>71</xdr:row>
      <xdr:rowOff>144425</xdr:rowOff>
    </xdr:to>
    <xdr:cxnSp macro="">
      <xdr:nvCxnSpPr>
        <xdr:cNvPr id="176" name="直線コネクタ 175"/>
        <xdr:cNvCxnSpPr/>
      </xdr:nvCxnSpPr>
      <xdr:spPr>
        <a:xfrm>
          <a:off x="2908300" y="12108700"/>
          <a:ext cx="889000" cy="20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107200</xdr:rowOff>
    </xdr:from>
    <xdr:to>
      <xdr:col>15</xdr:col>
      <xdr:colOff>50800</xdr:colOff>
      <xdr:row>72</xdr:row>
      <xdr:rowOff>151778</xdr:rowOff>
    </xdr:to>
    <xdr:cxnSp macro="">
      <xdr:nvCxnSpPr>
        <xdr:cNvPr id="179" name="直線コネクタ 178"/>
        <xdr:cNvCxnSpPr/>
      </xdr:nvCxnSpPr>
      <xdr:spPr>
        <a:xfrm flipV="1">
          <a:off x="2019300" y="12108700"/>
          <a:ext cx="889000" cy="3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151778</xdr:rowOff>
    </xdr:from>
    <xdr:to>
      <xdr:col>10</xdr:col>
      <xdr:colOff>114300</xdr:colOff>
      <xdr:row>75</xdr:row>
      <xdr:rowOff>40030</xdr:rowOff>
    </xdr:to>
    <xdr:cxnSp macro="">
      <xdr:nvCxnSpPr>
        <xdr:cNvPr id="182" name="直線コネクタ 181"/>
        <xdr:cNvCxnSpPr/>
      </xdr:nvCxnSpPr>
      <xdr:spPr>
        <a:xfrm flipV="1">
          <a:off x="1130300" y="12496178"/>
          <a:ext cx="889000" cy="40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10185</xdr:rowOff>
    </xdr:from>
    <xdr:to>
      <xdr:col>24</xdr:col>
      <xdr:colOff>114300</xdr:colOff>
      <xdr:row>75</xdr:row>
      <xdr:rowOff>111785</xdr:rowOff>
    </xdr:to>
    <xdr:sp macro="" textlink="">
      <xdr:nvSpPr>
        <xdr:cNvPr id="192" name="楕円 191"/>
        <xdr:cNvSpPr/>
      </xdr:nvSpPr>
      <xdr:spPr>
        <a:xfrm>
          <a:off x="4584700" y="128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33062</xdr:rowOff>
    </xdr:from>
    <xdr:ext cx="534377" cy="259045"/>
    <xdr:sp macro="" textlink="">
      <xdr:nvSpPr>
        <xdr:cNvPr id="193" name="維持補修費該当値テキスト"/>
        <xdr:cNvSpPr txBox="1"/>
      </xdr:nvSpPr>
      <xdr:spPr>
        <a:xfrm>
          <a:off x="4686300" y="127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93625</xdr:rowOff>
    </xdr:from>
    <xdr:to>
      <xdr:col>20</xdr:col>
      <xdr:colOff>38100</xdr:colOff>
      <xdr:row>72</xdr:row>
      <xdr:rowOff>23775</xdr:rowOff>
    </xdr:to>
    <xdr:sp macro="" textlink="">
      <xdr:nvSpPr>
        <xdr:cNvPr id="194" name="楕円 193"/>
        <xdr:cNvSpPr/>
      </xdr:nvSpPr>
      <xdr:spPr>
        <a:xfrm>
          <a:off x="3746500" y="122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40302</xdr:rowOff>
    </xdr:from>
    <xdr:ext cx="534377" cy="259045"/>
    <xdr:sp macro="" textlink="">
      <xdr:nvSpPr>
        <xdr:cNvPr id="195" name="テキスト ボックス 194"/>
        <xdr:cNvSpPr txBox="1"/>
      </xdr:nvSpPr>
      <xdr:spPr>
        <a:xfrm>
          <a:off x="3530111" y="120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56400</xdr:rowOff>
    </xdr:from>
    <xdr:to>
      <xdr:col>15</xdr:col>
      <xdr:colOff>101600</xdr:colOff>
      <xdr:row>70</xdr:row>
      <xdr:rowOff>158000</xdr:rowOff>
    </xdr:to>
    <xdr:sp macro="" textlink="">
      <xdr:nvSpPr>
        <xdr:cNvPr id="196" name="楕円 195"/>
        <xdr:cNvSpPr/>
      </xdr:nvSpPr>
      <xdr:spPr>
        <a:xfrm>
          <a:off x="2857500" y="12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3077</xdr:rowOff>
    </xdr:from>
    <xdr:ext cx="534377" cy="259045"/>
    <xdr:sp macro="" textlink="">
      <xdr:nvSpPr>
        <xdr:cNvPr id="197" name="テキスト ボックス 196"/>
        <xdr:cNvSpPr txBox="1"/>
      </xdr:nvSpPr>
      <xdr:spPr>
        <a:xfrm>
          <a:off x="2641111" y="118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100978</xdr:rowOff>
    </xdr:from>
    <xdr:to>
      <xdr:col>10</xdr:col>
      <xdr:colOff>165100</xdr:colOff>
      <xdr:row>73</xdr:row>
      <xdr:rowOff>31128</xdr:rowOff>
    </xdr:to>
    <xdr:sp macro="" textlink="">
      <xdr:nvSpPr>
        <xdr:cNvPr id="198" name="楕円 197"/>
        <xdr:cNvSpPr/>
      </xdr:nvSpPr>
      <xdr:spPr>
        <a:xfrm>
          <a:off x="1968500" y="124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47655</xdr:rowOff>
    </xdr:from>
    <xdr:ext cx="534377" cy="259045"/>
    <xdr:sp macro="" textlink="">
      <xdr:nvSpPr>
        <xdr:cNvPr id="199" name="テキスト ボックス 198"/>
        <xdr:cNvSpPr txBox="1"/>
      </xdr:nvSpPr>
      <xdr:spPr>
        <a:xfrm>
          <a:off x="1752111" y="122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160680</xdr:rowOff>
    </xdr:from>
    <xdr:to>
      <xdr:col>6</xdr:col>
      <xdr:colOff>38100</xdr:colOff>
      <xdr:row>75</xdr:row>
      <xdr:rowOff>90830</xdr:rowOff>
    </xdr:to>
    <xdr:sp macro="" textlink="">
      <xdr:nvSpPr>
        <xdr:cNvPr id="200" name="楕円 199"/>
        <xdr:cNvSpPr/>
      </xdr:nvSpPr>
      <xdr:spPr>
        <a:xfrm>
          <a:off x="1079500" y="12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107357</xdr:rowOff>
    </xdr:from>
    <xdr:ext cx="534377" cy="259045"/>
    <xdr:sp macro="" textlink="">
      <xdr:nvSpPr>
        <xdr:cNvPr id="201" name="テキスト ボックス 200"/>
        <xdr:cNvSpPr txBox="1"/>
      </xdr:nvSpPr>
      <xdr:spPr>
        <a:xfrm>
          <a:off x="863111" y="126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149580</xdr:rowOff>
    </xdr:from>
    <xdr:to>
      <xdr:col>24</xdr:col>
      <xdr:colOff>63500</xdr:colOff>
      <xdr:row>98</xdr:row>
      <xdr:rowOff>203</xdr:rowOff>
    </xdr:to>
    <xdr:cxnSp macro="">
      <xdr:nvCxnSpPr>
        <xdr:cNvPr id="231" name="直線コネクタ 230"/>
        <xdr:cNvCxnSpPr/>
      </xdr:nvCxnSpPr>
      <xdr:spPr>
        <a:xfrm flipV="1">
          <a:off x="3797300" y="16780230"/>
          <a:ext cx="8382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143904</xdr:rowOff>
    </xdr:from>
    <xdr:to>
      <xdr:col>19</xdr:col>
      <xdr:colOff>177800</xdr:colOff>
      <xdr:row>98</xdr:row>
      <xdr:rowOff>203</xdr:rowOff>
    </xdr:to>
    <xdr:cxnSp macro="">
      <xdr:nvCxnSpPr>
        <xdr:cNvPr id="234" name="直線コネクタ 233"/>
        <xdr:cNvCxnSpPr/>
      </xdr:nvCxnSpPr>
      <xdr:spPr>
        <a:xfrm>
          <a:off x="2908300" y="16774554"/>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129146</xdr:rowOff>
    </xdr:from>
    <xdr:to>
      <xdr:col>15</xdr:col>
      <xdr:colOff>50800</xdr:colOff>
      <xdr:row>97</xdr:row>
      <xdr:rowOff>143904</xdr:rowOff>
    </xdr:to>
    <xdr:cxnSp macro="">
      <xdr:nvCxnSpPr>
        <xdr:cNvPr id="237" name="直線コネクタ 236"/>
        <xdr:cNvCxnSpPr/>
      </xdr:nvCxnSpPr>
      <xdr:spPr>
        <a:xfrm>
          <a:off x="2019300" y="16759796"/>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129146</xdr:rowOff>
    </xdr:from>
    <xdr:to>
      <xdr:col>10</xdr:col>
      <xdr:colOff>114300</xdr:colOff>
      <xdr:row>98</xdr:row>
      <xdr:rowOff>20943</xdr:rowOff>
    </xdr:to>
    <xdr:cxnSp macro="">
      <xdr:nvCxnSpPr>
        <xdr:cNvPr id="240" name="直線コネクタ 239"/>
        <xdr:cNvCxnSpPr/>
      </xdr:nvCxnSpPr>
      <xdr:spPr>
        <a:xfrm flipV="1">
          <a:off x="1130300" y="16759796"/>
          <a:ext cx="889000" cy="6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98780</xdr:rowOff>
    </xdr:from>
    <xdr:to>
      <xdr:col>24</xdr:col>
      <xdr:colOff>114300</xdr:colOff>
      <xdr:row>98</xdr:row>
      <xdr:rowOff>28930</xdr:rowOff>
    </xdr:to>
    <xdr:sp macro="" textlink="">
      <xdr:nvSpPr>
        <xdr:cNvPr id="250" name="楕円 249"/>
        <xdr:cNvSpPr/>
      </xdr:nvSpPr>
      <xdr:spPr>
        <a:xfrm>
          <a:off x="45847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77207</xdr:rowOff>
    </xdr:from>
    <xdr:ext cx="534377" cy="259045"/>
    <xdr:sp macro="" textlink="">
      <xdr:nvSpPr>
        <xdr:cNvPr id="251" name="扶助費該当値テキスト"/>
        <xdr:cNvSpPr txBox="1"/>
      </xdr:nvSpPr>
      <xdr:spPr>
        <a:xfrm>
          <a:off x="4686300" y="167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120853</xdr:rowOff>
    </xdr:from>
    <xdr:to>
      <xdr:col>20</xdr:col>
      <xdr:colOff>38100</xdr:colOff>
      <xdr:row>98</xdr:row>
      <xdr:rowOff>51003</xdr:rowOff>
    </xdr:to>
    <xdr:sp macro="" textlink="">
      <xdr:nvSpPr>
        <xdr:cNvPr id="252" name="楕円 251"/>
        <xdr:cNvSpPr/>
      </xdr:nvSpPr>
      <xdr:spPr>
        <a:xfrm>
          <a:off x="3746500" y="167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42130</xdr:rowOff>
    </xdr:from>
    <xdr:ext cx="534377" cy="259045"/>
    <xdr:sp macro="" textlink="">
      <xdr:nvSpPr>
        <xdr:cNvPr id="253" name="テキスト ボックス 252"/>
        <xdr:cNvSpPr txBox="1"/>
      </xdr:nvSpPr>
      <xdr:spPr>
        <a:xfrm>
          <a:off x="3530111" y="168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93104</xdr:rowOff>
    </xdr:from>
    <xdr:to>
      <xdr:col>15</xdr:col>
      <xdr:colOff>101600</xdr:colOff>
      <xdr:row>98</xdr:row>
      <xdr:rowOff>23254</xdr:rowOff>
    </xdr:to>
    <xdr:sp macro="" textlink="">
      <xdr:nvSpPr>
        <xdr:cNvPr id="254" name="楕円 253"/>
        <xdr:cNvSpPr/>
      </xdr:nvSpPr>
      <xdr:spPr>
        <a:xfrm>
          <a:off x="2857500" y="167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14381</xdr:rowOff>
    </xdr:from>
    <xdr:ext cx="534377" cy="259045"/>
    <xdr:sp macro="" textlink="">
      <xdr:nvSpPr>
        <xdr:cNvPr id="255" name="テキスト ボックス 254"/>
        <xdr:cNvSpPr txBox="1"/>
      </xdr:nvSpPr>
      <xdr:spPr>
        <a:xfrm>
          <a:off x="2641111" y="1681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78346</xdr:rowOff>
    </xdr:from>
    <xdr:to>
      <xdr:col>10</xdr:col>
      <xdr:colOff>165100</xdr:colOff>
      <xdr:row>98</xdr:row>
      <xdr:rowOff>8496</xdr:rowOff>
    </xdr:to>
    <xdr:sp macro="" textlink="">
      <xdr:nvSpPr>
        <xdr:cNvPr id="256" name="楕円 255"/>
        <xdr:cNvSpPr/>
      </xdr:nvSpPr>
      <xdr:spPr>
        <a:xfrm>
          <a:off x="19685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171073</xdr:rowOff>
    </xdr:from>
    <xdr:ext cx="534377" cy="259045"/>
    <xdr:sp macro="" textlink="">
      <xdr:nvSpPr>
        <xdr:cNvPr id="257" name="テキスト ボックス 256"/>
        <xdr:cNvSpPr txBox="1"/>
      </xdr:nvSpPr>
      <xdr:spPr>
        <a:xfrm>
          <a:off x="1752111" y="1680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141593</xdr:rowOff>
    </xdr:from>
    <xdr:to>
      <xdr:col>6</xdr:col>
      <xdr:colOff>38100</xdr:colOff>
      <xdr:row>98</xdr:row>
      <xdr:rowOff>71743</xdr:rowOff>
    </xdr:to>
    <xdr:sp macro="" textlink="">
      <xdr:nvSpPr>
        <xdr:cNvPr id="258" name="楕円 257"/>
        <xdr:cNvSpPr/>
      </xdr:nvSpPr>
      <xdr:spPr>
        <a:xfrm>
          <a:off x="1079500" y="167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62870</xdr:rowOff>
    </xdr:from>
    <xdr:ext cx="534377" cy="259045"/>
    <xdr:sp macro="" textlink="">
      <xdr:nvSpPr>
        <xdr:cNvPr id="259" name="テキスト ボックス 258"/>
        <xdr:cNvSpPr txBox="1"/>
      </xdr:nvSpPr>
      <xdr:spPr>
        <a:xfrm>
          <a:off x="863111" y="1686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90727</xdr:rowOff>
    </xdr:from>
    <xdr:to>
      <xdr:col>55</xdr:col>
      <xdr:colOff>0</xdr:colOff>
      <xdr:row>36</xdr:row>
      <xdr:rowOff>107333</xdr:rowOff>
    </xdr:to>
    <xdr:cxnSp macro="">
      <xdr:nvCxnSpPr>
        <xdr:cNvPr id="290" name="直線コネクタ 289"/>
        <xdr:cNvCxnSpPr/>
      </xdr:nvCxnSpPr>
      <xdr:spPr>
        <a:xfrm>
          <a:off x="9639300" y="6262927"/>
          <a:ext cx="8382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90727</xdr:rowOff>
    </xdr:from>
    <xdr:to>
      <xdr:col>50</xdr:col>
      <xdr:colOff>114300</xdr:colOff>
      <xdr:row>36</xdr:row>
      <xdr:rowOff>126555</xdr:rowOff>
    </xdr:to>
    <xdr:cxnSp macro="">
      <xdr:nvCxnSpPr>
        <xdr:cNvPr id="293" name="直線コネクタ 292"/>
        <xdr:cNvCxnSpPr/>
      </xdr:nvCxnSpPr>
      <xdr:spPr>
        <a:xfrm flipV="1">
          <a:off x="8750300" y="6262927"/>
          <a:ext cx="8890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126555</xdr:rowOff>
    </xdr:from>
    <xdr:to>
      <xdr:col>45</xdr:col>
      <xdr:colOff>177800</xdr:colOff>
      <xdr:row>36</xdr:row>
      <xdr:rowOff>150160</xdr:rowOff>
    </xdr:to>
    <xdr:cxnSp macro="">
      <xdr:nvCxnSpPr>
        <xdr:cNvPr id="296" name="直線コネクタ 295"/>
        <xdr:cNvCxnSpPr/>
      </xdr:nvCxnSpPr>
      <xdr:spPr>
        <a:xfrm flipV="1">
          <a:off x="7861300" y="6298755"/>
          <a:ext cx="889000" cy="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109211</xdr:rowOff>
    </xdr:from>
    <xdr:to>
      <xdr:col>41</xdr:col>
      <xdr:colOff>50800</xdr:colOff>
      <xdr:row>36</xdr:row>
      <xdr:rowOff>150160</xdr:rowOff>
    </xdr:to>
    <xdr:cxnSp macro="">
      <xdr:nvCxnSpPr>
        <xdr:cNvPr id="299" name="直線コネクタ 298"/>
        <xdr:cNvCxnSpPr/>
      </xdr:nvCxnSpPr>
      <xdr:spPr>
        <a:xfrm>
          <a:off x="6972300" y="6281411"/>
          <a:ext cx="889000" cy="4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56533</xdr:rowOff>
    </xdr:from>
    <xdr:to>
      <xdr:col>55</xdr:col>
      <xdr:colOff>50800</xdr:colOff>
      <xdr:row>36</xdr:row>
      <xdr:rowOff>158133</xdr:rowOff>
    </xdr:to>
    <xdr:sp macro="" textlink="">
      <xdr:nvSpPr>
        <xdr:cNvPr id="309" name="楕円 308"/>
        <xdr:cNvSpPr/>
      </xdr:nvSpPr>
      <xdr:spPr>
        <a:xfrm>
          <a:off x="10426700" y="62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79410</xdr:rowOff>
    </xdr:from>
    <xdr:ext cx="599010" cy="259045"/>
    <xdr:sp macro="" textlink="">
      <xdr:nvSpPr>
        <xdr:cNvPr id="310" name="補助費等該当値テキスト"/>
        <xdr:cNvSpPr txBox="1"/>
      </xdr:nvSpPr>
      <xdr:spPr>
        <a:xfrm>
          <a:off x="10528300" y="608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39927</xdr:rowOff>
    </xdr:from>
    <xdr:to>
      <xdr:col>50</xdr:col>
      <xdr:colOff>165100</xdr:colOff>
      <xdr:row>36</xdr:row>
      <xdr:rowOff>141527</xdr:rowOff>
    </xdr:to>
    <xdr:sp macro="" textlink="">
      <xdr:nvSpPr>
        <xdr:cNvPr id="311" name="楕円 310"/>
        <xdr:cNvSpPr/>
      </xdr:nvSpPr>
      <xdr:spPr>
        <a:xfrm>
          <a:off x="9588500" y="62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158054</xdr:rowOff>
    </xdr:from>
    <xdr:ext cx="599010" cy="259045"/>
    <xdr:sp macro="" textlink="">
      <xdr:nvSpPr>
        <xdr:cNvPr id="312" name="テキスト ボックス 311"/>
        <xdr:cNvSpPr txBox="1"/>
      </xdr:nvSpPr>
      <xdr:spPr>
        <a:xfrm>
          <a:off x="9339795" y="598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75755</xdr:rowOff>
    </xdr:from>
    <xdr:to>
      <xdr:col>46</xdr:col>
      <xdr:colOff>38100</xdr:colOff>
      <xdr:row>37</xdr:row>
      <xdr:rowOff>5905</xdr:rowOff>
    </xdr:to>
    <xdr:sp macro="" textlink="">
      <xdr:nvSpPr>
        <xdr:cNvPr id="313" name="楕円 312"/>
        <xdr:cNvSpPr/>
      </xdr:nvSpPr>
      <xdr:spPr>
        <a:xfrm>
          <a:off x="8699500" y="62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22432</xdr:rowOff>
    </xdr:from>
    <xdr:ext cx="599010" cy="259045"/>
    <xdr:sp macro="" textlink="">
      <xdr:nvSpPr>
        <xdr:cNvPr id="314" name="テキスト ボックス 313"/>
        <xdr:cNvSpPr txBox="1"/>
      </xdr:nvSpPr>
      <xdr:spPr>
        <a:xfrm>
          <a:off x="8450795" y="602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99360</xdr:rowOff>
    </xdr:from>
    <xdr:to>
      <xdr:col>41</xdr:col>
      <xdr:colOff>101600</xdr:colOff>
      <xdr:row>37</xdr:row>
      <xdr:rowOff>29510</xdr:rowOff>
    </xdr:to>
    <xdr:sp macro="" textlink="">
      <xdr:nvSpPr>
        <xdr:cNvPr id="315" name="楕円 314"/>
        <xdr:cNvSpPr/>
      </xdr:nvSpPr>
      <xdr:spPr>
        <a:xfrm>
          <a:off x="7810500" y="62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46037</xdr:rowOff>
    </xdr:from>
    <xdr:ext cx="599010" cy="259045"/>
    <xdr:sp macro="" textlink="">
      <xdr:nvSpPr>
        <xdr:cNvPr id="316" name="テキスト ボックス 315"/>
        <xdr:cNvSpPr txBox="1"/>
      </xdr:nvSpPr>
      <xdr:spPr>
        <a:xfrm>
          <a:off x="7561795" y="604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58411</xdr:rowOff>
    </xdr:from>
    <xdr:to>
      <xdr:col>36</xdr:col>
      <xdr:colOff>165100</xdr:colOff>
      <xdr:row>36</xdr:row>
      <xdr:rowOff>160011</xdr:rowOff>
    </xdr:to>
    <xdr:sp macro="" textlink="">
      <xdr:nvSpPr>
        <xdr:cNvPr id="317" name="楕円 316"/>
        <xdr:cNvSpPr/>
      </xdr:nvSpPr>
      <xdr:spPr>
        <a:xfrm>
          <a:off x="6921500" y="62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5088</xdr:rowOff>
    </xdr:from>
    <xdr:ext cx="599010" cy="259045"/>
    <xdr:sp macro="" textlink="">
      <xdr:nvSpPr>
        <xdr:cNvPr id="318" name="テキスト ボックス 317"/>
        <xdr:cNvSpPr txBox="1"/>
      </xdr:nvSpPr>
      <xdr:spPr>
        <a:xfrm>
          <a:off x="6672795" y="600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61782</xdr:rowOff>
    </xdr:from>
    <xdr:to>
      <xdr:col>55</xdr:col>
      <xdr:colOff>0</xdr:colOff>
      <xdr:row>58</xdr:row>
      <xdr:rowOff>78309</xdr:rowOff>
    </xdr:to>
    <xdr:cxnSp macro="">
      <xdr:nvCxnSpPr>
        <xdr:cNvPr id="345" name="直線コネクタ 344"/>
        <xdr:cNvCxnSpPr/>
      </xdr:nvCxnSpPr>
      <xdr:spPr>
        <a:xfrm flipV="1">
          <a:off x="9639300" y="10005882"/>
          <a:ext cx="8382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47961</xdr:rowOff>
    </xdr:from>
    <xdr:to>
      <xdr:col>50</xdr:col>
      <xdr:colOff>114300</xdr:colOff>
      <xdr:row>58</xdr:row>
      <xdr:rowOff>78309</xdr:rowOff>
    </xdr:to>
    <xdr:cxnSp macro="">
      <xdr:nvCxnSpPr>
        <xdr:cNvPr id="348" name="直線コネクタ 347"/>
        <xdr:cNvCxnSpPr/>
      </xdr:nvCxnSpPr>
      <xdr:spPr>
        <a:xfrm>
          <a:off x="8750300" y="9992061"/>
          <a:ext cx="889000" cy="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8429</xdr:rowOff>
    </xdr:from>
    <xdr:to>
      <xdr:col>45</xdr:col>
      <xdr:colOff>177800</xdr:colOff>
      <xdr:row>58</xdr:row>
      <xdr:rowOff>47961</xdr:rowOff>
    </xdr:to>
    <xdr:cxnSp macro="">
      <xdr:nvCxnSpPr>
        <xdr:cNvPr id="351" name="直線コネクタ 350"/>
        <xdr:cNvCxnSpPr/>
      </xdr:nvCxnSpPr>
      <xdr:spPr>
        <a:xfrm>
          <a:off x="7861300" y="9952529"/>
          <a:ext cx="889000" cy="3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8429</xdr:rowOff>
    </xdr:from>
    <xdr:to>
      <xdr:col>41</xdr:col>
      <xdr:colOff>50800</xdr:colOff>
      <xdr:row>58</xdr:row>
      <xdr:rowOff>55376</xdr:rowOff>
    </xdr:to>
    <xdr:cxnSp macro="">
      <xdr:nvCxnSpPr>
        <xdr:cNvPr id="354" name="直線コネクタ 353"/>
        <xdr:cNvCxnSpPr/>
      </xdr:nvCxnSpPr>
      <xdr:spPr>
        <a:xfrm flipV="1">
          <a:off x="6972300" y="9952529"/>
          <a:ext cx="889000" cy="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10982</xdr:rowOff>
    </xdr:from>
    <xdr:to>
      <xdr:col>55</xdr:col>
      <xdr:colOff>50800</xdr:colOff>
      <xdr:row>58</xdr:row>
      <xdr:rowOff>112582</xdr:rowOff>
    </xdr:to>
    <xdr:sp macro="" textlink="">
      <xdr:nvSpPr>
        <xdr:cNvPr id="364" name="楕円 363"/>
        <xdr:cNvSpPr/>
      </xdr:nvSpPr>
      <xdr:spPr>
        <a:xfrm>
          <a:off x="10426700" y="99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141809</xdr:rowOff>
    </xdr:from>
    <xdr:ext cx="599010" cy="259045"/>
    <xdr:sp macro="" textlink="">
      <xdr:nvSpPr>
        <xdr:cNvPr id="365" name="普通建設事業費該当値テキスト"/>
        <xdr:cNvSpPr txBox="1"/>
      </xdr:nvSpPr>
      <xdr:spPr>
        <a:xfrm>
          <a:off x="10528300" y="974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27509</xdr:rowOff>
    </xdr:from>
    <xdr:to>
      <xdr:col>50</xdr:col>
      <xdr:colOff>165100</xdr:colOff>
      <xdr:row>58</xdr:row>
      <xdr:rowOff>129109</xdr:rowOff>
    </xdr:to>
    <xdr:sp macro="" textlink="">
      <xdr:nvSpPr>
        <xdr:cNvPr id="366" name="楕円 365"/>
        <xdr:cNvSpPr/>
      </xdr:nvSpPr>
      <xdr:spPr>
        <a:xfrm>
          <a:off x="9588500" y="99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145636</xdr:rowOff>
    </xdr:from>
    <xdr:ext cx="599010" cy="259045"/>
    <xdr:sp macro="" textlink="">
      <xdr:nvSpPr>
        <xdr:cNvPr id="367" name="テキスト ボックス 366"/>
        <xdr:cNvSpPr txBox="1"/>
      </xdr:nvSpPr>
      <xdr:spPr>
        <a:xfrm>
          <a:off x="9339795" y="97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168611</xdr:rowOff>
    </xdr:from>
    <xdr:to>
      <xdr:col>46</xdr:col>
      <xdr:colOff>38100</xdr:colOff>
      <xdr:row>58</xdr:row>
      <xdr:rowOff>98761</xdr:rowOff>
    </xdr:to>
    <xdr:sp macro="" textlink="">
      <xdr:nvSpPr>
        <xdr:cNvPr id="368" name="楕円 367"/>
        <xdr:cNvSpPr/>
      </xdr:nvSpPr>
      <xdr:spPr>
        <a:xfrm>
          <a:off x="8699500" y="994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115288</xdr:rowOff>
    </xdr:from>
    <xdr:ext cx="599010" cy="259045"/>
    <xdr:sp macro="" textlink="">
      <xdr:nvSpPr>
        <xdr:cNvPr id="369" name="テキスト ボックス 368"/>
        <xdr:cNvSpPr txBox="1"/>
      </xdr:nvSpPr>
      <xdr:spPr>
        <a:xfrm>
          <a:off x="8450795" y="971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129079</xdr:rowOff>
    </xdr:from>
    <xdr:to>
      <xdr:col>41</xdr:col>
      <xdr:colOff>101600</xdr:colOff>
      <xdr:row>58</xdr:row>
      <xdr:rowOff>59229</xdr:rowOff>
    </xdr:to>
    <xdr:sp macro="" textlink="">
      <xdr:nvSpPr>
        <xdr:cNvPr id="370" name="楕円 369"/>
        <xdr:cNvSpPr/>
      </xdr:nvSpPr>
      <xdr:spPr>
        <a:xfrm>
          <a:off x="7810500" y="99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75756</xdr:rowOff>
    </xdr:from>
    <xdr:ext cx="599010" cy="259045"/>
    <xdr:sp macro="" textlink="">
      <xdr:nvSpPr>
        <xdr:cNvPr id="371" name="テキスト ボックス 370"/>
        <xdr:cNvSpPr txBox="1"/>
      </xdr:nvSpPr>
      <xdr:spPr>
        <a:xfrm>
          <a:off x="7561795" y="967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4576</xdr:rowOff>
    </xdr:from>
    <xdr:to>
      <xdr:col>36</xdr:col>
      <xdr:colOff>165100</xdr:colOff>
      <xdr:row>58</xdr:row>
      <xdr:rowOff>106176</xdr:rowOff>
    </xdr:to>
    <xdr:sp macro="" textlink="">
      <xdr:nvSpPr>
        <xdr:cNvPr id="372" name="楕円 371"/>
        <xdr:cNvSpPr/>
      </xdr:nvSpPr>
      <xdr:spPr>
        <a:xfrm>
          <a:off x="6921500" y="99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122703</xdr:rowOff>
    </xdr:from>
    <xdr:ext cx="599010" cy="259045"/>
    <xdr:sp macro="" textlink="">
      <xdr:nvSpPr>
        <xdr:cNvPr id="373" name="テキスト ボックス 372"/>
        <xdr:cNvSpPr txBox="1"/>
      </xdr:nvSpPr>
      <xdr:spPr>
        <a:xfrm>
          <a:off x="6672795" y="972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146396</xdr:rowOff>
    </xdr:from>
    <xdr:to>
      <xdr:col>55</xdr:col>
      <xdr:colOff>0</xdr:colOff>
      <xdr:row>78</xdr:row>
      <xdr:rowOff>155253</xdr:rowOff>
    </xdr:to>
    <xdr:cxnSp macro="">
      <xdr:nvCxnSpPr>
        <xdr:cNvPr id="402" name="直線コネクタ 401"/>
        <xdr:cNvCxnSpPr/>
      </xdr:nvCxnSpPr>
      <xdr:spPr>
        <a:xfrm flipV="1">
          <a:off x="9639300" y="13519496"/>
          <a:ext cx="8382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137723</xdr:rowOff>
    </xdr:from>
    <xdr:to>
      <xdr:col>50</xdr:col>
      <xdr:colOff>114300</xdr:colOff>
      <xdr:row>78</xdr:row>
      <xdr:rowOff>155253</xdr:rowOff>
    </xdr:to>
    <xdr:cxnSp macro="">
      <xdr:nvCxnSpPr>
        <xdr:cNvPr id="405" name="直線コネクタ 404"/>
        <xdr:cNvCxnSpPr/>
      </xdr:nvCxnSpPr>
      <xdr:spPr>
        <a:xfrm>
          <a:off x="8750300" y="13510823"/>
          <a:ext cx="889000" cy="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137723</xdr:rowOff>
    </xdr:from>
    <xdr:to>
      <xdr:col>45</xdr:col>
      <xdr:colOff>177800</xdr:colOff>
      <xdr:row>79</xdr:row>
      <xdr:rowOff>43042</xdr:rowOff>
    </xdr:to>
    <xdr:cxnSp macro="">
      <xdr:nvCxnSpPr>
        <xdr:cNvPr id="408" name="直線コネクタ 407"/>
        <xdr:cNvCxnSpPr/>
      </xdr:nvCxnSpPr>
      <xdr:spPr>
        <a:xfrm flipV="1">
          <a:off x="7861300" y="13510823"/>
          <a:ext cx="889000" cy="7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23707</xdr:rowOff>
    </xdr:from>
    <xdr:to>
      <xdr:col>41</xdr:col>
      <xdr:colOff>50800</xdr:colOff>
      <xdr:row>79</xdr:row>
      <xdr:rowOff>43042</xdr:rowOff>
    </xdr:to>
    <xdr:cxnSp macro="">
      <xdr:nvCxnSpPr>
        <xdr:cNvPr id="411" name="直線コネクタ 410"/>
        <xdr:cNvCxnSpPr/>
      </xdr:nvCxnSpPr>
      <xdr:spPr>
        <a:xfrm>
          <a:off x="6972300" y="13568257"/>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95596</xdr:rowOff>
    </xdr:from>
    <xdr:to>
      <xdr:col>55</xdr:col>
      <xdr:colOff>50800</xdr:colOff>
      <xdr:row>79</xdr:row>
      <xdr:rowOff>25746</xdr:rowOff>
    </xdr:to>
    <xdr:sp macro="" textlink="">
      <xdr:nvSpPr>
        <xdr:cNvPr id="421" name="楕円 420"/>
        <xdr:cNvSpPr/>
      </xdr:nvSpPr>
      <xdr:spPr>
        <a:xfrm>
          <a:off x="10426700" y="134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104453</xdr:rowOff>
    </xdr:from>
    <xdr:to>
      <xdr:col>50</xdr:col>
      <xdr:colOff>165100</xdr:colOff>
      <xdr:row>79</xdr:row>
      <xdr:rowOff>34603</xdr:rowOff>
    </xdr:to>
    <xdr:sp macro="" textlink="">
      <xdr:nvSpPr>
        <xdr:cNvPr id="423" name="楕円 422"/>
        <xdr:cNvSpPr/>
      </xdr:nvSpPr>
      <xdr:spPr>
        <a:xfrm>
          <a:off x="9588500" y="134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25730</xdr:rowOff>
    </xdr:from>
    <xdr:ext cx="534377" cy="259045"/>
    <xdr:sp macro="" textlink="">
      <xdr:nvSpPr>
        <xdr:cNvPr id="424" name="テキスト ボックス 423"/>
        <xdr:cNvSpPr txBox="1"/>
      </xdr:nvSpPr>
      <xdr:spPr>
        <a:xfrm>
          <a:off x="9372111" y="135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86923</xdr:rowOff>
    </xdr:from>
    <xdr:to>
      <xdr:col>46</xdr:col>
      <xdr:colOff>38100</xdr:colOff>
      <xdr:row>79</xdr:row>
      <xdr:rowOff>17073</xdr:rowOff>
    </xdr:to>
    <xdr:sp macro="" textlink="">
      <xdr:nvSpPr>
        <xdr:cNvPr id="425" name="楕円 424"/>
        <xdr:cNvSpPr/>
      </xdr:nvSpPr>
      <xdr:spPr>
        <a:xfrm>
          <a:off x="8699500" y="134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8200</xdr:rowOff>
    </xdr:from>
    <xdr:ext cx="534377" cy="259045"/>
    <xdr:sp macro="" textlink="">
      <xdr:nvSpPr>
        <xdr:cNvPr id="426" name="テキスト ボックス 425"/>
        <xdr:cNvSpPr txBox="1"/>
      </xdr:nvSpPr>
      <xdr:spPr>
        <a:xfrm>
          <a:off x="8483111" y="1355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163692</xdr:rowOff>
    </xdr:from>
    <xdr:to>
      <xdr:col>41</xdr:col>
      <xdr:colOff>101600</xdr:colOff>
      <xdr:row>79</xdr:row>
      <xdr:rowOff>93842</xdr:rowOff>
    </xdr:to>
    <xdr:sp macro="" textlink="">
      <xdr:nvSpPr>
        <xdr:cNvPr id="427" name="楕円 426"/>
        <xdr:cNvSpPr/>
      </xdr:nvSpPr>
      <xdr:spPr>
        <a:xfrm>
          <a:off x="7810500" y="13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84969</xdr:rowOff>
    </xdr:from>
    <xdr:ext cx="378565" cy="259045"/>
    <xdr:sp macro="" textlink="">
      <xdr:nvSpPr>
        <xdr:cNvPr id="428" name="テキスト ボックス 427"/>
        <xdr:cNvSpPr txBox="1"/>
      </xdr:nvSpPr>
      <xdr:spPr>
        <a:xfrm>
          <a:off x="7672017" y="1362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144357</xdr:rowOff>
    </xdr:from>
    <xdr:to>
      <xdr:col>36</xdr:col>
      <xdr:colOff>165100</xdr:colOff>
      <xdr:row>79</xdr:row>
      <xdr:rowOff>74507</xdr:rowOff>
    </xdr:to>
    <xdr:sp macro="" textlink="">
      <xdr:nvSpPr>
        <xdr:cNvPr id="429" name="楕円 428"/>
        <xdr:cNvSpPr/>
      </xdr:nvSpPr>
      <xdr:spPr>
        <a:xfrm>
          <a:off x="6921500" y="135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65634</xdr:rowOff>
    </xdr:from>
    <xdr:ext cx="534377" cy="259045"/>
    <xdr:sp macro="" textlink="">
      <xdr:nvSpPr>
        <xdr:cNvPr id="430" name="テキスト ボックス 429"/>
        <xdr:cNvSpPr txBox="1"/>
      </xdr:nvSpPr>
      <xdr:spPr>
        <a:xfrm>
          <a:off x="6705111" y="136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166415</xdr:rowOff>
    </xdr:from>
    <xdr:to>
      <xdr:col>55</xdr:col>
      <xdr:colOff>0</xdr:colOff>
      <xdr:row>99</xdr:row>
      <xdr:rowOff>24281</xdr:rowOff>
    </xdr:to>
    <xdr:cxnSp macro="">
      <xdr:nvCxnSpPr>
        <xdr:cNvPr id="461" name="直線コネクタ 460"/>
        <xdr:cNvCxnSpPr/>
      </xdr:nvCxnSpPr>
      <xdr:spPr>
        <a:xfrm>
          <a:off x="9639300" y="16968515"/>
          <a:ext cx="8382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110914</xdr:rowOff>
    </xdr:from>
    <xdr:to>
      <xdr:col>50</xdr:col>
      <xdr:colOff>114300</xdr:colOff>
      <xdr:row>98</xdr:row>
      <xdr:rowOff>166415</xdr:rowOff>
    </xdr:to>
    <xdr:cxnSp macro="">
      <xdr:nvCxnSpPr>
        <xdr:cNvPr id="464" name="直線コネクタ 463"/>
        <xdr:cNvCxnSpPr/>
      </xdr:nvCxnSpPr>
      <xdr:spPr>
        <a:xfrm>
          <a:off x="8750300" y="16913014"/>
          <a:ext cx="8890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3921</xdr:rowOff>
    </xdr:from>
    <xdr:to>
      <xdr:col>45</xdr:col>
      <xdr:colOff>177800</xdr:colOff>
      <xdr:row>98</xdr:row>
      <xdr:rowOff>110914</xdr:rowOff>
    </xdr:to>
    <xdr:cxnSp macro="">
      <xdr:nvCxnSpPr>
        <xdr:cNvPr id="467" name="直線コネクタ 466"/>
        <xdr:cNvCxnSpPr/>
      </xdr:nvCxnSpPr>
      <xdr:spPr>
        <a:xfrm>
          <a:off x="7861300" y="16806021"/>
          <a:ext cx="889000" cy="10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3921</xdr:rowOff>
    </xdr:from>
    <xdr:to>
      <xdr:col>41</xdr:col>
      <xdr:colOff>50800</xdr:colOff>
      <xdr:row>98</xdr:row>
      <xdr:rowOff>93346</xdr:rowOff>
    </xdr:to>
    <xdr:cxnSp macro="">
      <xdr:nvCxnSpPr>
        <xdr:cNvPr id="470" name="直線コネクタ 469"/>
        <xdr:cNvCxnSpPr/>
      </xdr:nvCxnSpPr>
      <xdr:spPr>
        <a:xfrm flipV="1">
          <a:off x="6972300" y="16806021"/>
          <a:ext cx="889000" cy="8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144931</xdr:rowOff>
    </xdr:from>
    <xdr:to>
      <xdr:col>55</xdr:col>
      <xdr:colOff>50800</xdr:colOff>
      <xdr:row>99</xdr:row>
      <xdr:rowOff>75081</xdr:rowOff>
    </xdr:to>
    <xdr:sp macro="" textlink="">
      <xdr:nvSpPr>
        <xdr:cNvPr id="480" name="楕円 479"/>
        <xdr:cNvSpPr/>
      </xdr:nvSpPr>
      <xdr:spPr>
        <a:xfrm>
          <a:off x="10426700" y="169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115615</xdr:rowOff>
    </xdr:from>
    <xdr:to>
      <xdr:col>50</xdr:col>
      <xdr:colOff>165100</xdr:colOff>
      <xdr:row>99</xdr:row>
      <xdr:rowOff>45765</xdr:rowOff>
    </xdr:to>
    <xdr:sp macro="" textlink="">
      <xdr:nvSpPr>
        <xdr:cNvPr id="482" name="楕円 481"/>
        <xdr:cNvSpPr/>
      </xdr:nvSpPr>
      <xdr:spPr>
        <a:xfrm>
          <a:off x="9588500" y="169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62292</xdr:rowOff>
    </xdr:from>
    <xdr:ext cx="534377" cy="259045"/>
    <xdr:sp macro="" textlink="">
      <xdr:nvSpPr>
        <xdr:cNvPr id="483" name="テキスト ボックス 482"/>
        <xdr:cNvSpPr txBox="1"/>
      </xdr:nvSpPr>
      <xdr:spPr>
        <a:xfrm>
          <a:off x="9372111" y="166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60114</xdr:rowOff>
    </xdr:from>
    <xdr:to>
      <xdr:col>46</xdr:col>
      <xdr:colOff>38100</xdr:colOff>
      <xdr:row>98</xdr:row>
      <xdr:rowOff>161714</xdr:rowOff>
    </xdr:to>
    <xdr:sp macro="" textlink="">
      <xdr:nvSpPr>
        <xdr:cNvPr id="484" name="楕円 483"/>
        <xdr:cNvSpPr/>
      </xdr:nvSpPr>
      <xdr:spPr>
        <a:xfrm>
          <a:off x="8699500" y="168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6791</xdr:rowOff>
    </xdr:from>
    <xdr:ext cx="599010" cy="259045"/>
    <xdr:sp macro="" textlink="">
      <xdr:nvSpPr>
        <xdr:cNvPr id="485" name="テキスト ボックス 484"/>
        <xdr:cNvSpPr txBox="1"/>
      </xdr:nvSpPr>
      <xdr:spPr>
        <a:xfrm>
          <a:off x="8450795" y="1663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124571</xdr:rowOff>
    </xdr:from>
    <xdr:to>
      <xdr:col>41</xdr:col>
      <xdr:colOff>101600</xdr:colOff>
      <xdr:row>98</xdr:row>
      <xdr:rowOff>54721</xdr:rowOff>
    </xdr:to>
    <xdr:sp macro="" textlink="">
      <xdr:nvSpPr>
        <xdr:cNvPr id="486" name="楕円 485"/>
        <xdr:cNvSpPr/>
      </xdr:nvSpPr>
      <xdr:spPr>
        <a:xfrm>
          <a:off x="7810500" y="167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71248</xdr:rowOff>
    </xdr:from>
    <xdr:ext cx="599010" cy="259045"/>
    <xdr:sp macro="" textlink="">
      <xdr:nvSpPr>
        <xdr:cNvPr id="487" name="テキスト ボックス 486"/>
        <xdr:cNvSpPr txBox="1"/>
      </xdr:nvSpPr>
      <xdr:spPr>
        <a:xfrm>
          <a:off x="7561795" y="1653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42546</xdr:rowOff>
    </xdr:from>
    <xdr:to>
      <xdr:col>36</xdr:col>
      <xdr:colOff>165100</xdr:colOff>
      <xdr:row>98</xdr:row>
      <xdr:rowOff>144146</xdr:rowOff>
    </xdr:to>
    <xdr:sp macro="" textlink="">
      <xdr:nvSpPr>
        <xdr:cNvPr id="488" name="楕円 487"/>
        <xdr:cNvSpPr/>
      </xdr:nvSpPr>
      <xdr:spPr>
        <a:xfrm>
          <a:off x="6921500" y="168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160673</xdr:rowOff>
    </xdr:from>
    <xdr:ext cx="599010" cy="259045"/>
    <xdr:sp macro="" textlink="">
      <xdr:nvSpPr>
        <xdr:cNvPr id="489" name="テキスト ボックス 488"/>
        <xdr:cNvSpPr txBox="1"/>
      </xdr:nvSpPr>
      <xdr:spPr>
        <a:xfrm>
          <a:off x="6672795" y="1661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101341</xdr:rowOff>
    </xdr:from>
    <xdr:to>
      <xdr:col>85</xdr:col>
      <xdr:colOff>127000</xdr:colOff>
      <xdr:row>38</xdr:row>
      <xdr:rowOff>103174</xdr:rowOff>
    </xdr:to>
    <xdr:cxnSp macro="">
      <xdr:nvCxnSpPr>
        <xdr:cNvPr id="516" name="直線コネクタ 515"/>
        <xdr:cNvCxnSpPr/>
      </xdr:nvCxnSpPr>
      <xdr:spPr>
        <a:xfrm flipV="1">
          <a:off x="15481300" y="6616441"/>
          <a:ext cx="8382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103174</xdr:rowOff>
    </xdr:from>
    <xdr:to>
      <xdr:col>81</xdr:col>
      <xdr:colOff>50800</xdr:colOff>
      <xdr:row>38</xdr:row>
      <xdr:rowOff>120891</xdr:rowOff>
    </xdr:to>
    <xdr:cxnSp macro="">
      <xdr:nvCxnSpPr>
        <xdr:cNvPr id="519" name="直線コネクタ 518"/>
        <xdr:cNvCxnSpPr/>
      </xdr:nvCxnSpPr>
      <xdr:spPr>
        <a:xfrm flipV="1">
          <a:off x="14592300" y="661827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116177</xdr:rowOff>
    </xdr:from>
    <xdr:to>
      <xdr:col>76</xdr:col>
      <xdr:colOff>114300</xdr:colOff>
      <xdr:row>38</xdr:row>
      <xdr:rowOff>120891</xdr:rowOff>
    </xdr:to>
    <xdr:cxnSp macro="">
      <xdr:nvCxnSpPr>
        <xdr:cNvPr id="522" name="直線コネクタ 521"/>
        <xdr:cNvCxnSpPr/>
      </xdr:nvCxnSpPr>
      <xdr:spPr>
        <a:xfrm>
          <a:off x="13703300" y="6631277"/>
          <a:ext cx="889000" cy="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136408</xdr:rowOff>
    </xdr:from>
    <xdr:to>
      <xdr:col>71</xdr:col>
      <xdr:colOff>177800</xdr:colOff>
      <xdr:row>38</xdr:row>
      <xdr:rowOff>116177</xdr:rowOff>
    </xdr:to>
    <xdr:cxnSp macro="">
      <xdr:nvCxnSpPr>
        <xdr:cNvPr id="525" name="直線コネクタ 524"/>
        <xdr:cNvCxnSpPr/>
      </xdr:nvCxnSpPr>
      <xdr:spPr>
        <a:xfrm>
          <a:off x="12814300" y="6480058"/>
          <a:ext cx="889000" cy="15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50541</xdr:rowOff>
    </xdr:from>
    <xdr:to>
      <xdr:col>85</xdr:col>
      <xdr:colOff>177800</xdr:colOff>
      <xdr:row>38</xdr:row>
      <xdr:rowOff>152141</xdr:rowOff>
    </xdr:to>
    <xdr:sp macro="" textlink="">
      <xdr:nvSpPr>
        <xdr:cNvPr id="535" name="楕円 534"/>
        <xdr:cNvSpPr/>
      </xdr:nvSpPr>
      <xdr:spPr>
        <a:xfrm>
          <a:off x="16268700" y="65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52374</xdr:rowOff>
    </xdr:from>
    <xdr:to>
      <xdr:col>81</xdr:col>
      <xdr:colOff>101600</xdr:colOff>
      <xdr:row>38</xdr:row>
      <xdr:rowOff>153974</xdr:rowOff>
    </xdr:to>
    <xdr:sp macro="" textlink="">
      <xdr:nvSpPr>
        <xdr:cNvPr id="537" name="楕円 536"/>
        <xdr:cNvSpPr/>
      </xdr:nvSpPr>
      <xdr:spPr>
        <a:xfrm>
          <a:off x="15430500" y="65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145101</xdr:rowOff>
    </xdr:from>
    <xdr:ext cx="469744" cy="259045"/>
    <xdr:sp macro="" textlink="">
      <xdr:nvSpPr>
        <xdr:cNvPr id="538" name="テキスト ボックス 537"/>
        <xdr:cNvSpPr txBox="1"/>
      </xdr:nvSpPr>
      <xdr:spPr>
        <a:xfrm>
          <a:off x="15246428" y="66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70091</xdr:rowOff>
    </xdr:from>
    <xdr:to>
      <xdr:col>76</xdr:col>
      <xdr:colOff>165100</xdr:colOff>
      <xdr:row>39</xdr:row>
      <xdr:rowOff>241</xdr:rowOff>
    </xdr:to>
    <xdr:sp macro="" textlink="">
      <xdr:nvSpPr>
        <xdr:cNvPr id="539" name="楕円 538"/>
        <xdr:cNvSpPr/>
      </xdr:nvSpPr>
      <xdr:spPr>
        <a:xfrm>
          <a:off x="14541500" y="65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162818</xdr:rowOff>
    </xdr:from>
    <xdr:ext cx="469744" cy="259045"/>
    <xdr:sp macro="" textlink="">
      <xdr:nvSpPr>
        <xdr:cNvPr id="540" name="テキスト ボックス 539"/>
        <xdr:cNvSpPr txBox="1"/>
      </xdr:nvSpPr>
      <xdr:spPr>
        <a:xfrm>
          <a:off x="14357428" y="66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65377</xdr:rowOff>
    </xdr:from>
    <xdr:to>
      <xdr:col>72</xdr:col>
      <xdr:colOff>38100</xdr:colOff>
      <xdr:row>38</xdr:row>
      <xdr:rowOff>166977</xdr:rowOff>
    </xdr:to>
    <xdr:sp macro="" textlink="">
      <xdr:nvSpPr>
        <xdr:cNvPr id="541" name="楕円 540"/>
        <xdr:cNvSpPr/>
      </xdr:nvSpPr>
      <xdr:spPr>
        <a:xfrm>
          <a:off x="13652500" y="65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158104</xdr:rowOff>
    </xdr:from>
    <xdr:ext cx="469744" cy="259045"/>
    <xdr:sp macro="" textlink="">
      <xdr:nvSpPr>
        <xdr:cNvPr id="542" name="テキスト ボックス 541"/>
        <xdr:cNvSpPr txBox="1"/>
      </xdr:nvSpPr>
      <xdr:spPr>
        <a:xfrm>
          <a:off x="13468428" y="667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85608</xdr:rowOff>
    </xdr:from>
    <xdr:to>
      <xdr:col>67</xdr:col>
      <xdr:colOff>101600</xdr:colOff>
      <xdr:row>38</xdr:row>
      <xdr:rowOff>15759</xdr:rowOff>
    </xdr:to>
    <xdr:sp macro="" textlink="">
      <xdr:nvSpPr>
        <xdr:cNvPr id="543" name="楕円 542"/>
        <xdr:cNvSpPr/>
      </xdr:nvSpPr>
      <xdr:spPr>
        <a:xfrm>
          <a:off x="12763500" y="6429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32285</xdr:rowOff>
    </xdr:from>
    <xdr:ext cx="534377" cy="259045"/>
    <xdr:sp macro="" textlink="">
      <xdr:nvSpPr>
        <xdr:cNvPr id="544" name="テキスト ボックス 543"/>
        <xdr:cNvSpPr txBox="1"/>
      </xdr:nvSpPr>
      <xdr:spPr>
        <a:xfrm>
          <a:off x="12547111" y="62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100650</xdr:rowOff>
    </xdr:from>
    <xdr:to>
      <xdr:col>85</xdr:col>
      <xdr:colOff>127000</xdr:colOff>
      <xdr:row>75</xdr:row>
      <xdr:rowOff>138378</xdr:rowOff>
    </xdr:to>
    <xdr:cxnSp macro="">
      <xdr:nvCxnSpPr>
        <xdr:cNvPr id="620" name="直線コネクタ 619"/>
        <xdr:cNvCxnSpPr/>
      </xdr:nvCxnSpPr>
      <xdr:spPr>
        <a:xfrm flipV="1">
          <a:off x="15481300" y="12959400"/>
          <a:ext cx="838200" cy="3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138378</xdr:rowOff>
    </xdr:from>
    <xdr:to>
      <xdr:col>81</xdr:col>
      <xdr:colOff>50800</xdr:colOff>
      <xdr:row>75</xdr:row>
      <xdr:rowOff>155597</xdr:rowOff>
    </xdr:to>
    <xdr:cxnSp macro="">
      <xdr:nvCxnSpPr>
        <xdr:cNvPr id="623" name="直線コネクタ 622"/>
        <xdr:cNvCxnSpPr/>
      </xdr:nvCxnSpPr>
      <xdr:spPr>
        <a:xfrm flipV="1">
          <a:off x="14592300" y="12997128"/>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155597</xdr:rowOff>
    </xdr:from>
    <xdr:to>
      <xdr:col>76</xdr:col>
      <xdr:colOff>114300</xdr:colOff>
      <xdr:row>76</xdr:row>
      <xdr:rowOff>18830</xdr:rowOff>
    </xdr:to>
    <xdr:cxnSp macro="">
      <xdr:nvCxnSpPr>
        <xdr:cNvPr id="626" name="直線コネクタ 625"/>
        <xdr:cNvCxnSpPr/>
      </xdr:nvCxnSpPr>
      <xdr:spPr>
        <a:xfrm flipV="1">
          <a:off x="13703300" y="13014347"/>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137021</xdr:rowOff>
    </xdr:from>
    <xdr:to>
      <xdr:col>71</xdr:col>
      <xdr:colOff>177800</xdr:colOff>
      <xdr:row>76</xdr:row>
      <xdr:rowOff>18830</xdr:rowOff>
    </xdr:to>
    <xdr:cxnSp macro="">
      <xdr:nvCxnSpPr>
        <xdr:cNvPr id="629" name="直線コネクタ 628"/>
        <xdr:cNvCxnSpPr/>
      </xdr:nvCxnSpPr>
      <xdr:spPr>
        <a:xfrm>
          <a:off x="12814300" y="12995771"/>
          <a:ext cx="8890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49850</xdr:rowOff>
    </xdr:from>
    <xdr:to>
      <xdr:col>85</xdr:col>
      <xdr:colOff>177800</xdr:colOff>
      <xdr:row>75</xdr:row>
      <xdr:rowOff>151451</xdr:rowOff>
    </xdr:to>
    <xdr:sp macro="" textlink="">
      <xdr:nvSpPr>
        <xdr:cNvPr id="639" name="楕円 638"/>
        <xdr:cNvSpPr/>
      </xdr:nvSpPr>
      <xdr:spPr>
        <a:xfrm>
          <a:off x="16268700" y="12908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72727</xdr:rowOff>
    </xdr:from>
    <xdr:ext cx="599010" cy="259045"/>
    <xdr:sp macro="" textlink="">
      <xdr:nvSpPr>
        <xdr:cNvPr id="640" name="公債費該当値テキスト"/>
        <xdr:cNvSpPr txBox="1"/>
      </xdr:nvSpPr>
      <xdr:spPr>
        <a:xfrm>
          <a:off x="16370300" y="1276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87578</xdr:rowOff>
    </xdr:from>
    <xdr:to>
      <xdr:col>81</xdr:col>
      <xdr:colOff>101600</xdr:colOff>
      <xdr:row>76</xdr:row>
      <xdr:rowOff>17729</xdr:rowOff>
    </xdr:to>
    <xdr:sp macro="" textlink="">
      <xdr:nvSpPr>
        <xdr:cNvPr id="641" name="楕円 640"/>
        <xdr:cNvSpPr/>
      </xdr:nvSpPr>
      <xdr:spPr>
        <a:xfrm>
          <a:off x="15430500" y="129463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34255</xdr:rowOff>
    </xdr:from>
    <xdr:ext cx="599010" cy="259045"/>
    <xdr:sp macro="" textlink="">
      <xdr:nvSpPr>
        <xdr:cNvPr id="642" name="テキスト ボックス 641"/>
        <xdr:cNvSpPr txBox="1"/>
      </xdr:nvSpPr>
      <xdr:spPr>
        <a:xfrm>
          <a:off x="15181795" y="1272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104797</xdr:rowOff>
    </xdr:from>
    <xdr:to>
      <xdr:col>76</xdr:col>
      <xdr:colOff>165100</xdr:colOff>
      <xdr:row>76</xdr:row>
      <xdr:rowOff>34947</xdr:rowOff>
    </xdr:to>
    <xdr:sp macro="" textlink="">
      <xdr:nvSpPr>
        <xdr:cNvPr id="643" name="楕円 642"/>
        <xdr:cNvSpPr/>
      </xdr:nvSpPr>
      <xdr:spPr>
        <a:xfrm>
          <a:off x="14541500" y="129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51474</xdr:rowOff>
    </xdr:from>
    <xdr:ext cx="599010" cy="259045"/>
    <xdr:sp macro="" textlink="">
      <xdr:nvSpPr>
        <xdr:cNvPr id="644" name="テキスト ボックス 643"/>
        <xdr:cNvSpPr txBox="1"/>
      </xdr:nvSpPr>
      <xdr:spPr>
        <a:xfrm>
          <a:off x="14292795" y="1273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139480</xdr:rowOff>
    </xdr:from>
    <xdr:to>
      <xdr:col>72</xdr:col>
      <xdr:colOff>38100</xdr:colOff>
      <xdr:row>76</xdr:row>
      <xdr:rowOff>69630</xdr:rowOff>
    </xdr:to>
    <xdr:sp macro="" textlink="">
      <xdr:nvSpPr>
        <xdr:cNvPr id="645" name="楕円 644"/>
        <xdr:cNvSpPr/>
      </xdr:nvSpPr>
      <xdr:spPr>
        <a:xfrm>
          <a:off x="13652500" y="12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86157</xdr:rowOff>
    </xdr:from>
    <xdr:ext cx="599010" cy="259045"/>
    <xdr:sp macro="" textlink="">
      <xdr:nvSpPr>
        <xdr:cNvPr id="646" name="テキスト ボックス 645"/>
        <xdr:cNvSpPr txBox="1"/>
      </xdr:nvSpPr>
      <xdr:spPr>
        <a:xfrm>
          <a:off x="13403795" y="1277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86221</xdr:rowOff>
    </xdr:from>
    <xdr:to>
      <xdr:col>67</xdr:col>
      <xdr:colOff>101600</xdr:colOff>
      <xdr:row>76</xdr:row>
      <xdr:rowOff>16371</xdr:rowOff>
    </xdr:to>
    <xdr:sp macro="" textlink="">
      <xdr:nvSpPr>
        <xdr:cNvPr id="647" name="楕円 646"/>
        <xdr:cNvSpPr/>
      </xdr:nvSpPr>
      <xdr:spPr>
        <a:xfrm>
          <a:off x="12763500" y="129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32898</xdr:rowOff>
    </xdr:from>
    <xdr:ext cx="599010" cy="259045"/>
    <xdr:sp macro="" textlink="">
      <xdr:nvSpPr>
        <xdr:cNvPr id="648" name="テキスト ボックス 647"/>
        <xdr:cNvSpPr txBox="1"/>
      </xdr:nvSpPr>
      <xdr:spPr>
        <a:xfrm>
          <a:off x="12514795" y="1272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29127</xdr:rowOff>
    </xdr:from>
    <xdr:to>
      <xdr:col>85</xdr:col>
      <xdr:colOff>127000</xdr:colOff>
      <xdr:row>99</xdr:row>
      <xdr:rowOff>32302</xdr:rowOff>
    </xdr:to>
    <xdr:cxnSp macro="">
      <xdr:nvCxnSpPr>
        <xdr:cNvPr id="677" name="直線コネクタ 676"/>
        <xdr:cNvCxnSpPr/>
      </xdr:nvCxnSpPr>
      <xdr:spPr>
        <a:xfrm>
          <a:off x="15481300" y="1700267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127078</xdr:rowOff>
    </xdr:from>
    <xdr:to>
      <xdr:col>81</xdr:col>
      <xdr:colOff>50800</xdr:colOff>
      <xdr:row>99</xdr:row>
      <xdr:rowOff>29127</xdr:rowOff>
    </xdr:to>
    <xdr:cxnSp macro="">
      <xdr:nvCxnSpPr>
        <xdr:cNvPr id="680" name="直線コネクタ 679"/>
        <xdr:cNvCxnSpPr/>
      </xdr:nvCxnSpPr>
      <xdr:spPr>
        <a:xfrm>
          <a:off x="14592300" y="16929178"/>
          <a:ext cx="889000" cy="7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127078</xdr:rowOff>
    </xdr:from>
    <xdr:to>
      <xdr:col>76</xdr:col>
      <xdr:colOff>114300</xdr:colOff>
      <xdr:row>98</xdr:row>
      <xdr:rowOff>149451</xdr:rowOff>
    </xdr:to>
    <xdr:cxnSp macro="">
      <xdr:nvCxnSpPr>
        <xdr:cNvPr id="683" name="直線コネクタ 682"/>
        <xdr:cNvCxnSpPr/>
      </xdr:nvCxnSpPr>
      <xdr:spPr>
        <a:xfrm flipV="1">
          <a:off x="13703300" y="16929178"/>
          <a:ext cx="889000" cy="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149451</xdr:rowOff>
    </xdr:from>
    <xdr:to>
      <xdr:col>71</xdr:col>
      <xdr:colOff>177800</xdr:colOff>
      <xdr:row>99</xdr:row>
      <xdr:rowOff>28862</xdr:rowOff>
    </xdr:to>
    <xdr:cxnSp macro="">
      <xdr:nvCxnSpPr>
        <xdr:cNvPr id="686" name="直線コネクタ 685"/>
        <xdr:cNvCxnSpPr/>
      </xdr:nvCxnSpPr>
      <xdr:spPr>
        <a:xfrm flipV="1">
          <a:off x="12814300" y="16951551"/>
          <a:ext cx="889000" cy="5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152952</xdr:rowOff>
    </xdr:from>
    <xdr:to>
      <xdr:col>85</xdr:col>
      <xdr:colOff>177800</xdr:colOff>
      <xdr:row>99</xdr:row>
      <xdr:rowOff>83102</xdr:rowOff>
    </xdr:to>
    <xdr:sp macro="" textlink="">
      <xdr:nvSpPr>
        <xdr:cNvPr id="696" name="楕円 695"/>
        <xdr:cNvSpPr/>
      </xdr:nvSpPr>
      <xdr:spPr>
        <a:xfrm>
          <a:off x="16268700" y="169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469744" cy="259045"/>
    <xdr:sp macro="" textlink="">
      <xdr:nvSpPr>
        <xdr:cNvPr id="697" name="積立金該当値テキスト"/>
        <xdr:cNvSpPr txBox="1"/>
      </xdr:nvSpPr>
      <xdr:spPr>
        <a:xfrm>
          <a:off x="16370300" y="1690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149777</xdr:rowOff>
    </xdr:from>
    <xdr:to>
      <xdr:col>81</xdr:col>
      <xdr:colOff>101600</xdr:colOff>
      <xdr:row>99</xdr:row>
      <xdr:rowOff>79927</xdr:rowOff>
    </xdr:to>
    <xdr:sp macro="" textlink="">
      <xdr:nvSpPr>
        <xdr:cNvPr id="698" name="楕円 697"/>
        <xdr:cNvSpPr/>
      </xdr:nvSpPr>
      <xdr:spPr>
        <a:xfrm>
          <a:off x="15430500" y="169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71054</xdr:rowOff>
    </xdr:from>
    <xdr:ext cx="534377" cy="259045"/>
    <xdr:sp macro="" textlink="">
      <xdr:nvSpPr>
        <xdr:cNvPr id="699" name="テキスト ボックス 698"/>
        <xdr:cNvSpPr txBox="1"/>
      </xdr:nvSpPr>
      <xdr:spPr>
        <a:xfrm>
          <a:off x="15214111" y="1704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76278</xdr:rowOff>
    </xdr:from>
    <xdr:to>
      <xdr:col>76</xdr:col>
      <xdr:colOff>165100</xdr:colOff>
      <xdr:row>99</xdr:row>
      <xdr:rowOff>6428</xdr:rowOff>
    </xdr:to>
    <xdr:sp macro="" textlink="">
      <xdr:nvSpPr>
        <xdr:cNvPr id="700" name="楕円 699"/>
        <xdr:cNvSpPr/>
      </xdr:nvSpPr>
      <xdr:spPr>
        <a:xfrm>
          <a:off x="14541500" y="168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22955</xdr:rowOff>
    </xdr:from>
    <xdr:ext cx="534377" cy="259045"/>
    <xdr:sp macro="" textlink="">
      <xdr:nvSpPr>
        <xdr:cNvPr id="701" name="テキスト ボックス 700"/>
        <xdr:cNvSpPr txBox="1"/>
      </xdr:nvSpPr>
      <xdr:spPr>
        <a:xfrm>
          <a:off x="14325111" y="166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98651</xdr:rowOff>
    </xdr:from>
    <xdr:to>
      <xdr:col>72</xdr:col>
      <xdr:colOff>38100</xdr:colOff>
      <xdr:row>99</xdr:row>
      <xdr:rowOff>28801</xdr:rowOff>
    </xdr:to>
    <xdr:sp macro="" textlink="">
      <xdr:nvSpPr>
        <xdr:cNvPr id="702" name="楕円 701"/>
        <xdr:cNvSpPr/>
      </xdr:nvSpPr>
      <xdr:spPr>
        <a:xfrm>
          <a:off x="13652500" y="169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45328</xdr:rowOff>
    </xdr:from>
    <xdr:ext cx="534377" cy="259045"/>
    <xdr:sp macro="" textlink="">
      <xdr:nvSpPr>
        <xdr:cNvPr id="703" name="テキスト ボックス 702"/>
        <xdr:cNvSpPr txBox="1"/>
      </xdr:nvSpPr>
      <xdr:spPr>
        <a:xfrm>
          <a:off x="13436111" y="166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149512</xdr:rowOff>
    </xdr:from>
    <xdr:to>
      <xdr:col>67</xdr:col>
      <xdr:colOff>101600</xdr:colOff>
      <xdr:row>99</xdr:row>
      <xdr:rowOff>79662</xdr:rowOff>
    </xdr:to>
    <xdr:sp macro="" textlink="">
      <xdr:nvSpPr>
        <xdr:cNvPr id="704" name="楕円 703"/>
        <xdr:cNvSpPr/>
      </xdr:nvSpPr>
      <xdr:spPr>
        <a:xfrm>
          <a:off x="12763500" y="169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70789</xdr:rowOff>
    </xdr:from>
    <xdr:ext cx="534377" cy="259045"/>
    <xdr:sp macro="" textlink="">
      <xdr:nvSpPr>
        <xdr:cNvPr id="705" name="テキスト ボックス 704"/>
        <xdr:cNvSpPr txBox="1"/>
      </xdr:nvSpPr>
      <xdr:spPr>
        <a:xfrm>
          <a:off x="12547111" y="1704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48184</xdr:rowOff>
    </xdr:from>
    <xdr:to>
      <xdr:col>116</xdr:col>
      <xdr:colOff>63500</xdr:colOff>
      <xdr:row>37</xdr:row>
      <xdr:rowOff>171018</xdr:rowOff>
    </xdr:to>
    <xdr:cxnSp macro="">
      <xdr:nvCxnSpPr>
        <xdr:cNvPr id="734" name="直線コネクタ 733"/>
        <xdr:cNvCxnSpPr/>
      </xdr:nvCxnSpPr>
      <xdr:spPr>
        <a:xfrm>
          <a:off x="21323300" y="6220384"/>
          <a:ext cx="8382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48184</xdr:rowOff>
    </xdr:from>
    <xdr:to>
      <xdr:col>111</xdr:col>
      <xdr:colOff>177800</xdr:colOff>
      <xdr:row>38</xdr:row>
      <xdr:rowOff>46736</xdr:rowOff>
    </xdr:to>
    <xdr:cxnSp macro="">
      <xdr:nvCxnSpPr>
        <xdr:cNvPr id="737" name="直線コネクタ 736"/>
        <xdr:cNvCxnSpPr/>
      </xdr:nvCxnSpPr>
      <xdr:spPr>
        <a:xfrm flipV="1">
          <a:off x="20434300" y="6220384"/>
          <a:ext cx="889000" cy="3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46736</xdr:rowOff>
    </xdr:from>
    <xdr:to>
      <xdr:col>107</xdr:col>
      <xdr:colOff>50800</xdr:colOff>
      <xdr:row>38</xdr:row>
      <xdr:rowOff>89103</xdr:rowOff>
    </xdr:to>
    <xdr:cxnSp macro="">
      <xdr:nvCxnSpPr>
        <xdr:cNvPr id="740" name="直線コネクタ 739"/>
        <xdr:cNvCxnSpPr/>
      </xdr:nvCxnSpPr>
      <xdr:spPr>
        <a:xfrm flipV="1">
          <a:off x="19545300" y="6561836"/>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84379</xdr:rowOff>
    </xdr:from>
    <xdr:to>
      <xdr:col>102</xdr:col>
      <xdr:colOff>114300</xdr:colOff>
      <xdr:row>38</xdr:row>
      <xdr:rowOff>89103</xdr:rowOff>
    </xdr:to>
    <xdr:cxnSp macro="">
      <xdr:nvCxnSpPr>
        <xdr:cNvPr id="743" name="直線コネクタ 742"/>
        <xdr:cNvCxnSpPr/>
      </xdr:nvCxnSpPr>
      <xdr:spPr>
        <a:xfrm>
          <a:off x="18656300" y="659947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120218</xdr:rowOff>
    </xdr:from>
    <xdr:to>
      <xdr:col>116</xdr:col>
      <xdr:colOff>114300</xdr:colOff>
      <xdr:row>38</xdr:row>
      <xdr:rowOff>50368</xdr:rowOff>
    </xdr:to>
    <xdr:sp macro="" textlink="">
      <xdr:nvSpPr>
        <xdr:cNvPr id="753" name="楕円 752"/>
        <xdr:cNvSpPr/>
      </xdr:nvSpPr>
      <xdr:spPr>
        <a:xfrm>
          <a:off x="221107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143095</xdr:rowOff>
    </xdr:from>
    <xdr:ext cx="469744" cy="259045"/>
    <xdr:sp macro="" textlink="">
      <xdr:nvSpPr>
        <xdr:cNvPr id="754" name="投資及び出資金該当値テキスト"/>
        <xdr:cNvSpPr txBox="1"/>
      </xdr:nvSpPr>
      <xdr:spPr>
        <a:xfrm>
          <a:off x="22212300" y="631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168834</xdr:rowOff>
    </xdr:from>
    <xdr:to>
      <xdr:col>112</xdr:col>
      <xdr:colOff>38100</xdr:colOff>
      <xdr:row>36</xdr:row>
      <xdr:rowOff>98984</xdr:rowOff>
    </xdr:to>
    <xdr:sp macro="" textlink="">
      <xdr:nvSpPr>
        <xdr:cNvPr id="755" name="楕円 754"/>
        <xdr:cNvSpPr/>
      </xdr:nvSpPr>
      <xdr:spPr>
        <a:xfrm>
          <a:off x="21272500" y="61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115511</xdr:rowOff>
    </xdr:from>
    <xdr:ext cx="469744" cy="259045"/>
    <xdr:sp macro="" textlink="">
      <xdr:nvSpPr>
        <xdr:cNvPr id="756" name="テキスト ボックス 755"/>
        <xdr:cNvSpPr txBox="1"/>
      </xdr:nvSpPr>
      <xdr:spPr>
        <a:xfrm>
          <a:off x="21088428" y="59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167386</xdr:rowOff>
    </xdr:from>
    <xdr:to>
      <xdr:col>107</xdr:col>
      <xdr:colOff>101600</xdr:colOff>
      <xdr:row>38</xdr:row>
      <xdr:rowOff>97536</xdr:rowOff>
    </xdr:to>
    <xdr:sp macro="" textlink="">
      <xdr:nvSpPr>
        <xdr:cNvPr id="757" name="楕円 756"/>
        <xdr:cNvSpPr/>
      </xdr:nvSpPr>
      <xdr:spPr>
        <a:xfrm>
          <a:off x="20383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88663</xdr:rowOff>
    </xdr:from>
    <xdr:ext cx="469744" cy="259045"/>
    <xdr:sp macro="" textlink="">
      <xdr:nvSpPr>
        <xdr:cNvPr id="758" name="テキスト ボックス 757"/>
        <xdr:cNvSpPr txBox="1"/>
      </xdr:nvSpPr>
      <xdr:spPr>
        <a:xfrm>
          <a:off x="20199428"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38303</xdr:rowOff>
    </xdr:from>
    <xdr:to>
      <xdr:col>102</xdr:col>
      <xdr:colOff>165100</xdr:colOff>
      <xdr:row>38</xdr:row>
      <xdr:rowOff>139903</xdr:rowOff>
    </xdr:to>
    <xdr:sp macro="" textlink="">
      <xdr:nvSpPr>
        <xdr:cNvPr id="759" name="楕円 758"/>
        <xdr:cNvSpPr/>
      </xdr:nvSpPr>
      <xdr:spPr>
        <a:xfrm>
          <a:off x="19494500" y="65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131030</xdr:rowOff>
    </xdr:from>
    <xdr:ext cx="469744" cy="259045"/>
    <xdr:sp macro="" textlink="">
      <xdr:nvSpPr>
        <xdr:cNvPr id="760" name="テキスト ボックス 759"/>
        <xdr:cNvSpPr txBox="1"/>
      </xdr:nvSpPr>
      <xdr:spPr>
        <a:xfrm>
          <a:off x="19310428" y="664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33579</xdr:rowOff>
    </xdr:from>
    <xdr:to>
      <xdr:col>98</xdr:col>
      <xdr:colOff>38100</xdr:colOff>
      <xdr:row>38</xdr:row>
      <xdr:rowOff>135179</xdr:rowOff>
    </xdr:to>
    <xdr:sp macro="" textlink="">
      <xdr:nvSpPr>
        <xdr:cNvPr id="761" name="楕円 760"/>
        <xdr:cNvSpPr/>
      </xdr:nvSpPr>
      <xdr:spPr>
        <a:xfrm>
          <a:off x="18605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126306</xdr:rowOff>
    </xdr:from>
    <xdr:ext cx="469744" cy="259045"/>
    <xdr:sp macro="" textlink="">
      <xdr:nvSpPr>
        <xdr:cNvPr id="762" name="テキスト ボックス 761"/>
        <xdr:cNvSpPr txBox="1"/>
      </xdr:nvSpPr>
      <xdr:spPr>
        <a:xfrm>
          <a:off x="18421428" y="664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112378</xdr:rowOff>
    </xdr:from>
    <xdr:to>
      <xdr:col>116</xdr:col>
      <xdr:colOff>63500</xdr:colOff>
      <xdr:row>58</xdr:row>
      <xdr:rowOff>118601</xdr:rowOff>
    </xdr:to>
    <xdr:cxnSp macro="">
      <xdr:nvCxnSpPr>
        <xdr:cNvPr id="789" name="直線コネクタ 788"/>
        <xdr:cNvCxnSpPr/>
      </xdr:nvCxnSpPr>
      <xdr:spPr>
        <a:xfrm>
          <a:off x="21323300" y="10056478"/>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109882</xdr:rowOff>
    </xdr:from>
    <xdr:to>
      <xdr:col>111</xdr:col>
      <xdr:colOff>177800</xdr:colOff>
      <xdr:row>58</xdr:row>
      <xdr:rowOff>112378</xdr:rowOff>
    </xdr:to>
    <xdr:cxnSp macro="">
      <xdr:nvCxnSpPr>
        <xdr:cNvPr id="792" name="直線コネクタ 791"/>
        <xdr:cNvCxnSpPr/>
      </xdr:nvCxnSpPr>
      <xdr:spPr>
        <a:xfrm>
          <a:off x="20434300" y="10053982"/>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109882</xdr:rowOff>
    </xdr:from>
    <xdr:to>
      <xdr:col>107</xdr:col>
      <xdr:colOff>50800</xdr:colOff>
      <xdr:row>58</xdr:row>
      <xdr:rowOff>117123</xdr:rowOff>
    </xdr:to>
    <xdr:cxnSp macro="">
      <xdr:nvCxnSpPr>
        <xdr:cNvPr id="795" name="直線コネクタ 794"/>
        <xdr:cNvCxnSpPr/>
      </xdr:nvCxnSpPr>
      <xdr:spPr>
        <a:xfrm flipV="1">
          <a:off x="19545300" y="10053982"/>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117123</xdr:rowOff>
    </xdr:from>
    <xdr:to>
      <xdr:col>102</xdr:col>
      <xdr:colOff>114300</xdr:colOff>
      <xdr:row>58</xdr:row>
      <xdr:rowOff>117608</xdr:rowOff>
    </xdr:to>
    <xdr:cxnSp macro="">
      <xdr:nvCxnSpPr>
        <xdr:cNvPr id="798" name="直線コネクタ 797"/>
        <xdr:cNvCxnSpPr/>
      </xdr:nvCxnSpPr>
      <xdr:spPr>
        <a:xfrm flipV="1">
          <a:off x="18656300" y="10061223"/>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2" name="テキスト ボックス 801"/>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67801</xdr:rowOff>
    </xdr:from>
    <xdr:to>
      <xdr:col>116</xdr:col>
      <xdr:colOff>114300</xdr:colOff>
      <xdr:row>58</xdr:row>
      <xdr:rowOff>169401</xdr:rowOff>
    </xdr:to>
    <xdr:sp macro="" textlink="">
      <xdr:nvSpPr>
        <xdr:cNvPr id="808" name="楕円 807"/>
        <xdr:cNvSpPr/>
      </xdr:nvSpPr>
      <xdr:spPr>
        <a:xfrm>
          <a:off x="22110700" y="100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27178</xdr:rowOff>
    </xdr:from>
    <xdr:ext cx="469744" cy="259045"/>
    <xdr:sp macro="" textlink="">
      <xdr:nvSpPr>
        <xdr:cNvPr id="809" name="貸付金該当値テキスト"/>
        <xdr:cNvSpPr txBox="1"/>
      </xdr:nvSpPr>
      <xdr:spPr>
        <a:xfrm>
          <a:off x="22212300" y="979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61578</xdr:rowOff>
    </xdr:from>
    <xdr:to>
      <xdr:col>112</xdr:col>
      <xdr:colOff>38100</xdr:colOff>
      <xdr:row>58</xdr:row>
      <xdr:rowOff>163178</xdr:rowOff>
    </xdr:to>
    <xdr:sp macro="" textlink="">
      <xdr:nvSpPr>
        <xdr:cNvPr id="810" name="楕円 809"/>
        <xdr:cNvSpPr/>
      </xdr:nvSpPr>
      <xdr:spPr>
        <a:xfrm>
          <a:off x="21272500" y="100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8255</xdr:rowOff>
    </xdr:from>
    <xdr:ext cx="469744" cy="259045"/>
    <xdr:sp macro="" textlink="">
      <xdr:nvSpPr>
        <xdr:cNvPr id="811" name="テキスト ボックス 810"/>
        <xdr:cNvSpPr txBox="1"/>
      </xdr:nvSpPr>
      <xdr:spPr>
        <a:xfrm>
          <a:off x="21088428" y="97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59082</xdr:rowOff>
    </xdr:from>
    <xdr:to>
      <xdr:col>107</xdr:col>
      <xdr:colOff>101600</xdr:colOff>
      <xdr:row>58</xdr:row>
      <xdr:rowOff>160682</xdr:rowOff>
    </xdr:to>
    <xdr:sp macro="" textlink="">
      <xdr:nvSpPr>
        <xdr:cNvPr id="812" name="楕円 811"/>
        <xdr:cNvSpPr/>
      </xdr:nvSpPr>
      <xdr:spPr>
        <a:xfrm>
          <a:off x="20383500" y="100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5759</xdr:rowOff>
    </xdr:from>
    <xdr:ext cx="469744" cy="259045"/>
    <xdr:sp macro="" textlink="">
      <xdr:nvSpPr>
        <xdr:cNvPr id="813" name="テキスト ボックス 812"/>
        <xdr:cNvSpPr txBox="1"/>
      </xdr:nvSpPr>
      <xdr:spPr>
        <a:xfrm>
          <a:off x="20199428" y="977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66323</xdr:rowOff>
    </xdr:from>
    <xdr:to>
      <xdr:col>102</xdr:col>
      <xdr:colOff>165100</xdr:colOff>
      <xdr:row>58</xdr:row>
      <xdr:rowOff>167923</xdr:rowOff>
    </xdr:to>
    <xdr:sp macro="" textlink="">
      <xdr:nvSpPr>
        <xdr:cNvPr id="814" name="楕円 813"/>
        <xdr:cNvSpPr/>
      </xdr:nvSpPr>
      <xdr:spPr>
        <a:xfrm>
          <a:off x="19494500" y="100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13000</xdr:rowOff>
    </xdr:from>
    <xdr:ext cx="469744" cy="259045"/>
    <xdr:sp macro="" textlink="">
      <xdr:nvSpPr>
        <xdr:cNvPr id="815" name="テキスト ボックス 814"/>
        <xdr:cNvSpPr txBox="1"/>
      </xdr:nvSpPr>
      <xdr:spPr>
        <a:xfrm>
          <a:off x="19310428" y="97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66808</xdr:rowOff>
    </xdr:from>
    <xdr:to>
      <xdr:col>98</xdr:col>
      <xdr:colOff>38100</xdr:colOff>
      <xdr:row>58</xdr:row>
      <xdr:rowOff>168408</xdr:rowOff>
    </xdr:to>
    <xdr:sp macro="" textlink="">
      <xdr:nvSpPr>
        <xdr:cNvPr id="816" name="楕円 815"/>
        <xdr:cNvSpPr/>
      </xdr:nvSpPr>
      <xdr:spPr>
        <a:xfrm>
          <a:off x="18605500" y="100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13485</xdr:rowOff>
    </xdr:from>
    <xdr:ext cx="469744" cy="259045"/>
    <xdr:sp macro="" textlink="">
      <xdr:nvSpPr>
        <xdr:cNvPr id="817" name="テキスト ボックス 816"/>
        <xdr:cNvSpPr txBox="1"/>
      </xdr:nvSpPr>
      <xdr:spPr>
        <a:xfrm>
          <a:off x="18421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88671</xdr:rowOff>
    </xdr:from>
    <xdr:to>
      <xdr:col>116</xdr:col>
      <xdr:colOff>63500</xdr:colOff>
      <xdr:row>75</xdr:row>
      <xdr:rowOff>156668</xdr:rowOff>
    </xdr:to>
    <xdr:cxnSp macro="">
      <xdr:nvCxnSpPr>
        <xdr:cNvPr id="847" name="直線コネクタ 846"/>
        <xdr:cNvCxnSpPr/>
      </xdr:nvCxnSpPr>
      <xdr:spPr>
        <a:xfrm flipV="1">
          <a:off x="21323300" y="12947421"/>
          <a:ext cx="838200" cy="6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150495</xdr:rowOff>
    </xdr:from>
    <xdr:to>
      <xdr:col>111</xdr:col>
      <xdr:colOff>177800</xdr:colOff>
      <xdr:row>75</xdr:row>
      <xdr:rowOff>156668</xdr:rowOff>
    </xdr:to>
    <xdr:cxnSp macro="">
      <xdr:nvCxnSpPr>
        <xdr:cNvPr id="850" name="直線コネクタ 849"/>
        <xdr:cNvCxnSpPr/>
      </xdr:nvCxnSpPr>
      <xdr:spPr>
        <a:xfrm>
          <a:off x="20434300" y="1300924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150495</xdr:rowOff>
    </xdr:from>
    <xdr:to>
      <xdr:col>107</xdr:col>
      <xdr:colOff>50800</xdr:colOff>
      <xdr:row>76</xdr:row>
      <xdr:rowOff>4014</xdr:rowOff>
    </xdr:to>
    <xdr:cxnSp macro="">
      <xdr:nvCxnSpPr>
        <xdr:cNvPr id="853" name="直線コネクタ 852"/>
        <xdr:cNvCxnSpPr/>
      </xdr:nvCxnSpPr>
      <xdr:spPr>
        <a:xfrm flipV="1">
          <a:off x="19545300" y="13009245"/>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167157</xdr:rowOff>
    </xdr:from>
    <xdr:to>
      <xdr:col>102</xdr:col>
      <xdr:colOff>114300</xdr:colOff>
      <xdr:row>76</xdr:row>
      <xdr:rowOff>4014</xdr:rowOff>
    </xdr:to>
    <xdr:cxnSp macro="">
      <xdr:nvCxnSpPr>
        <xdr:cNvPr id="856" name="直線コネクタ 855"/>
        <xdr:cNvCxnSpPr/>
      </xdr:nvCxnSpPr>
      <xdr:spPr>
        <a:xfrm>
          <a:off x="18656300" y="1302590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37871</xdr:rowOff>
    </xdr:from>
    <xdr:to>
      <xdr:col>116</xdr:col>
      <xdr:colOff>114300</xdr:colOff>
      <xdr:row>75</xdr:row>
      <xdr:rowOff>139471</xdr:rowOff>
    </xdr:to>
    <xdr:sp macro="" textlink="">
      <xdr:nvSpPr>
        <xdr:cNvPr id="866" name="楕円 865"/>
        <xdr:cNvSpPr/>
      </xdr:nvSpPr>
      <xdr:spPr>
        <a:xfrm>
          <a:off x="22110700" y="128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60748</xdr:rowOff>
    </xdr:from>
    <xdr:ext cx="534377" cy="259045"/>
    <xdr:sp macro="" textlink="">
      <xdr:nvSpPr>
        <xdr:cNvPr id="867" name="繰出金該当値テキスト"/>
        <xdr:cNvSpPr txBox="1"/>
      </xdr:nvSpPr>
      <xdr:spPr>
        <a:xfrm>
          <a:off x="22212300" y="127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105867</xdr:rowOff>
    </xdr:from>
    <xdr:to>
      <xdr:col>112</xdr:col>
      <xdr:colOff>38100</xdr:colOff>
      <xdr:row>76</xdr:row>
      <xdr:rowOff>36016</xdr:rowOff>
    </xdr:to>
    <xdr:sp macro="" textlink="">
      <xdr:nvSpPr>
        <xdr:cNvPr id="868" name="楕円 867"/>
        <xdr:cNvSpPr/>
      </xdr:nvSpPr>
      <xdr:spPr>
        <a:xfrm>
          <a:off x="21272500" y="12964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52544</xdr:rowOff>
    </xdr:from>
    <xdr:ext cx="534377" cy="259045"/>
    <xdr:sp macro="" textlink="">
      <xdr:nvSpPr>
        <xdr:cNvPr id="869" name="テキスト ボックス 868"/>
        <xdr:cNvSpPr txBox="1"/>
      </xdr:nvSpPr>
      <xdr:spPr>
        <a:xfrm>
          <a:off x="21056111" y="127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99695</xdr:rowOff>
    </xdr:from>
    <xdr:to>
      <xdr:col>107</xdr:col>
      <xdr:colOff>101600</xdr:colOff>
      <xdr:row>76</xdr:row>
      <xdr:rowOff>29845</xdr:rowOff>
    </xdr:to>
    <xdr:sp macro="" textlink="">
      <xdr:nvSpPr>
        <xdr:cNvPr id="870" name="楕円 869"/>
        <xdr:cNvSpPr/>
      </xdr:nvSpPr>
      <xdr:spPr>
        <a:xfrm>
          <a:off x="2038350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46372</xdr:rowOff>
    </xdr:from>
    <xdr:ext cx="534377" cy="259045"/>
    <xdr:sp macro="" textlink="">
      <xdr:nvSpPr>
        <xdr:cNvPr id="871" name="テキスト ボックス 870"/>
        <xdr:cNvSpPr txBox="1"/>
      </xdr:nvSpPr>
      <xdr:spPr>
        <a:xfrm>
          <a:off x="20167111" y="127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124663</xdr:rowOff>
    </xdr:from>
    <xdr:to>
      <xdr:col>102</xdr:col>
      <xdr:colOff>165100</xdr:colOff>
      <xdr:row>76</xdr:row>
      <xdr:rowOff>54812</xdr:rowOff>
    </xdr:to>
    <xdr:sp macro="" textlink="">
      <xdr:nvSpPr>
        <xdr:cNvPr id="872" name="楕円 871"/>
        <xdr:cNvSpPr/>
      </xdr:nvSpPr>
      <xdr:spPr>
        <a:xfrm>
          <a:off x="19494500" y="12983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45941</xdr:rowOff>
    </xdr:from>
    <xdr:ext cx="534377" cy="259045"/>
    <xdr:sp macro="" textlink="">
      <xdr:nvSpPr>
        <xdr:cNvPr id="873" name="テキスト ボックス 872"/>
        <xdr:cNvSpPr txBox="1"/>
      </xdr:nvSpPr>
      <xdr:spPr>
        <a:xfrm>
          <a:off x="19278111" y="130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116357</xdr:rowOff>
    </xdr:from>
    <xdr:to>
      <xdr:col>98</xdr:col>
      <xdr:colOff>38100</xdr:colOff>
      <xdr:row>76</xdr:row>
      <xdr:rowOff>46507</xdr:rowOff>
    </xdr:to>
    <xdr:sp macro="" textlink="">
      <xdr:nvSpPr>
        <xdr:cNvPr id="874" name="楕円 873"/>
        <xdr:cNvSpPr/>
      </xdr:nvSpPr>
      <xdr:spPr>
        <a:xfrm>
          <a:off x="18605500" y="129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63034</xdr:rowOff>
    </xdr:from>
    <xdr:ext cx="534377" cy="259045"/>
    <xdr:sp macro="" textlink="">
      <xdr:nvSpPr>
        <xdr:cNvPr id="875" name="テキスト ボックス 874"/>
        <xdr:cNvSpPr txBox="1"/>
      </xdr:nvSpPr>
      <xdr:spPr>
        <a:xfrm>
          <a:off x="18389111" y="127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本町は、東西</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南北</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に及ぶ</a:t>
          </a:r>
          <a:r>
            <a:rPr kumimoji="1" lang="en-US" altLang="ja-JP" sz="1100">
              <a:solidFill>
                <a:schemeClr val="dk1"/>
              </a:solidFill>
              <a:effectLst/>
              <a:latin typeface="+mn-lt"/>
              <a:ea typeface="+mn-ea"/>
              <a:cs typeface="+mn-cs"/>
            </a:rPr>
            <a:t>393.19</a:t>
          </a:r>
          <a:r>
            <a:rPr kumimoji="1" lang="ja-JP" altLang="ja-JP" sz="1100">
              <a:solidFill>
                <a:schemeClr val="dk1"/>
              </a:solidFill>
              <a:effectLst/>
              <a:latin typeface="+mn-lt"/>
              <a:ea typeface="+mn-ea"/>
              <a:cs typeface="+mn-cs"/>
            </a:rPr>
            <a:t>Ｋ㎡と県下第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位の面積を有しており、町の中央を流れる寒河江川とその支流沿いに</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の集落が散在している。それぞれの集落の規模は小さく、そのうち</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集落は町の中心部から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以上離れた位置にあり、最遠距離の根子集落までは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となっている。そのため行政サービスに係るコストは、類似団体に比べ高くなる傾向にある。人件費については、職員定員管理を行い、行政サービスの量及び質を維持するために適切な人員配置に努めてきたものの、人口減少に歯止めがかからず、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人あたりのコストは類似団体の平均を超えてしまう傾向にある。維持補修費については、除雪経費が維持補修費の</a:t>
          </a:r>
          <a:r>
            <a:rPr kumimoji="1" lang="ja-JP" altLang="en-US" sz="1100">
              <a:solidFill>
                <a:schemeClr val="dk1"/>
              </a:solidFill>
              <a:effectLst/>
              <a:latin typeface="+mn-lt"/>
              <a:ea typeface="+mn-ea"/>
              <a:cs typeface="+mn-cs"/>
            </a:rPr>
            <a:t>大半</a:t>
          </a:r>
          <a:r>
            <a:rPr kumimoji="1" lang="ja-JP" altLang="ja-JP" sz="1100">
              <a:solidFill>
                <a:schemeClr val="dk1"/>
              </a:solidFill>
              <a:effectLst/>
              <a:latin typeface="+mn-lt"/>
              <a:ea typeface="+mn-ea"/>
              <a:cs typeface="+mn-cs"/>
            </a:rPr>
            <a:t>を占めており、</a:t>
          </a:r>
          <a:r>
            <a:rPr kumimoji="1" lang="ja-JP" altLang="en-US" sz="1100">
              <a:solidFill>
                <a:schemeClr val="dk1"/>
              </a:solidFill>
              <a:effectLst/>
              <a:latin typeface="+mn-lt"/>
              <a:ea typeface="+mn-ea"/>
              <a:cs typeface="+mn-cs"/>
            </a:rPr>
            <a:t>令和元年度においては降雪が例年よりも少なかったが、</a:t>
          </a:r>
          <a:r>
            <a:rPr kumimoji="1" lang="ja-JP" altLang="ja-JP" sz="1100">
              <a:solidFill>
                <a:schemeClr val="dk1"/>
              </a:solidFill>
              <a:effectLst/>
              <a:latin typeface="+mn-lt"/>
              <a:ea typeface="+mn-ea"/>
              <a:cs typeface="+mn-cs"/>
            </a:rPr>
            <a:t>豪雪地帯である本町の地勢的要因によ</a:t>
          </a:r>
          <a:r>
            <a:rPr kumimoji="1" lang="ja-JP" altLang="en-US" sz="1100">
              <a:solidFill>
                <a:schemeClr val="dk1"/>
              </a:solidFill>
              <a:effectLst/>
              <a:latin typeface="+mn-lt"/>
              <a:ea typeface="+mn-ea"/>
              <a:cs typeface="+mn-cs"/>
            </a:rPr>
            <a:t>り、今後とも多くの費用が掛かってくる見込みである。</a:t>
          </a:r>
          <a:r>
            <a:rPr kumimoji="1" lang="ja-JP" altLang="ja-JP" sz="1100">
              <a:solidFill>
                <a:schemeClr val="dk1"/>
              </a:solidFill>
              <a:effectLst/>
              <a:latin typeface="+mn-lt"/>
              <a:ea typeface="+mn-ea"/>
              <a:cs typeface="+mn-cs"/>
            </a:rPr>
            <a:t>補助費については、病院事業会計に対する不採算部分の繰出金等の影響が大きくなっている。普通建設事業費（うち更新整備）については、平成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年度は総合交流促進センターのリニューアル事業、同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年度は町民体育館整備工事及び防災行政無線更新工事、平成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年度は町営住宅整備（長期賃貸住宅，定住促進住宅）並びに大規模な町道改良工事</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実施したため類似団体と比較し数値が高くなったものである。災害復旧費については、平成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月発生の豪雨災害の影響によるものである。公債費については、平成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年度開校の統合小学校建設等の大規模事業を実施してきたほか、その後も町民体育館の整備等を行っており増加する見込みである。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5,200
393.19
5,080,495
4,869,684
168,528
3,098,602
6,357,942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90805</xdr:rowOff>
    </xdr:from>
    <xdr:to>
      <xdr:col>24</xdr:col>
      <xdr:colOff>63500</xdr:colOff>
      <xdr:row>30</xdr:row>
      <xdr:rowOff>138557</xdr:rowOff>
    </xdr:to>
    <xdr:cxnSp macro="">
      <xdr:nvCxnSpPr>
        <xdr:cNvPr id="61" name="直線コネクタ 60"/>
        <xdr:cNvCxnSpPr/>
      </xdr:nvCxnSpPr>
      <xdr:spPr>
        <a:xfrm flipV="1">
          <a:off x="3797300" y="5234305"/>
          <a:ext cx="8382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138557</xdr:rowOff>
    </xdr:from>
    <xdr:to>
      <xdr:col>19</xdr:col>
      <xdr:colOff>177800</xdr:colOff>
      <xdr:row>30</xdr:row>
      <xdr:rowOff>169164</xdr:rowOff>
    </xdr:to>
    <xdr:cxnSp macro="">
      <xdr:nvCxnSpPr>
        <xdr:cNvPr id="64" name="直線コネクタ 63"/>
        <xdr:cNvCxnSpPr/>
      </xdr:nvCxnSpPr>
      <xdr:spPr>
        <a:xfrm flipV="1">
          <a:off x="2908300" y="5282057"/>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169164</xdr:rowOff>
    </xdr:from>
    <xdr:to>
      <xdr:col>15</xdr:col>
      <xdr:colOff>50800</xdr:colOff>
      <xdr:row>31</xdr:row>
      <xdr:rowOff>58420</xdr:rowOff>
    </xdr:to>
    <xdr:cxnSp macro="">
      <xdr:nvCxnSpPr>
        <xdr:cNvPr id="67" name="直線コネクタ 66"/>
        <xdr:cNvCxnSpPr/>
      </xdr:nvCxnSpPr>
      <xdr:spPr>
        <a:xfrm flipV="1">
          <a:off x="2019300" y="5312664"/>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144018</xdr:rowOff>
    </xdr:from>
    <xdr:to>
      <xdr:col>10</xdr:col>
      <xdr:colOff>114300</xdr:colOff>
      <xdr:row>31</xdr:row>
      <xdr:rowOff>58420</xdr:rowOff>
    </xdr:to>
    <xdr:cxnSp macro="">
      <xdr:nvCxnSpPr>
        <xdr:cNvPr id="70" name="直線コネクタ 69"/>
        <xdr:cNvCxnSpPr/>
      </xdr:nvCxnSpPr>
      <xdr:spPr>
        <a:xfrm>
          <a:off x="1130300" y="5287518"/>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40005</xdr:rowOff>
    </xdr:from>
    <xdr:to>
      <xdr:col>24</xdr:col>
      <xdr:colOff>114300</xdr:colOff>
      <xdr:row>30</xdr:row>
      <xdr:rowOff>141605</xdr:rowOff>
    </xdr:to>
    <xdr:sp macro="" textlink="">
      <xdr:nvSpPr>
        <xdr:cNvPr id="80" name="楕円 79"/>
        <xdr:cNvSpPr/>
      </xdr:nvSpPr>
      <xdr:spPr>
        <a:xfrm>
          <a:off x="4584700" y="518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139844</xdr:rowOff>
    </xdr:from>
    <xdr:ext cx="534377" cy="259045"/>
    <xdr:sp macro="" textlink="">
      <xdr:nvSpPr>
        <xdr:cNvPr id="81" name="議会費該当値テキスト"/>
        <xdr:cNvSpPr txBox="1"/>
      </xdr:nvSpPr>
      <xdr:spPr>
        <a:xfrm>
          <a:off x="4686300" y="511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87757</xdr:rowOff>
    </xdr:from>
    <xdr:to>
      <xdr:col>20</xdr:col>
      <xdr:colOff>38100</xdr:colOff>
      <xdr:row>31</xdr:row>
      <xdr:rowOff>17907</xdr:rowOff>
    </xdr:to>
    <xdr:sp macro="" textlink="">
      <xdr:nvSpPr>
        <xdr:cNvPr id="82" name="楕円 81"/>
        <xdr:cNvSpPr/>
      </xdr:nvSpPr>
      <xdr:spPr>
        <a:xfrm>
          <a:off x="3746500" y="5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34434</xdr:rowOff>
    </xdr:from>
    <xdr:ext cx="534377" cy="259045"/>
    <xdr:sp macro="" textlink="">
      <xdr:nvSpPr>
        <xdr:cNvPr id="83" name="テキスト ボックス 82"/>
        <xdr:cNvSpPr txBox="1"/>
      </xdr:nvSpPr>
      <xdr:spPr>
        <a:xfrm>
          <a:off x="3530111" y="50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118364</xdr:rowOff>
    </xdr:from>
    <xdr:to>
      <xdr:col>15</xdr:col>
      <xdr:colOff>101600</xdr:colOff>
      <xdr:row>31</xdr:row>
      <xdr:rowOff>48514</xdr:rowOff>
    </xdr:to>
    <xdr:sp macro="" textlink="">
      <xdr:nvSpPr>
        <xdr:cNvPr id="84" name="楕円 83"/>
        <xdr:cNvSpPr/>
      </xdr:nvSpPr>
      <xdr:spPr>
        <a:xfrm>
          <a:off x="2857500" y="52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65041</xdr:rowOff>
    </xdr:from>
    <xdr:ext cx="534377" cy="259045"/>
    <xdr:sp macro="" textlink="">
      <xdr:nvSpPr>
        <xdr:cNvPr id="85" name="テキスト ボックス 84"/>
        <xdr:cNvSpPr txBox="1"/>
      </xdr:nvSpPr>
      <xdr:spPr>
        <a:xfrm>
          <a:off x="2641111" y="50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7620</xdr:rowOff>
    </xdr:from>
    <xdr:to>
      <xdr:col>10</xdr:col>
      <xdr:colOff>165100</xdr:colOff>
      <xdr:row>31</xdr:row>
      <xdr:rowOff>109220</xdr:rowOff>
    </xdr:to>
    <xdr:sp macro="" textlink="">
      <xdr:nvSpPr>
        <xdr:cNvPr id="86" name="楕円 85"/>
        <xdr:cNvSpPr/>
      </xdr:nvSpPr>
      <xdr:spPr>
        <a:xfrm>
          <a:off x="1968500" y="53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125747</xdr:rowOff>
    </xdr:from>
    <xdr:ext cx="534377" cy="259045"/>
    <xdr:sp macro="" textlink="">
      <xdr:nvSpPr>
        <xdr:cNvPr id="87" name="テキスト ボックス 86"/>
        <xdr:cNvSpPr txBox="1"/>
      </xdr:nvSpPr>
      <xdr:spPr>
        <a:xfrm>
          <a:off x="1752111" y="50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93218</xdr:rowOff>
    </xdr:from>
    <xdr:to>
      <xdr:col>6</xdr:col>
      <xdr:colOff>38100</xdr:colOff>
      <xdr:row>31</xdr:row>
      <xdr:rowOff>23368</xdr:rowOff>
    </xdr:to>
    <xdr:sp macro="" textlink="">
      <xdr:nvSpPr>
        <xdr:cNvPr id="88" name="楕円 87"/>
        <xdr:cNvSpPr/>
      </xdr:nvSpPr>
      <xdr:spPr>
        <a:xfrm>
          <a:off x="1079500" y="52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39895</xdr:rowOff>
    </xdr:from>
    <xdr:ext cx="534377" cy="259045"/>
    <xdr:sp macro="" textlink="">
      <xdr:nvSpPr>
        <xdr:cNvPr id="89" name="テキスト ボックス 88"/>
        <xdr:cNvSpPr txBox="1"/>
      </xdr:nvSpPr>
      <xdr:spPr>
        <a:xfrm>
          <a:off x="863111" y="501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130488</xdr:rowOff>
    </xdr:from>
    <xdr:to>
      <xdr:col>24</xdr:col>
      <xdr:colOff>63500</xdr:colOff>
      <xdr:row>58</xdr:row>
      <xdr:rowOff>135781</xdr:rowOff>
    </xdr:to>
    <xdr:cxnSp macro="">
      <xdr:nvCxnSpPr>
        <xdr:cNvPr id="120" name="直線コネクタ 119"/>
        <xdr:cNvCxnSpPr/>
      </xdr:nvCxnSpPr>
      <xdr:spPr>
        <a:xfrm>
          <a:off x="3797300" y="10074588"/>
          <a:ext cx="8382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67784</xdr:rowOff>
    </xdr:from>
    <xdr:to>
      <xdr:col>19</xdr:col>
      <xdr:colOff>177800</xdr:colOff>
      <xdr:row>58</xdr:row>
      <xdr:rowOff>130488</xdr:rowOff>
    </xdr:to>
    <xdr:cxnSp macro="">
      <xdr:nvCxnSpPr>
        <xdr:cNvPr id="123" name="直線コネクタ 122"/>
        <xdr:cNvCxnSpPr/>
      </xdr:nvCxnSpPr>
      <xdr:spPr>
        <a:xfrm>
          <a:off x="2908300" y="10011884"/>
          <a:ext cx="889000" cy="6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67784</xdr:rowOff>
    </xdr:from>
    <xdr:to>
      <xdr:col>15</xdr:col>
      <xdr:colOff>50800</xdr:colOff>
      <xdr:row>58</xdr:row>
      <xdr:rowOff>89429</xdr:rowOff>
    </xdr:to>
    <xdr:cxnSp macro="">
      <xdr:nvCxnSpPr>
        <xdr:cNvPr id="126" name="直線コネクタ 125"/>
        <xdr:cNvCxnSpPr/>
      </xdr:nvCxnSpPr>
      <xdr:spPr>
        <a:xfrm flipV="1">
          <a:off x="2019300" y="10011884"/>
          <a:ext cx="889000" cy="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70086</xdr:rowOff>
    </xdr:from>
    <xdr:to>
      <xdr:col>10</xdr:col>
      <xdr:colOff>114300</xdr:colOff>
      <xdr:row>58</xdr:row>
      <xdr:rowOff>89429</xdr:rowOff>
    </xdr:to>
    <xdr:cxnSp macro="">
      <xdr:nvCxnSpPr>
        <xdr:cNvPr id="129" name="直線コネクタ 128"/>
        <xdr:cNvCxnSpPr/>
      </xdr:nvCxnSpPr>
      <xdr:spPr>
        <a:xfrm>
          <a:off x="1130300" y="10014186"/>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84981</xdr:rowOff>
    </xdr:from>
    <xdr:to>
      <xdr:col>24</xdr:col>
      <xdr:colOff>114300</xdr:colOff>
      <xdr:row>59</xdr:row>
      <xdr:rowOff>15131</xdr:rowOff>
    </xdr:to>
    <xdr:sp macro="" textlink="">
      <xdr:nvSpPr>
        <xdr:cNvPr id="139" name="楕円 138"/>
        <xdr:cNvSpPr/>
      </xdr:nvSpPr>
      <xdr:spPr>
        <a:xfrm>
          <a:off x="4584700" y="100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79688</xdr:rowOff>
    </xdr:from>
    <xdr:to>
      <xdr:col>20</xdr:col>
      <xdr:colOff>38100</xdr:colOff>
      <xdr:row>59</xdr:row>
      <xdr:rowOff>9838</xdr:rowOff>
    </xdr:to>
    <xdr:sp macro="" textlink="">
      <xdr:nvSpPr>
        <xdr:cNvPr id="141" name="楕円 140"/>
        <xdr:cNvSpPr/>
      </xdr:nvSpPr>
      <xdr:spPr>
        <a:xfrm>
          <a:off x="3746500" y="100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26365</xdr:rowOff>
    </xdr:from>
    <xdr:ext cx="599010" cy="259045"/>
    <xdr:sp macro="" textlink="">
      <xdr:nvSpPr>
        <xdr:cNvPr id="142" name="テキスト ボックス 141"/>
        <xdr:cNvSpPr txBox="1"/>
      </xdr:nvSpPr>
      <xdr:spPr>
        <a:xfrm>
          <a:off x="3497795" y="979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16984</xdr:rowOff>
    </xdr:from>
    <xdr:to>
      <xdr:col>15</xdr:col>
      <xdr:colOff>101600</xdr:colOff>
      <xdr:row>58</xdr:row>
      <xdr:rowOff>118584</xdr:rowOff>
    </xdr:to>
    <xdr:sp macro="" textlink="">
      <xdr:nvSpPr>
        <xdr:cNvPr id="143" name="楕円 142"/>
        <xdr:cNvSpPr/>
      </xdr:nvSpPr>
      <xdr:spPr>
        <a:xfrm>
          <a:off x="2857500" y="99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135111</xdr:rowOff>
    </xdr:from>
    <xdr:ext cx="599010" cy="259045"/>
    <xdr:sp macro="" textlink="">
      <xdr:nvSpPr>
        <xdr:cNvPr id="144" name="テキスト ボックス 143"/>
        <xdr:cNvSpPr txBox="1"/>
      </xdr:nvSpPr>
      <xdr:spPr>
        <a:xfrm>
          <a:off x="2608795" y="973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38629</xdr:rowOff>
    </xdr:from>
    <xdr:to>
      <xdr:col>10</xdr:col>
      <xdr:colOff>165100</xdr:colOff>
      <xdr:row>58</xdr:row>
      <xdr:rowOff>140229</xdr:rowOff>
    </xdr:to>
    <xdr:sp macro="" textlink="">
      <xdr:nvSpPr>
        <xdr:cNvPr id="145" name="楕円 144"/>
        <xdr:cNvSpPr/>
      </xdr:nvSpPr>
      <xdr:spPr>
        <a:xfrm>
          <a:off x="1968500" y="998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156756</xdr:rowOff>
    </xdr:from>
    <xdr:ext cx="599010" cy="259045"/>
    <xdr:sp macro="" textlink="">
      <xdr:nvSpPr>
        <xdr:cNvPr id="146" name="テキスト ボックス 145"/>
        <xdr:cNvSpPr txBox="1"/>
      </xdr:nvSpPr>
      <xdr:spPr>
        <a:xfrm>
          <a:off x="1719795" y="975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19286</xdr:rowOff>
    </xdr:from>
    <xdr:to>
      <xdr:col>6</xdr:col>
      <xdr:colOff>38100</xdr:colOff>
      <xdr:row>58</xdr:row>
      <xdr:rowOff>120886</xdr:rowOff>
    </xdr:to>
    <xdr:sp macro="" textlink="">
      <xdr:nvSpPr>
        <xdr:cNvPr id="147" name="楕円 146"/>
        <xdr:cNvSpPr/>
      </xdr:nvSpPr>
      <xdr:spPr>
        <a:xfrm>
          <a:off x="1079500" y="99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137413</xdr:rowOff>
    </xdr:from>
    <xdr:ext cx="599010" cy="259045"/>
    <xdr:sp macro="" textlink="">
      <xdr:nvSpPr>
        <xdr:cNvPr id="148" name="テキスト ボックス 147"/>
        <xdr:cNvSpPr txBox="1"/>
      </xdr:nvSpPr>
      <xdr:spPr>
        <a:xfrm>
          <a:off x="830795" y="973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128967</xdr:rowOff>
    </xdr:from>
    <xdr:to>
      <xdr:col>24</xdr:col>
      <xdr:colOff>63500</xdr:colOff>
      <xdr:row>76</xdr:row>
      <xdr:rowOff>55981</xdr:rowOff>
    </xdr:to>
    <xdr:cxnSp macro="">
      <xdr:nvCxnSpPr>
        <xdr:cNvPr id="174" name="直線コネクタ 173"/>
        <xdr:cNvCxnSpPr/>
      </xdr:nvCxnSpPr>
      <xdr:spPr>
        <a:xfrm flipV="1">
          <a:off x="3797300" y="12987717"/>
          <a:ext cx="838200" cy="9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163235</xdr:rowOff>
    </xdr:from>
    <xdr:to>
      <xdr:col>19</xdr:col>
      <xdr:colOff>177800</xdr:colOff>
      <xdr:row>76</xdr:row>
      <xdr:rowOff>55981</xdr:rowOff>
    </xdr:to>
    <xdr:cxnSp macro="">
      <xdr:nvCxnSpPr>
        <xdr:cNvPr id="177" name="直線コネクタ 176"/>
        <xdr:cNvCxnSpPr/>
      </xdr:nvCxnSpPr>
      <xdr:spPr>
        <a:xfrm>
          <a:off x="2908300" y="13021985"/>
          <a:ext cx="889000" cy="6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103884</xdr:rowOff>
    </xdr:from>
    <xdr:to>
      <xdr:col>15</xdr:col>
      <xdr:colOff>50800</xdr:colOff>
      <xdr:row>75</xdr:row>
      <xdr:rowOff>163235</xdr:rowOff>
    </xdr:to>
    <xdr:cxnSp macro="">
      <xdr:nvCxnSpPr>
        <xdr:cNvPr id="180" name="直線コネクタ 179"/>
        <xdr:cNvCxnSpPr/>
      </xdr:nvCxnSpPr>
      <xdr:spPr>
        <a:xfrm>
          <a:off x="2019300" y="12962634"/>
          <a:ext cx="889000" cy="5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103884</xdr:rowOff>
    </xdr:from>
    <xdr:to>
      <xdr:col>10</xdr:col>
      <xdr:colOff>114300</xdr:colOff>
      <xdr:row>76</xdr:row>
      <xdr:rowOff>65765</xdr:rowOff>
    </xdr:to>
    <xdr:cxnSp macro="">
      <xdr:nvCxnSpPr>
        <xdr:cNvPr id="183" name="直線コネクタ 182"/>
        <xdr:cNvCxnSpPr/>
      </xdr:nvCxnSpPr>
      <xdr:spPr>
        <a:xfrm flipV="1">
          <a:off x="1130300" y="12962634"/>
          <a:ext cx="889000" cy="13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78167</xdr:rowOff>
    </xdr:from>
    <xdr:to>
      <xdr:col>24</xdr:col>
      <xdr:colOff>114300</xdr:colOff>
      <xdr:row>76</xdr:row>
      <xdr:rowOff>8317</xdr:rowOff>
    </xdr:to>
    <xdr:sp macro="" textlink="">
      <xdr:nvSpPr>
        <xdr:cNvPr id="193" name="楕円 192"/>
        <xdr:cNvSpPr/>
      </xdr:nvSpPr>
      <xdr:spPr>
        <a:xfrm>
          <a:off x="4584700" y="129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101044</xdr:rowOff>
    </xdr:from>
    <xdr:ext cx="599010" cy="259045"/>
    <xdr:sp macro="" textlink="">
      <xdr:nvSpPr>
        <xdr:cNvPr id="194" name="民生費該当値テキスト"/>
        <xdr:cNvSpPr txBox="1"/>
      </xdr:nvSpPr>
      <xdr:spPr>
        <a:xfrm>
          <a:off x="4686300" y="1278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5181</xdr:rowOff>
    </xdr:from>
    <xdr:to>
      <xdr:col>20</xdr:col>
      <xdr:colOff>38100</xdr:colOff>
      <xdr:row>76</xdr:row>
      <xdr:rowOff>106781</xdr:rowOff>
    </xdr:to>
    <xdr:sp macro="" textlink="">
      <xdr:nvSpPr>
        <xdr:cNvPr id="195" name="楕円 194"/>
        <xdr:cNvSpPr/>
      </xdr:nvSpPr>
      <xdr:spPr>
        <a:xfrm>
          <a:off x="3746500" y="130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97908</xdr:rowOff>
    </xdr:from>
    <xdr:ext cx="599010" cy="259045"/>
    <xdr:sp macro="" textlink="">
      <xdr:nvSpPr>
        <xdr:cNvPr id="196" name="テキスト ボックス 195"/>
        <xdr:cNvSpPr txBox="1"/>
      </xdr:nvSpPr>
      <xdr:spPr>
        <a:xfrm>
          <a:off x="3497795" y="1312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112434</xdr:rowOff>
    </xdr:from>
    <xdr:to>
      <xdr:col>15</xdr:col>
      <xdr:colOff>101600</xdr:colOff>
      <xdr:row>76</xdr:row>
      <xdr:rowOff>42583</xdr:rowOff>
    </xdr:to>
    <xdr:sp macro="" textlink="">
      <xdr:nvSpPr>
        <xdr:cNvPr id="197" name="楕円 196"/>
        <xdr:cNvSpPr/>
      </xdr:nvSpPr>
      <xdr:spPr>
        <a:xfrm>
          <a:off x="2857500" y="12971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59111</xdr:rowOff>
    </xdr:from>
    <xdr:ext cx="599010" cy="259045"/>
    <xdr:sp macro="" textlink="">
      <xdr:nvSpPr>
        <xdr:cNvPr id="198" name="テキスト ボックス 197"/>
        <xdr:cNvSpPr txBox="1"/>
      </xdr:nvSpPr>
      <xdr:spPr>
        <a:xfrm>
          <a:off x="2608795" y="1274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53084</xdr:rowOff>
    </xdr:from>
    <xdr:to>
      <xdr:col>10</xdr:col>
      <xdr:colOff>165100</xdr:colOff>
      <xdr:row>75</xdr:row>
      <xdr:rowOff>154685</xdr:rowOff>
    </xdr:to>
    <xdr:sp macro="" textlink="">
      <xdr:nvSpPr>
        <xdr:cNvPr id="199" name="楕円 198"/>
        <xdr:cNvSpPr/>
      </xdr:nvSpPr>
      <xdr:spPr>
        <a:xfrm>
          <a:off x="1968500" y="12911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171211</xdr:rowOff>
    </xdr:from>
    <xdr:ext cx="599010" cy="259045"/>
    <xdr:sp macro="" textlink="">
      <xdr:nvSpPr>
        <xdr:cNvPr id="200" name="テキスト ボックス 199"/>
        <xdr:cNvSpPr txBox="1"/>
      </xdr:nvSpPr>
      <xdr:spPr>
        <a:xfrm>
          <a:off x="1719795" y="126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14965</xdr:rowOff>
    </xdr:from>
    <xdr:to>
      <xdr:col>6</xdr:col>
      <xdr:colOff>38100</xdr:colOff>
      <xdr:row>76</xdr:row>
      <xdr:rowOff>116565</xdr:rowOff>
    </xdr:to>
    <xdr:sp macro="" textlink="">
      <xdr:nvSpPr>
        <xdr:cNvPr id="201" name="楕円 200"/>
        <xdr:cNvSpPr/>
      </xdr:nvSpPr>
      <xdr:spPr>
        <a:xfrm>
          <a:off x="1079500" y="130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107692</xdr:rowOff>
    </xdr:from>
    <xdr:ext cx="599010" cy="259045"/>
    <xdr:sp macro="" textlink="">
      <xdr:nvSpPr>
        <xdr:cNvPr id="202" name="テキスト ボックス 201"/>
        <xdr:cNvSpPr txBox="1"/>
      </xdr:nvSpPr>
      <xdr:spPr>
        <a:xfrm>
          <a:off x="830795" y="1313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71236</xdr:rowOff>
    </xdr:from>
    <xdr:to>
      <xdr:col>24</xdr:col>
      <xdr:colOff>63500</xdr:colOff>
      <xdr:row>97</xdr:row>
      <xdr:rowOff>72163</xdr:rowOff>
    </xdr:to>
    <xdr:cxnSp macro="">
      <xdr:nvCxnSpPr>
        <xdr:cNvPr id="229" name="直線コネクタ 228"/>
        <xdr:cNvCxnSpPr/>
      </xdr:nvCxnSpPr>
      <xdr:spPr>
        <a:xfrm flipV="1">
          <a:off x="3797300" y="16701886"/>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72163</xdr:rowOff>
    </xdr:from>
    <xdr:to>
      <xdr:col>19</xdr:col>
      <xdr:colOff>177800</xdr:colOff>
      <xdr:row>97</xdr:row>
      <xdr:rowOff>106311</xdr:rowOff>
    </xdr:to>
    <xdr:cxnSp macro="">
      <xdr:nvCxnSpPr>
        <xdr:cNvPr id="232" name="直線コネクタ 231"/>
        <xdr:cNvCxnSpPr/>
      </xdr:nvCxnSpPr>
      <xdr:spPr>
        <a:xfrm flipV="1">
          <a:off x="2908300" y="16702813"/>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106311</xdr:rowOff>
    </xdr:from>
    <xdr:to>
      <xdr:col>15</xdr:col>
      <xdr:colOff>50800</xdr:colOff>
      <xdr:row>97</xdr:row>
      <xdr:rowOff>107234</xdr:rowOff>
    </xdr:to>
    <xdr:cxnSp macro="">
      <xdr:nvCxnSpPr>
        <xdr:cNvPr id="235" name="直線コネクタ 234"/>
        <xdr:cNvCxnSpPr/>
      </xdr:nvCxnSpPr>
      <xdr:spPr>
        <a:xfrm flipV="1">
          <a:off x="2019300" y="16736961"/>
          <a:ext cx="8890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93734</xdr:rowOff>
    </xdr:from>
    <xdr:to>
      <xdr:col>10</xdr:col>
      <xdr:colOff>114300</xdr:colOff>
      <xdr:row>97</xdr:row>
      <xdr:rowOff>107234</xdr:rowOff>
    </xdr:to>
    <xdr:cxnSp macro="">
      <xdr:nvCxnSpPr>
        <xdr:cNvPr id="238" name="直線コネクタ 237"/>
        <xdr:cNvCxnSpPr/>
      </xdr:nvCxnSpPr>
      <xdr:spPr>
        <a:xfrm>
          <a:off x="1130300" y="16724384"/>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20436</xdr:rowOff>
    </xdr:from>
    <xdr:to>
      <xdr:col>24</xdr:col>
      <xdr:colOff>114300</xdr:colOff>
      <xdr:row>97</xdr:row>
      <xdr:rowOff>122036</xdr:rowOff>
    </xdr:to>
    <xdr:sp macro="" textlink="">
      <xdr:nvSpPr>
        <xdr:cNvPr id="248" name="楕円 247"/>
        <xdr:cNvSpPr/>
      </xdr:nvSpPr>
      <xdr:spPr>
        <a:xfrm>
          <a:off x="4584700" y="166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43313</xdr:rowOff>
    </xdr:from>
    <xdr:ext cx="599010" cy="259045"/>
    <xdr:sp macro="" textlink="">
      <xdr:nvSpPr>
        <xdr:cNvPr id="249" name="衛生費該当値テキスト"/>
        <xdr:cNvSpPr txBox="1"/>
      </xdr:nvSpPr>
      <xdr:spPr>
        <a:xfrm>
          <a:off x="4686300" y="1650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21363</xdr:rowOff>
    </xdr:from>
    <xdr:to>
      <xdr:col>20</xdr:col>
      <xdr:colOff>38100</xdr:colOff>
      <xdr:row>97</xdr:row>
      <xdr:rowOff>122963</xdr:rowOff>
    </xdr:to>
    <xdr:sp macro="" textlink="">
      <xdr:nvSpPr>
        <xdr:cNvPr id="250" name="楕円 249"/>
        <xdr:cNvSpPr/>
      </xdr:nvSpPr>
      <xdr:spPr>
        <a:xfrm>
          <a:off x="3746500" y="166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139490</xdr:rowOff>
    </xdr:from>
    <xdr:ext cx="599010" cy="259045"/>
    <xdr:sp macro="" textlink="">
      <xdr:nvSpPr>
        <xdr:cNvPr id="251" name="テキスト ボックス 250"/>
        <xdr:cNvSpPr txBox="1"/>
      </xdr:nvSpPr>
      <xdr:spPr>
        <a:xfrm>
          <a:off x="3497795" y="164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55511</xdr:rowOff>
    </xdr:from>
    <xdr:to>
      <xdr:col>15</xdr:col>
      <xdr:colOff>101600</xdr:colOff>
      <xdr:row>97</xdr:row>
      <xdr:rowOff>157111</xdr:rowOff>
    </xdr:to>
    <xdr:sp macro="" textlink="">
      <xdr:nvSpPr>
        <xdr:cNvPr id="252" name="楕円 251"/>
        <xdr:cNvSpPr/>
      </xdr:nvSpPr>
      <xdr:spPr>
        <a:xfrm>
          <a:off x="2857500" y="166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2188</xdr:rowOff>
    </xdr:from>
    <xdr:ext cx="534377" cy="259045"/>
    <xdr:sp macro="" textlink="">
      <xdr:nvSpPr>
        <xdr:cNvPr id="253" name="テキスト ボックス 252"/>
        <xdr:cNvSpPr txBox="1"/>
      </xdr:nvSpPr>
      <xdr:spPr>
        <a:xfrm>
          <a:off x="2641111" y="164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56434</xdr:rowOff>
    </xdr:from>
    <xdr:to>
      <xdr:col>10</xdr:col>
      <xdr:colOff>165100</xdr:colOff>
      <xdr:row>97</xdr:row>
      <xdr:rowOff>158034</xdr:rowOff>
    </xdr:to>
    <xdr:sp macro="" textlink="">
      <xdr:nvSpPr>
        <xdr:cNvPr id="254" name="楕円 253"/>
        <xdr:cNvSpPr/>
      </xdr:nvSpPr>
      <xdr:spPr>
        <a:xfrm>
          <a:off x="1968500" y="166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3111</xdr:rowOff>
    </xdr:from>
    <xdr:ext cx="534377" cy="259045"/>
    <xdr:sp macro="" textlink="">
      <xdr:nvSpPr>
        <xdr:cNvPr id="255" name="テキスト ボックス 254"/>
        <xdr:cNvSpPr txBox="1"/>
      </xdr:nvSpPr>
      <xdr:spPr>
        <a:xfrm>
          <a:off x="1752111" y="164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42934</xdr:rowOff>
    </xdr:from>
    <xdr:to>
      <xdr:col>6</xdr:col>
      <xdr:colOff>38100</xdr:colOff>
      <xdr:row>97</xdr:row>
      <xdr:rowOff>144534</xdr:rowOff>
    </xdr:to>
    <xdr:sp macro="" textlink="">
      <xdr:nvSpPr>
        <xdr:cNvPr id="256" name="楕円 255"/>
        <xdr:cNvSpPr/>
      </xdr:nvSpPr>
      <xdr:spPr>
        <a:xfrm>
          <a:off x="1079500" y="166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161061</xdr:rowOff>
    </xdr:from>
    <xdr:ext cx="534377" cy="259045"/>
    <xdr:sp macro="" textlink="">
      <xdr:nvSpPr>
        <xdr:cNvPr id="257" name="テキスト ボックス 256"/>
        <xdr:cNvSpPr txBox="1"/>
      </xdr:nvSpPr>
      <xdr:spPr>
        <a:xfrm>
          <a:off x="863111" y="164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116459</xdr:rowOff>
    </xdr:from>
    <xdr:to>
      <xdr:col>55</xdr:col>
      <xdr:colOff>0</xdr:colOff>
      <xdr:row>37</xdr:row>
      <xdr:rowOff>146558</xdr:rowOff>
    </xdr:to>
    <xdr:cxnSp macro="">
      <xdr:nvCxnSpPr>
        <xdr:cNvPr id="286" name="直線コネクタ 285"/>
        <xdr:cNvCxnSpPr/>
      </xdr:nvCxnSpPr>
      <xdr:spPr>
        <a:xfrm flipV="1">
          <a:off x="9639300" y="646010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146558</xdr:rowOff>
    </xdr:from>
    <xdr:to>
      <xdr:col>50</xdr:col>
      <xdr:colOff>114300</xdr:colOff>
      <xdr:row>37</xdr:row>
      <xdr:rowOff>169037</xdr:rowOff>
    </xdr:to>
    <xdr:cxnSp macro="">
      <xdr:nvCxnSpPr>
        <xdr:cNvPr id="289" name="直線コネクタ 288"/>
        <xdr:cNvCxnSpPr/>
      </xdr:nvCxnSpPr>
      <xdr:spPr>
        <a:xfrm flipV="1">
          <a:off x="8750300" y="6490208"/>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64643</xdr:rowOff>
    </xdr:from>
    <xdr:to>
      <xdr:col>45</xdr:col>
      <xdr:colOff>177800</xdr:colOff>
      <xdr:row>37</xdr:row>
      <xdr:rowOff>169037</xdr:rowOff>
    </xdr:to>
    <xdr:cxnSp macro="">
      <xdr:nvCxnSpPr>
        <xdr:cNvPr id="292" name="直線コネクタ 291"/>
        <xdr:cNvCxnSpPr/>
      </xdr:nvCxnSpPr>
      <xdr:spPr>
        <a:xfrm>
          <a:off x="7861300" y="6408293"/>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64643</xdr:rowOff>
    </xdr:from>
    <xdr:to>
      <xdr:col>41</xdr:col>
      <xdr:colOff>50800</xdr:colOff>
      <xdr:row>38</xdr:row>
      <xdr:rowOff>8636</xdr:rowOff>
    </xdr:to>
    <xdr:cxnSp macro="">
      <xdr:nvCxnSpPr>
        <xdr:cNvPr id="295" name="直線コネクタ 294"/>
        <xdr:cNvCxnSpPr/>
      </xdr:nvCxnSpPr>
      <xdr:spPr>
        <a:xfrm flipV="1">
          <a:off x="6972300" y="640829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305" name="楕円 304"/>
        <xdr:cNvSpPr/>
      </xdr:nvSpPr>
      <xdr:spPr>
        <a:xfrm>
          <a:off x="104267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88536</xdr:rowOff>
    </xdr:from>
    <xdr:ext cx="378565" cy="259045"/>
    <xdr:sp macro="" textlink="">
      <xdr:nvSpPr>
        <xdr:cNvPr id="306" name="労働費該当値テキスト"/>
        <xdr:cNvSpPr txBox="1"/>
      </xdr:nvSpPr>
      <xdr:spPr>
        <a:xfrm>
          <a:off x="10528300" y="6260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95758</xdr:rowOff>
    </xdr:from>
    <xdr:to>
      <xdr:col>50</xdr:col>
      <xdr:colOff>165100</xdr:colOff>
      <xdr:row>38</xdr:row>
      <xdr:rowOff>25908</xdr:rowOff>
    </xdr:to>
    <xdr:sp macro="" textlink="">
      <xdr:nvSpPr>
        <xdr:cNvPr id="307" name="楕円 306"/>
        <xdr:cNvSpPr/>
      </xdr:nvSpPr>
      <xdr:spPr>
        <a:xfrm>
          <a:off x="958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42435</xdr:rowOff>
    </xdr:from>
    <xdr:ext cx="378565" cy="259045"/>
    <xdr:sp macro="" textlink="">
      <xdr:nvSpPr>
        <xdr:cNvPr id="308" name="テキスト ボックス 307"/>
        <xdr:cNvSpPr txBox="1"/>
      </xdr:nvSpPr>
      <xdr:spPr>
        <a:xfrm>
          <a:off x="9450017" y="6214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118237</xdr:rowOff>
    </xdr:from>
    <xdr:to>
      <xdr:col>46</xdr:col>
      <xdr:colOff>38100</xdr:colOff>
      <xdr:row>38</xdr:row>
      <xdr:rowOff>48387</xdr:rowOff>
    </xdr:to>
    <xdr:sp macro="" textlink="">
      <xdr:nvSpPr>
        <xdr:cNvPr id="309" name="楕円 308"/>
        <xdr:cNvSpPr/>
      </xdr:nvSpPr>
      <xdr:spPr>
        <a:xfrm>
          <a:off x="8699500" y="64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64914</xdr:rowOff>
    </xdr:from>
    <xdr:ext cx="378565" cy="259045"/>
    <xdr:sp macro="" textlink="">
      <xdr:nvSpPr>
        <xdr:cNvPr id="310" name="テキスト ボックス 309"/>
        <xdr:cNvSpPr txBox="1"/>
      </xdr:nvSpPr>
      <xdr:spPr>
        <a:xfrm>
          <a:off x="8561017" y="6237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13843</xdr:rowOff>
    </xdr:from>
    <xdr:to>
      <xdr:col>41</xdr:col>
      <xdr:colOff>101600</xdr:colOff>
      <xdr:row>37</xdr:row>
      <xdr:rowOff>115443</xdr:rowOff>
    </xdr:to>
    <xdr:sp macro="" textlink="">
      <xdr:nvSpPr>
        <xdr:cNvPr id="311" name="楕円 310"/>
        <xdr:cNvSpPr/>
      </xdr:nvSpPr>
      <xdr:spPr>
        <a:xfrm>
          <a:off x="7810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106570</xdr:rowOff>
    </xdr:from>
    <xdr:ext cx="378565" cy="259045"/>
    <xdr:sp macro="" textlink="">
      <xdr:nvSpPr>
        <xdr:cNvPr id="312" name="テキスト ボックス 311"/>
        <xdr:cNvSpPr txBox="1"/>
      </xdr:nvSpPr>
      <xdr:spPr>
        <a:xfrm>
          <a:off x="7672017" y="6450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129286</xdr:rowOff>
    </xdr:from>
    <xdr:to>
      <xdr:col>36</xdr:col>
      <xdr:colOff>165100</xdr:colOff>
      <xdr:row>38</xdr:row>
      <xdr:rowOff>59436</xdr:rowOff>
    </xdr:to>
    <xdr:sp macro="" textlink="">
      <xdr:nvSpPr>
        <xdr:cNvPr id="313" name="楕円 312"/>
        <xdr:cNvSpPr/>
      </xdr:nvSpPr>
      <xdr:spPr>
        <a:xfrm>
          <a:off x="6921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50563</xdr:rowOff>
    </xdr:from>
    <xdr:ext cx="378565" cy="259045"/>
    <xdr:sp macro="" textlink="">
      <xdr:nvSpPr>
        <xdr:cNvPr id="314" name="テキスト ボックス 313"/>
        <xdr:cNvSpPr txBox="1"/>
      </xdr:nvSpPr>
      <xdr:spPr>
        <a:xfrm>
          <a:off x="6783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46511</xdr:rowOff>
    </xdr:from>
    <xdr:to>
      <xdr:col>55</xdr:col>
      <xdr:colOff>0</xdr:colOff>
      <xdr:row>57</xdr:row>
      <xdr:rowOff>165072</xdr:rowOff>
    </xdr:to>
    <xdr:cxnSp macro="">
      <xdr:nvCxnSpPr>
        <xdr:cNvPr id="341" name="直線コネクタ 340"/>
        <xdr:cNvCxnSpPr/>
      </xdr:nvCxnSpPr>
      <xdr:spPr>
        <a:xfrm flipV="1">
          <a:off x="9639300" y="9819161"/>
          <a:ext cx="838200" cy="11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165072</xdr:rowOff>
    </xdr:from>
    <xdr:to>
      <xdr:col>50</xdr:col>
      <xdr:colOff>114300</xdr:colOff>
      <xdr:row>58</xdr:row>
      <xdr:rowOff>32240</xdr:rowOff>
    </xdr:to>
    <xdr:cxnSp macro="">
      <xdr:nvCxnSpPr>
        <xdr:cNvPr id="344" name="直線コネクタ 343"/>
        <xdr:cNvCxnSpPr/>
      </xdr:nvCxnSpPr>
      <xdr:spPr>
        <a:xfrm flipV="1">
          <a:off x="8750300" y="9937722"/>
          <a:ext cx="889000" cy="3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29282</xdr:rowOff>
    </xdr:from>
    <xdr:to>
      <xdr:col>45</xdr:col>
      <xdr:colOff>177800</xdr:colOff>
      <xdr:row>58</xdr:row>
      <xdr:rowOff>32240</xdr:rowOff>
    </xdr:to>
    <xdr:cxnSp macro="">
      <xdr:nvCxnSpPr>
        <xdr:cNvPr id="347" name="直線コネクタ 346"/>
        <xdr:cNvCxnSpPr/>
      </xdr:nvCxnSpPr>
      <xdr:spPr>
        <a:xfrm>
          <a:off x="7861300" y="9973382"/>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29282</xdr:rowOff>
    </xdr:from>
    <xdr:to>
      <xdr:col>41</xdr:col>
      <xdr:colOff>50800</xdr:colOff>
      <xdr:row>58</xdr:row>
      <xdr:rowOff>35303</xdr:rowOff>
    </xdr:to>
    <xdr:cxnSp macro="">
      <xdr:nvCxnSpPr>
        <xdr:cNvPr id="350" name="直線コネクタ 349"/>
        <xdr:cNvCxnSpPr/>
      </xdr:nvCxnSpPr>
      <xdr:spPr>
        <a:xfrm flipV="1">
          <a:off x="6972300" y="9973382"/>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167161</xdr:rowOff>
    </xdr:from>
    <xdr:to>
      <xdr:col>55</xdr:col>
      <xdr:colOff>50800</xdr:colOff>
      <xdr:row>57</xdr:row>
      <xdr:rowOff>97311</xdr:rowOff>
    </xdr:to>
    <xdr:sp macro="" textlink="">
      <xdr:nvSpPr>
        <xdr:cNvPr id="360" name="楕円 359"/>
        <xdr:cNvSpPr/>
      </xdr:nvSpPr>
      <xdr:spPr>
        <a:xfrm>
          <a:off x="10426700" y="97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18588</xdr:rowOff>
    </xdr:from>
    <xdr:ext cx="599010" cy="259045"/>
    <xdr:sp macro="" textlink="">
      <xdr:nvSpPr>
        <xdr:cNvPr id="361" name="農林水産業費該当値テキスト"/>
        <xdr:cNvSpPr txBox="1"/>
      </xdr:nvSpPr>
      <xdr:spPr>
        <a:xfrm>
          <a:off x="10528300" y="961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114272</xdr:rowOff>
    </xdr:from>
    <xdr:to>
      <xdr:col>50</xdr:col>
      <xdr:colOff>165100</xdr:colOff>
      <xdr:row>58</xdr:row>
      <xdr:rowOff>44422</xdr:rowOff>
    </xdr:to>
    <xdr:sp macro="" textlink="">
      <xdr:nvSpPr>
        <xdr:cNvPr id="362" name="楕円 361"/>
        <xdr:cNvSpPr/>
      </xdr:nvSpPr>
      <xdr:spPr>
        <a:xfrm>
          <a:off x="9588500" y="98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60949</xdr:rowOff>
    </xdr:from>
    <xdr:ext cx="534377" cy="259045"/>
    <xdr:sp macro="" textlink="">
      <xdr:nvSpPr>
        <xdr:cNvPr id="363" name="テキスト ボックス 362"/>
        <xdr:cNvSpPr txBox="1"/>
      </xdr:nvSpPr>
      <xdr:spPr>
        <a:xfrm>
          <a:off x="9372111" y="966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152890</xdr:rowOff>
    </xdr:from>
    <xdr:to>
      <xdr:col>46</xdr:col>
      <xdr:colOff>38100</xdr:colOff>
      <xdr:row>58</xdr:row>
      <xdr:rowOff>83040</xdr:rowOff>
    </xdr:to>
    <xdr:sp macro="" textlink="">
      <xdr:nvSpPr>
        <xdr:cNvPr id="364" name="楕円 363"/>
        <xdr:cNvSpPr/>
      </xdr:nvSpPr>
      <xdr:spPr>
        <a:xfrm>
          <a:off x="8699500" y="99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74167</xdr:rowOff>
    </xdr:from>
    <xdr:ext cx="534377" cy="259045"/>
    <xdr:sp macro="" textlink="">
      <xdr:nvSpPr>
        <xdr:cNvPr id="365" name="テキスト ボックス 364"/>
        <xdr:cNvSpPr txBox="1"/>
      </xdr:nvSpPr>
      <xdr:spPr>
        <a:xfrm>
          <a:off x="8483111" y="100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149932</xdr:rowOff>
    </xdr:from>
    <xdr:to>
      <xdr:col>41</xdr:col>
      <xdr:colOff>101600</xdr:colOff>
      <xdr:row>58</xdr:row>
      <xdr:rowOff>80082</xdr:rowOff>
    </xdr:to>
    <xdr:sp macro="" textlink="">
      <xdr:nvSpPr>
        <xdr:cNvPr id="366" name="楕円 365"/>
        <xdr:cNvSpPr/>
      </xdr:nvSpPr>
      <xdr:spPr>
        <a:xfrm>
          <a:off x="7810500" y="9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71209</xdr:rowOff>
    </xdr:from>
    <xdr:ext cx="534377" cy="259045"/>
    <xdr:sp macro="" textlink="">
      <xdr:nvSpPr>
        <xdr:cNvPr id="367" name="テキスト ボックス 366"/>
        <xdr:cNvSpPr txBox="1"/>
      </xdr:nvSpPr>
      <xdr:spPr>
        <a:xfrm>
          <a:off x="7594111" y="100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155953</xdr:rowOff>
    </xdr:from>
    <xdr:to>
      <xdr:col>36</xdr:col>
      <xdr:colOff>165100</xdr:colOff>
      <xdr:row>58</xdr:row>
      <xdr:rowOff>86103</xdr:rowOff>
    </xdr:to>
    <xdr:sp macro="" textlink="">
      <xdr:nvSpPr>
        <xdr:cNvPr id="368" name="楕円 367"/>
        <xdr:cNvSpPr/>
      </xdr:nvSpPr>
      <xdr:spPr>
        <a:xfrm>
          <a:off x="6921500" y="99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77230</xdr:rowOff>
    </xdr:from>
    <xdr:ext cx="534377" cy="259045"/>
    <xdr:sp macro="" textlink="">
      <xdr:nvSpPr>
        <xdr:cNvPr id="369" name="テキスト ボックス 368"/>
        <xdr:cNvSpPr txBox="1"/>
      </xdr:nvSpPr>
      <xdr:spPr>
        <a:xfrm>
          <a:off x="6705111" y="100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876</xdr:rowOff>
    </xdr:from>
    <xdr:to>
      <xdr:col>55</xdr:col>
      <xdr:colOff>0</xdr:colOff>
      <xdr:row>77</xdr:row>
      <xdr:rowOff>115545</xdr:rowOff>
    </xdr:to>
    <xdr:cxnSp macro="">
      <xdr:nvCxnSpPr>
        <xdr:cNvPr id="398" name="直線コネクタ 397"/>
        <xdr:cNvCxnSpPr/>
      </xdr:nvCxnSpPr>
      <xdr:spPr>
        <a:xfrm flipV="1">
          <a:off x="9639300" y="13202526"/>
          <a:ext cx="8382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115545</xdr:rowOff>
    </xdr:from>
    <xdr:to>
      <xdr:col>50</xdr:col>
      <xdr:colOff>114300</xdr:colOff>
      <xdr:row>77</xdr:row>
      <xdr:rowOff>148450</xdr:rowOff>
    </xdr:to>
    <xdr:cxnSp macro="">
      <xdr:nvCxnSpPr>
        <xdr:cNvPr id="401" name="直線コネクタ 400"/>
        <xdr:cNvCxnSpPr/>
      </xdr:nvCxnSpPr>
      <xdr:spPr>
        <a:xfrm flipV="1">
          <a:off x="8750300" y="13317195"/>
          <a:ext cx="889000" cy="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129960</xdr:rowOff>
    </xdr:from>
    <xdr:to>
      <xdr:col>45</xdr:col>
      <xdr:colOff>177800</xdr:colOff>
      <xdr:row>77</xdr:row>
      <xdr:rowOff>148450</xdr:rowOff>
    </xdr:to>
    <xdr:cxnSp macro="">
      <xdr:nvCxnSpPr>
        <xdr:cNvPr id="404" name="直線コネクタ 403"/>
        <xdr:cNvCxnSpPr/>
      </xdr:nvCxnSpPr>
      <xdr:spPr>
        <a:xfrm>
          <a:off x="7861300" y="13331610"/>
          <a:ext cx="889000" cy="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92380</xdr:rowOff>
    </xdr:from>
    <xdr:to>
      <xdr:col>41</xdr:col>
      <xdr:colOff>50800</xdr:colOff>
      <xdr:row>77</xdr:row>
      <xdr:rowOff>129960</xdr:rowOff>
    </xdr:to>
    <xdr:cxnSp macro="">
      <xdr:nvCxnSpPr>
        <xdr:cNvPr id="407" name="直線コネクタ 406"/>
        <xdr:cNvCxnSpPr/>
      </xdr:nvCxnSpPr>
      <xdr:spPr>
        <a:xfrm>
          <a:off x="6972300" y="13294030"/>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121526</xdr:rowOff>
    </xdr:from>
    <xdr:to>
      <xdr:col>55</xdr:col>
      <xdr:colOff>50800</xdr:colOff>
      <xdr:row>77</xdr:row>
      <xdr:rowOff>51676</xdr:rowOff>
    </xdr:to>
    <xdr:sp macro="" textlink="">
      <xdr:nvSpPr>
        <xdr:cNvPr id="417" name="楕円 416"/>
        <xdr:cNvSpPr/>
      </xdr:nvSpPr>
      <xdr:spPr>
        <a:xfrm>
          <a:off x="10426700" y="131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144403</xdr:rowOff>
    </xdr:from>
    <xdr:ext cx="534377" cy="259045"/>
    <xdr:sp macro="" textlink="">
      <xdr:nvSpPr>
        <xdr:cNvPr id="418" name="商工費該当値テキスト"/>
        <xdr:cNvSpPr txBox="1"/>
      </xdr:nvSpPr>
      <xdr:spPr>
        <a:xfrm>
          <a:off x="10528300" y="130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64745</xdr:rowOff>
    </xdr:from>
    <xdr:to>
      <xdr:col>50</xdr:col>
      <xdr:colOff>165100</xdr:colOff>
      <xdr:row>77</xdr:row>
      <xdr:rowOff>166345</xdr:rowOff>
    </xdr:to>
    <xdr:sp macro="" textlink="">
      <xdr:nvSpPr>
        <xdr:cNvPr id="419" name="楕円 418"/>
        <xdr:cNvSpPr/>
      </xdr:nvSpPr>
      <xdr:spPr>
        <a:xfrm>
          <a:off x="9588500" y="132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11422</xdr:rowOff>
    </xdr:from>
    <xdr:ext cx="534377" cy="259045"/>
    <xdr:sp macro="" textlink="">
      <xdr:nvSpPr>
        <xdr:cNvPr id="420" name="テキスト ボックス 419"/>
        <xdr:cNvSpPr txBox="1"/>
      </xdr:nvSpPr>
      <xdr:spPr>
        <a:xfrm>
          <a:off x="9372111" y="130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97650</xdr:rowOff>
    </xdr:from>
    <xdr:to>
      <xdr:col>46</xdr:col>
      <xdr:colOff>38100</xdr:colOff>
      <xdr:row>78</xdr:row>
      <xdr:rowOff>27800</xdr:rowOff>
    </xdr:to>
    <xdr:sp macro="" textlink="">
      <xdr:nvSpPr>
        <xdr:cNvPr id="421" name="楕円 420"/>
        <xdr:cNvSpPr/>
      </xdr:nvSpPr>
      <xdr:spPr>
        <a:xfrm>
          <a:off x="8699500" y="132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18927</xdr:rowOff>
    </xdr:from>
    <xdr:ext cx="534377" cy="259045"/>
    <xdr:sp macro="" textlink="">
      <xdr:nvSpPr>
        <xdr:cNvPr id="422" name="テキスト ボックス 421"/>
        <xdr:cNvSpPr txBox="1"/>
      </xdr:nvSpPr>
      <xdr:spPr>
        <a:xfrm>
          <a:off x="8483111" y="133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79160</xdr:rowOff>
    </xdr:from>
    <xdr:to>
      <xdr:col>41</xdr:col>
      <xdr:colOff>101600</xdr:colOff>
      <xdr:row>78</xdr:row>
      <xdr:rowOff>9310</xdr:rowOff>
    </xdr:to>
    <xdr:sp macro="" textlink="">
      <xdr:nvSpPr>
        <xdr:cNvPr id="423" name="楕円 422"/>
        <xdr:cNvSpPr/>
      </xdr:nvSpPr>
      <xdr:spPr>
        <a:xfrm>
          <a:off x="7810500" y="132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25837</xdr:rowOff>
    </xdr:from>
    <xdr:ext cx="534377" cy="259045"/>
    <xdr:sp macro="" textlink="">
      <xdr:nvSpPr>
        <xdr:cNvPr id="424" name="テキスト ボックス 423"/>
        <xdr:cNvSpPr txBox="1"/>
      </xdr:nvSpPr>
      <xdr:spPr>
        <a:xfrm>
          <a:off x="7594111" y="130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41580</xdr:rowOff>
    </xdr:from>
    <xdr:to>
      <xdr:col>36</xdr:col>
      <xdr:colOff>165100</xdr:colOff>
      <xdr:row>77</xdr:row>
      <xdr:rowOff>143180</xdr:rowOff>
    </xdr:to>
    <xdr:sp macro="" textlink="">
      <xdr:nvSpPr>
        <xdr:cNvPr id="425" name="楕円 424"/>
        <xdr:cNvSpPr/>
      </xdr:nvSpPr>
      <xdr:spPr>
        <a:xfrm>
          <a:off x="6921500" y="132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159707</xdr:rowOff>
    </xdr:from>
    <xdr:ext cx="534377" cy="259045"/>
    <xdr:sp macro="" textlink="">
      <xdr:nvSpPr>
        <xdr:cNvPr id="426" name="テキスト ボックス 425"/>
        <xdr:cNvSpPr txBox="1"/>
      </xdr:nvSpPr>
      <xdr:spPr>
        <a:xfrm>
          <a:off x="6705111" y="130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100403</xdr:rowOff>
    </xdr:from>
    <xdr:to>
      <xdr:col>55</xdr:col>
      <xdr:colOff>0</xdr:colOff>
      <xdr:row>99</xdr:row>
      <xdr:rowOff>3040</xdr:rowOff>
    </xdr:to>
    <xdr:cxnSp macro="">
      <xdr:nvCxnSpPr>
        <xdr:cNvPr id="457" name="直線コネクタ 456"/>
        <xdr:cNvCxnSpPr/>
      </xdr:nvCxnSpPr>
      <xdr:spPr>
        <a:xfrm>
          <a:off x="9639300" y="16902503"/>
          <a:ext cx="838200" cy="7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73132</xdr:rowOff>
    </xdr:from>
    <xdr:to>
      <xdr:col>50</xdr:col>
      <xdr:colOff>114300</xdr:colOff>
      <xdr:row>98</xdr:row>
      <xdr:rowOff>100403</xdr:rowOff>
    </xdr:to>
    <xdr:cxnSp macro="">
      <xdr:nvCxnSpPr>
        <xdr:cNvPr id="460" name="直線コネクタ 459"/>
        <xdr:cNvCxnSpPr/>
      </xdr:nvCxnSpPr>
      <xdr:spPr>
        <a:xfrm>
          <a:off x="8750300" y="16875232"/>
          <a:ext cx="8890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73132</xdr:rowOff>
    </xdr:from>
    <xdr:to>
      <xdr:col>45</xdr:col>
      <xdr:colOff>177800</xdr:colOff>
      <xdr:row>98</xdr:row>
      <xdr:rowOff>117937</xdr:rowOff>
    </xdr:to>
    <xdr:cxnSp macro="">
      <xdr:nvCxnSpPr>
        <xdr:cNvPr id="463" name="直線コネクタ 462"/>
        <xdr:cNvCxnSpPr/>
      </xdr:nvCxnSpPr>
      <xdr:spPr>
        <a:xfrm flipV="1">
          <a:off x="7861300" y="16875232"/>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117937</xdr:rowOff>
    </xdr:from>
    <xdr:to>
      <xdr:col>41</xdr:col>
      <xdr:colOff>50800</xdr:colOff>
      <xdr:row>98</xdr:row>
      <xdr:rowOff>136469</xdr:rowOff>
    </xdr:to>
    <xdr:cxnSp macro="">
      <xdr:nvCxnSpPr>
        <xdr:cNvPr id="466" name="直線コネクタ 465"/>
        <xdr:cNvCxnSpPr/>
      </xdr:nvCxnSpPr>
      <xdr:spPr>
        <a:xfrm flipV="1">
          <a:off x="6972300" y="16920037"/>
          <a:ext cx="889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123690</xdr:rowOff>
    </xdr:from>
    <xdr:to>
      <xdr:col>55</xdr:col>
      <xdr:colOff>50800</xdr:colOff>
      <xdr:row>99</xdr:row>
      <xdr:rowOff>53840</xdr:rowOff>
    </xdr:to>
    <xdr:sp macro="" textlink="">
      <xdr:nvSpPr>
        <xdr:cNvPr id="476" name="楕円 475"/>
        <xdr:cNvSpPr/>
      </xdr:nvSpPr>
      <xdr:spPr>
        <a:xfrm>
          <a:off x="10426700" y="169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83067</xdr:rowOff>
    </xdr:from>
    <xdr:ext cx="534377" cy="259045"/>
    <xdr:sp macro="" textlink="">
      <xdr:nvSpPr>
        <xdr:cNvPr id="477" name="土木費該当値テキスト"/>
        <xdr:cNvSpPr txBox="1"/>
      </xdr:nvSpPr>
      <xdr:spPr>
        <a:xfrm>
          <a:off x="10528300" y="1671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49603</xdr:rowOff>
    </xdr:from>
    <xdr:to>
      <xdr:col>50</xdr:col>
      <xdr:colOff>165100</xdr:colOff>
      <xdr:row>98</xdr:row>
      <xdr:rowOff>151203</xdr:rowOff>
    </xdr:to>
    <xdr:sp macro="" textlink="">
      <xdr:nvSpPr>
        <xdr:cNvPr id="478" name="楕円 477"/>
        <xdr:cNvSpPr/>
      </xdr:nvSpPr>
      <xdr:spPr>
        <a:xfrm>
          <a:off x="9588500" y="168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167730</xdr:rowOff>
    </xdr:from>
    <xdr:ext cx="599010" cy="259045"/>
    <xdr:sp macro="" textlink="">
      <xdr:nvSpPr>
        <xdr:cNvPr id="479" name="テキスト ボックス 478"/>
        <xdr:cNvSpPr txBox="1"/>
      </xdr:nvSpPr>
      <xdr:spPr>
        <a:xfrm>
          <a:off x="9339795" y="1662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22332</xdr:rowOff>
    </xdr:from>
    <xdr:to>
      <xdr:col>46</xdr:col>
      <xdr:colOff>38100</xdr:colOff>
      <xdr:row>98</xdr:row>
      <xdr:rowOff>123932</xdr:rowOff>
    </xdr:to>
    <xdr:sp macro="" textlink="">
      <xdr:nvSpPr>
        <xdr:cNvPr id="480" name="楕円 479"/>
        <xdr:cNvSpPr/>
      </xdr:nvSpPr>
      <xdr:spPr>
        <a:xfrm>
          <a:off x="8699500" y="168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140459</xdr:rowOff>
    </xdr:from>
    <xdr:ext cx="599010" cy="259045"/>
    <xdr:sp macro="" textlink="">
      <xdr:nvSpPr>
        <xdr:cNvPr id="481" name="テキスト ボックス 480"/>
        <xdr:cNvSpPr txBox="1"/>
      </xdr:nvSpPr>
      <xdr:spPr>
        <a:xfrm>
          <a:off x="8450795" y="1659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67137</xdr:rowOff>
    </xdr:from>
    <xdr:to>
      <xdr:col>41</xdr:col>
      <xdr:colOff>101600</xdr:colOff>
      <xdr:row>98</xdr:row>
      <xdr:rowOff>168737</xdr:rowOff>
    </xdr:to>
    <xdr:sp macro="" textlink="">
      <xdr:nvSpPr>
        <xdr:cNvPr id="482" name="楕円 481"/>
        <xdr:cNvSpPr/>
      </xdr:nvSpPr>
      <xdr:spPr>
        <a:xfrm>
          <a:off x="7810500" y="168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13814</xdr:rowOff>
    </xdr:from>
    <xdr:ext cx="599010" cy="259045"/>
    <xdr:sp macro="" textlink="">
      <xdr:nvSpPr>
        <xdr:cNvPr id="483" name="テキスト ボックス 482"/>
        <xdr:cNvSpPr txBox="1"/>
      </xdr:nvSpPr>
      <xdr:spPr>
        <a:xfrm>
          <a:off x="7561795" y="1664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85669</xdr:rowOff>
    </xdr:from>
    <xdr:to>
      <xdr:col>36</xdr:col>
      <xdr:colOff>165100</xdr:colOff>
      <xdr:row>99</xdr:row>
      <xdr:rowOff>15819</xdr:rowOff>
    </xdr:to>
    <xdr:sp macro="" textlink="">
      <xdr:nvSpPr>
        <xdr:cNvPr id="484" name="楕円 483"/>
        <xdr:cNvSpPr/>
      </xdr:nvSpPr>
      <xdr:spPr>
        <a:xfrm>
          <a:off x="6921500" y="168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32346</xdr:rowOff>
    </xdr:from>
    <xdr:ext cx="599010" cy="259045"/>
    <xdr:sp macro="" textlink="">
      <xdr:nvSpPr>
        <xdr:cNvPr id="485" name="テキスト ボックス 484"/>
        <xdr:cNvSpPr txBox="1"/>
      </xdr:nvSpPr>
      <xdr:spPr>
        <a:xfrm>
          <a:off x="6672795" y="1666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142973</xdr:rowOff>
    </xdr:from>
    <xdr:to>
      <xdr:col>85</xdr:col>
      <xdr:colOff>127000</xdr:colOff>
      <xdr:row>37</xdr:row>
      <xdr:rowOff>153247</xdr:rowOff>
    </xdr:to>
    <xdr:cxnSp macro="">
      <xdr:nvCxnSpPr>
        <xdr:cNvPr id="512" name="直線コネクタ 511"/>
        <xdr:cNvCxnSpPr/>
      </xdr:nvCxnSpPr>
      <xdr:spPr>
        <a:xfrm>
          <a:off x="15481300" y="6486623"/>
          <a:ext cx="8382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142973</xdr:rowOff>
    </xdr:from>
    <xdr:to>
      <xdr:col>81</xdr:col>
      <xdr:colOff>50800</xdr:colOff>
      <xdr:row>37</xdr:row>
      <xdr:rowOff>164773</xdr:rowOff>
    </xdr:to>
    <xdr:cxnSp macro="">
      <xdr:nvCxnSpPr>
        <xdr:cNvPr id="515" name="直線コネクタ 514"/>
        <xdr:cNvCxnSpPr/>
      </xdr:nvCxnSpPr>
      <xdr:spPr>
        <a:xfrm flipV="1">
          <a:off x="14592300" y="6486623"/>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121590</xdr:rowOff>
    </xdr:from>
    <xdr:to>
      <xdr:col>76</xdr:col>
      <xdr:colOff>114300</xdr:colOff>
      <xdr:row>37</xdr:row>
      <xdr:rowOff>164773</xdr:rowOff>
    </xdr:to>
    <xdr:cxnSp macro="">
      <xdr:nvCxnSpPr>
        <xdr:cNvPr id="518" name="直線コネクタ 517"/>
        <xdr:cNvCxnSpPr/>
      </xdr:nvCxnSpPr>
      <xdr:spPr>
        <a:xfrm>
          <a:off x="13703300" y="6293790"/>
          <a:ext cx="889000" cy="2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121590</xdr:rowOff>
    </xdr:from>
    <xdr:to>
      <xdr:col>71</xdr:col>
      <xdr:colOff>177800</xdr:colOff>
      <xdr:row>38</xdr:row>
      <xdr:rowOff>15186</xdr:rowOff>
    </xdr:to>
    <xdr:cxnSp macro="">
      <xdr:nvCxnSpPr>
        <xdr:cNvPr id="521" name="直線コネクタ 520"/>
        <xdr:cNvCxnSpPr/>
      </xdr:nvCxnSpPr>
      <xdr:spPr>
        <a:xfrm flipV="1">
          <a:off x="12814300" y="6293790"/>
          <a:ext cx="889000" cy="23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102447</xdr:rowOff>
    </xdr:from>
    <xdr:to>
      <xdr:col>85</xdr:col>
      <xdr:colOff>177800</xdr:colOff>
      <xdr:row>38</xdr:row>
      <xdr:rowOff>32596</xdr:rowOff>
    </xdr:to>
    <xdr:sp macro="" textlink="">
      <xdr:nvSpPr>
        <xdr:cNvPr id="531" name="楕円 530"/>
        <xdr:cNvSpPr/>
      </xdr:nvSpPr>
      <xdr:spPr>
        <a:xfrm>
          <a:off x="16268700" y="6446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92173</xdr:rowOff>
    </xdr:from>
    <xdr:to>
      <xdr:col>81</xdr:col>
      <xdr:colOff>101600</xdr:colOff>
      <xdr:row>38</xdr:row>
      <xdr:rowOff>22323</xdr:rowOff>
    </xdr:to>
    <xdr:sp macro="" textlink="">
      <xdr:nvSpPr>
        <xdr:cNvPr id="533" name="楕円 532"/>
        <xdr:cNvSpPr/>
      </xdr:nvSpPr>
      <xdr:spPr>
        <a:xfrm>
          <a:off x="15430500" y="64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38850</xdr:rowOff>
    </xdr:from>
    <xdr:ext cx="534377" cy="259045"/>
    <xdr:sp macro="" textlink="">
      <xdr:nvSpPr>
        <xdr:cNvPr id="534" name="テキスト ボックス 533"/>
        <xdr:cNvSpPr txBox="1"/>
      </xdr:nvSpPr>
      <xdr:spPr>
        <a:xfrm>
          <a:off x="15214111" y="621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113973</xdr:rowOff>
    </xdr:from>
    <xdr:to>
      <xdr:col>76</xdr:col>
      <xdr:colOff>165100</xdr:colOff>
      <xdr:row>38</xdr:row>
      <xdr:rowOff>44123</xdr:rowOff>
    </xdr:to>
    <xdr:sp macro="" textlink="">
      <xdr:nvSpPr>
        <xdr:cNvPr id="535" name="楕円 534"/>
        <xdr:cNvSpPr/>
      </xdr:nvSpPr>
      <xdr:spPr>
        <a:xfrm>
          <a:off x="14541500" y="64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35250</xdr:rowOff>
    </xdr:from>
    <xdr:ext cx="534377" cy="259045"/>
    <xdr:sp macro="" textlink="">
      <xdr:nvSpPr>
        <xdr:cNvPr id="536" name="テキスト ボックス 535"/>
        <xdr:cNvSpPr txBox="1"/>
      </xdr:nvSpPr>
      <xdr:spPr>
        <a:xfrm>
          <a:off x="14325111" y="65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70790</xdr:rowOff>
    </xdr:from>
    <xdr:to>
      <xdr:col>72</xdr:col>
      <xdr:colOff>38100</xdr:colOff>
      <xdr:row>37</xdr:row>
      <xdr:rowOff>940</xdr:rowOff>
    </xdr:to>
    <xdr:sp macro="" textlink="">
      <xdr:nvSpPr>
        <xdr:cNvPr id="537" name="楕円 536"/>
        <xdr:cNvSpPr/>
      </xdr:nvSpPr>
      <xdr:spPr>
        <a:xfrm>
          <a:off x="13652500" y="62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17467</xdr:rowOff>
    </xdr:from>
    <xdr:ext cx="534377" cy="259045"/>
    <xdr:sp macro="" textlink="">
      <xdr:nvSpPr>
        <xdr:cNvPr id="538" name="テキスト ボックス 537"/>
        <xdr:cNvSpPr txBox="1"/>
      </xdr:nvSpPr>
      <xdr:spPr>
        <a:xfrm>
          <a:off x="13436111" y="60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135836</xdr:rowOff>
    </xdr:from>
    <xdr:to>
      <xdr:col>67</xdr:col>
      <xdr:colOff>101600</xdr:colOff>
      <xdr:row>38</xdr:row>
      <xdr:rowOff>65987</xdr:rowOff>
    </xdr:to>
    <xdr:sp macro="" textlink="">
      <xdr:nvSpPr>
        <xdr:cNvPr id="539" name="楕円 538"/>
        <xdr:cNvSpPr/>
      </xdr:nvSpPr>
      <xdr:spPr>
        <a:xfrm>
          <a:off x="12763500" y="6479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57113</xdr:rowOff>
    </xdr:from>
    <xdr:ext cx="534377" cy="259045"/>
    <xdr:sp macro="" textlink="">
      <xdr:nvSpPr>
        <xdr:cNvPr id="540" name="テキスト ボックス 539"/>
        <xdr:cNvSpPr txBox="1"/>
      </xdr:nvSpPr>
      <xdr:spPr>
        <a:xfrm>
          <a:off x="12547111" y="65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70767</xdr:rowOff>
    </xdr:from>
    <xdr:to>
      <xdr:col>85</xdr:col>
      <xdr:colOff>127000</xdr:colOff>
      <xdr:row>57</xdr:row>
      <xdr:rowOff>142087</xdr:rowOff>
    </xdr:to>
    <xdr:cxnSp macro="">
      <xdr:nvCxnSpPr>
        <xdr:cNvPr id="571" name="直線コネクタ 570"/>
        <xdr:cNvCxnSpPr/>
      </xdr:nvCxnSpPr>
      <xdr:spPr>
        <a:xfrm flipV="1">
          <a:off x="15481300" y="9843417"/>
          <a:ext cx="838200" cy="7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148119</xdr:rowOff>
    </xdr:from>
    <xdr:to>
      <xdr:col>81</xdr:col>
      <xdr:colOff>50800</xdr:colOff>
      <xdr:row>57</xdr:row>
      <xdr:rowOff>142087</xdr:rowOff>
    </xdr:to>
    <xdr:cxnSp macro="">
      <xdr:nvCxnSpPr>
        <xdr:cNvPr id="574" name="直線コネクタ 573"/>
        <xdr:cNvCxnSpPr/>
      </xdr:nvCxnSpPr>
      <xdr:spPr>
        <a:xfrm>
          <a:off x="14592300" y="9749319"/>
          <a:ext cx="889000" cy="1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48636</xdr:rowOff>
    </xdr:from>
    <xdr:to>
      <xdr:col>76</xdr:col>
      <xdr:colOff>114300</xdr:colOff>
      <xdr:row>56</xdr:row>
      <xdr:rowOff>148119</xdr:rowOff>
    </xdr:to>
    <xdr:cxnSp macro="">
      <xdr:nvCxnSpPr>
        <xdr:cNvPr id="577" name="直線コネクタ 576"/>
        <xdr:cNvCxnSpPr/>
      </xdr:nvCxnSpPr>
      <xdr:spPr>
        <a:xfrm>
          <a:off x="13703300" y="9649836"/>
          <a:ext cx="889000" cy="9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48636</xdr:rowOff>
    </xdr:from>
    <xdr:to>
      <xdr:col>71</xdr:col>
      <xdr:colOff>177800</xdr:colOff>
      <xdr:row>57</xdr:row>
      <xdr:rowOff>164552</xdr:rowOff>
    </xdr:to>
    <xdr:cxnSp macro="">
      <xdr:nvCxnSpPr>
        <xdr:cNvPr id="580" name="直線コネクタ 579"/>
        <xdr:cNvCxnSpPr/>
      </xdr:nvCxnSpPr>
      <xdr:spPr>
        <a:xfrm flipV="1">
          <a:off x="12814300" y="9649836"/>
          <a:ext cx="889000" cy="28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19967</xdr:rowOff>
    </xdr:from>
    <xdr:to>
      <xdr:col>85</xdr:col>
      <xdr:colOff>177800</xdr:colOff>
      <xdr:row>57</xdr:row>
      <xdr:rowOff>121567</xdr:rowOff>
    </xdr:to>
    <xdr:sp macro="" textlink="">
      <xdr:nvSpPr>
        <xdr:cNvPr id="590" name="楕円 589"/>
        <xdr:cNvSpPr/>
      </xdr:nvSpPr>
      <xdr:spPr>
        <a:xfrm>
          <a:off x="16268700" y="97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42844</xdr:rowOff>
    </xdr:from>
    <xdr:ext cx="599010" cy="259045"/>
    <xdr:sp macro="" textlink="">
      <xdr:nvSpPr>
        <xdr:cNvPr id="591" name="教育費該当値テキスト"/>
        <xdr:cNvSpPr txBox="1"/>
      </xdr:nvSpPr>
      <xdr:spPr>
        <a:xfrm>
          <a:off x="16370300" y="964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91287</xdr:rowOff>
    </xdr:from>
    <xdr:to>
      <xdr:col>81</xdr:col>
      <xdr:colOff>101600</xdr:colOff>
      <xdr:row>58</xdr:row>
      <xdr:rowOff>21437</xdr:rowOff>
    </xdr:to>
    <xdr:sp macro="" textlink="">
      <xdr:nvSpPr>
        <xdr:cNvPr id="592" name="楕円 591"/>
        <xdr:cNvSpPr/>
      </xdr:nvSpPr>
      <xdr:spPr>
        <a:xfrm>
          <a:off x="15430500" y="98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37964</xdr:rowOff>
    </xdr:from>
    <xdr:ext cx="534377" cy="259045"/>
    <xdr:sp macro="" textlink="">
      <xdr:nvSpPr>
        <xdr:cNvPr id="593" name="テキスト ボックス 592"/>
        <xdr:cNvSpPr txBox="1"/>
      </xdr:nvSpPr>
      <xdr:spPr>
        <a:xfrm>
          <a:off x="15214111" y="96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97319</xdr:rowOff>
    </xdr:from>
    <xdr:to>
      <xdr:col>76</xdr:col>
      <xdr:colOff>165100</xdr:colOff>
      <xdr:row>57</xdr:row>
      <xdr:rowOff>27469</xdr:rowOff>
    </xdr:to>
    <xdr:sp macro="" textlink="">
      <xdr:nvSpPr>
        <xdr:cNvPr id="594" name="楕円 593"/>
        <xdr:cNvSpPr/>
      </xdr:nvSpPr>
      <xdr:spPr>
        <a:xfrm>
          <a:off x="14541500" y="96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43996</xdr:rowOff>
    </xdr:from>
    <xdr:ext cx="599010" cy="259045"/>
    <xdr:sp macro="" textlink="">
      <xdr:nvSpPr>
        <xdr:cNvPr id="595" name="テキスト ボックス 594"/>
        <xdr:cNvSpPr txBox="1"/>
      </xdr:nvSpPr>
      <xdr:spPr>
        <a:xfrm>
          <a:off x="14292795" y="947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169286</xdr:rowOff>
    </xdr:from>
    <xdr:to>
      <xdr:col>72</xdr:col>
      <xdr:colOff>38100</xdr:colOff>
      <xdr:row>56</xdr:row>
      <xdr:rowOff>99436</xdr:rowOff>
    </xdr:to>
    <xdr:sp macro="" textlink="">
      <xdr:nvSpPr>
        <xdr:cNvPr id="596" name="楕円 595"/>
        <xdr:cNvSpPr/>
      </xdr:nvSpPr>
      <xdr:spPr>
        <a:xfrm>
          <a:off x="13652500" y="95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115963</xdr:rowOff>
    </xdr:from>
    <xdr:ext cx="599010" cy="259045"/>
    <xdr:sp macro="" textlink="">
      <xdr:nvSpPr>
        <xdr:cNvPr id="597" name="テキスト ボックス 596"/>
        <xdr:cNvSpPr txBox="1"/>
      </xdr:nvSpPr>
      <xdr:spPr>
        <a:xfrm>
          <a:off x="13403795" y="937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113752</xdr:rowOff>
    </xdr:from>
    <xdr:to>
      <xdr:col>67</xdr:col>
      <xdr:colOff>101600</xdr:colOff>
      <xdr:row>58</xdr:row>
      <xdr:rowOff>43902</xdr:rowOff>
    </xdr:to>
    <xdr:sp macro="" textlink="">
      <xdr:nvSpPr>
        <xdr:cNvPr id="598" name="楕円 597"/>
        <xdr:cNvSpPr/>
      </xdr:nvSpPr>
      <xdr:spPr>
        <a:xfrm>
          <a:off x="12763500" y="98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60429</xdr:rowOff>
    </xdr:from>
    <xdr:ext cx="534377" cy="259045"/>
    <xdr:sp macro="" textlink="">
      <xdr:nvSpPr>
        <xdr:cNvPr id="599" name="テキスト ボックス 598"/>
        <xdr:cNvSpPr txBox="1"/>
      </xdr:nvSpPr>
      <xdr:spPr>
        <a:xfrm>
          <a:off x="12547111" y="96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101341</xdr:rowOff>
    </xdr:from>
    <xdr:to>
      <xdr:col>85</xdr:col>
      <xdr:colOff>127000</xdr:colOff>
      <xdr:row>78</xdr:row>
      <xdr:rowOff>103174</xdr:rowOff>
    </xdr:to>
    <xdr:cxnSp macro="">
      <xdr:nvCxnSpPr>
        <xdr:cNvPr id="626" name="直線コネクタ 625"/>
        <xdr:cNvCxnSpPr/>
      </xdr:nvCxnSpPr>
      <xdr:spPr>
        <a:xfrm flipV="1">
          <a:off x="15481300" y="13474441"/>
          <a:ext cx="8382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103174</xdr:rowOff>
    </xdr:from>
    <xdr:to>
      <xdr:col>81</xdr:col>
      <xdr:colOff>50800</xdr:colOff>
      <xdr:row>78</xdr:row>
      <xdr:rowOff>120890</xdr:rowOff>
    </xdr:to>
    <xdr:cxnSp macro="">
      <xdr:nvCxnSpPr>
        <xdr:cNvPr id="629" name="直線コネクタ 628"/>
        <xdr:cNvCxnSpPr/>
      </xdr:nvCxnSpPr>
      <xdr:spPr>
        <a:xfrm flipV="1">
          <a:off x="14592300" y="13476274"/>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116177</xdr:rowOff>
    </xdr:from>
    <xdr:to>
      <xdr:col>76</xdr:col>
      <xdr:colOff>114300</xdr:colOff>
      <xdr:row>78</xdr:row>
      <xdr:rowOff>120890</xdr:rowOff>
    </xdr:to>
    <xdr:cxnSp macro="">
      <xdr:nvCxnSpPr>
        <xdr:cNvPr id="632" name="直線コネクタ 631"/>
        <xdr:cNvCxnSpPr/>
      </xdr:nvCxnSpPr>
      <xdr:spPr>
        <a:xfrm>
          <a:off x="13703300" y="13489277"/>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136409</xdr:rowOff>
    </xdr:from>
    <xdr:to>
      <xdr:col>71</xdr:col>
      <xdr:colOff>177800</xdr:colOff>
      <xdr:row>78</xdr:row>
      <xdr:rowOff>116177</xdr:rowOff>
    </xdr:to>
    <xdr:cxnSp macro="">
      <xdr:nvCxnSpPr>
        <xdr:cNvPr id="635" name="直線コネクタ 634"/>
        <xdr:cNvCxnSpPr/>
      </xdr:nvCxnSpPr>
      <xdr:spPr>
        <a:xfrm>
          <a:off x="12814300" y="13338059"/>
          <a:ext cx="889000" cy="15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50541</xdr:rowOff>
    </xdr:from>
    <xdr:to>
      <xdr:col>85</xdr:col>
      <xdr:colOff>177800</xdr:colOff>
      <xdr:row>78</xdr:row>
      <xdr:rowOff>152141</xdr:rowOff>
    </xdr:to>
    <xdr:sp macro="" textlink="">
      <xdr:nvSpPr>
        <xdr:cNvPr id="645" name="楕円 644"/>
        <xdr:cNvSpPr/>
      </xdr:nvSpPr>
      <xdr:spPr>
        <a:xfrm>
          <a:off x="162687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52374</xdr:rowOff>
    </xdr:from>
    <xdr:to>
      <xdr:col>81</xdr:col>
      <xdr:colOff>101600</xdr:colOff>
      <xdr:row>78</xdr:row>
      <xdr:rowOff>153974</xdr:rowOff>
    </xdr:to>
    <xdr:sp macro="" textlink="">
      <xdr:nvSpPr>
        <xdr:cNvPr id="647" name="楕円 646"/>
        <xdr:cNvSpPr/>
      </xdr:nvSpPr>
      <xdr:spPr>
        <a:xfrm>
          <a:off x="15430500" y="134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145101</xdr:rowOff>
    </xdr:from>
    <xdr:ext cx="469744" cy="259045"/>
    <xdr:sp macro="" textlink="">
      <xdr:nvSpPr>
        <xdr:cNvPr id="648" name="テキスト ボックス 647"/>
        <xdr:cNvSpPr txBox="1"/>
      </xdr:nvSpPr>
      <xdr:spPr>
        <a:xfrm>
          <a:off x="15246428" y="13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70090</xdr:rowOff>
    </xdr:from>
    <xdr:to>
      <xdr:col>76</xdr:col>
      <xdr:colOff>165100</xdr:colOff>
      <xdr:row>79</xdr:row>
      <xdr:rowOff>240</xdr:rowOff>
    </xdr:to>
    <xdr:sp macro="" textlink="">
      <xdr:nvSpPr>
        <xdr:cNvPr id="649" name="楕円 648"/>
        <xdr:cNvSpPr/>
      </xdr:nvSpPr>
      <xdr:spPr>
        <a:xfrm>
          <a:off x="14541500" y="134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162817</xdr:rowOff>
    </xdr:from>
    <xdr:ext cx="469744" cy="259045"/>
    <xdr:sp macro="" textlink="">
      <xdr:nvSpPr>
        <xdr:cNvPr id="650" name="テキスト ボックス 649"/>
        <xdr:cNvSpPr txBox="1"/>
      </xdr:nvSpPr>
      <xdr:spPr>
        <a:xfrm>
          <a:off x="14357428" y="1353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65377</xdr:rowOff>
    </xdr:from>
    <xdr:to>
      <xdr:col>72</xdr:col>
      <xdr:colOff>38100</xdr:colOff>
      <xdr:row>78</xdr:row>
      <xdr:rowOff>166977</xdr:rowOff>
    </xdr:to>
    <xdr:sp macro="" textlink="">
      <xdr:nvSpPr>
        <xdr:cNvPr id="651" name="楕円 650"/>
        <xdr:cNvSpPr/>
      </xdr:nvSpPr>
      <xdr:spPr>
        <a:xfrm>
          <a:off x="13652500" y="134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158104</xdr:rowOff>
    </xdr:from>
    <xdr:ext cx="469744" cy="259045"/>
    <xdr:sp macro="" textlink="">
      <xdr:nvSpPr>
        <xdr:cNvPr id="652" name="テキスト ボックス 651"/>
        <xdr:cNvSpPr txBox="1"/>
      </xdr:nvSpPr>
      <xdr:spPr>
        <a:xfrm>
          <a:off x="13468428" y="135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85609</xdr:rowOff>
    </xdr:from>
    <xdr:to>
      <xdr:col>67</xdr:col>
      <xdr:colOff>101600</xdr:colOff>
      <xdr:row>78</xdr:row>
      <xdr:rowOff>15759</xdr:rowOff>
    </xdr:to>
    <xdr:sp macro="" textlink="">
      <xdr:nvSpPr>
        <xdr:cNvPr id="653" name="楕円 652"/>
        <xdr:cNvSpPr/>
      </xdr:nvSpPr>
      <xdr:spPr>
        <a:xfrm>
          <a:off x="12763500" y="132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32286</xdr:rowOff>
    </xdr:from>
    <xdr:ext cx="534377" cy="259045"/>
    <xdr:sp macro="" textlink="">
      <xdr:nvSpPr>
        <xdr:cNvPr id="654" name="テキスト ボックス 653"/>
        <xdr:cNvSpPr txBox="1"/>
      </xdr:nvSpPr>
      <xdr:spPr>
        <a:xfrm>
          <a:off x="12547111" y="130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100651</xdr:rowOff>
    </xdr:from>
    <xdr:to>
      <xdr:col>85</xdr:col>
      <xdr:colOff>127000</xdr:colOff>
      <xdr:row>95</xdr:row>
      <xdr:rowOff>138379</xdr:rowOff>
    </xdr:to>
    <xdr:cxnSp macro="">
      <xdr:nvCxnSpPr>
        <xdr:cNvPr id="681" name="直線コネクタ 680"/>
        <xdr:cNvCxnSpPr/>
      </xdr:nvCxnSpPr>
      <xdr:spPr>
        <a:xfrm flipV="1">
          <a:off x="15481300" y="16388401"/>
          <a:ext cx="838200" cy="3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138379</xdr:rowOff>
    </xdr:from>
    <xdr:to>
      <xdr:col>81</xdr:col>
      <xdr:colOff>50800</xdr:colOff>
      <xdr:row>95</xdr:row>
      <xdr:rowOff>155597</xdr:rowOff>
    </xdr:to>
    <xdr:cxnSp macro="">
      <xdr:nvCxnSpPr>
        <xdr:cNvPr id="684" name="直線コネクタ 683"/>
        <xdr:cNvCxnSpPr/>
      </xdr:nvCxnSpPr>
      <xdr:spPr>
        <a:xfrm flipV="1">
          <a:off x="14592300" y="16426129"/>
          <a:ext cx="8890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155597</xdr:rowOff>
    </xdr:from>
    <xdr:to>
      <xdr:col>76</xdr:col>
      <xdr:colOff>114300</xdr:colOff>
      <xdr:row>96</xdr:row>
      <xdr:rowOff>18830</xdr:rowOff>
    </xdr:to>
    <xdr:cxnSp macro="">
      <xdr:nvCxnSpPr>
        <xdr:cNvPr id="687" name="直線コネクタ 686"/>
        <xdr:cNvCxnSpPr/>
      </xdr:nvCxnSpPr>
      <xdr:spPr>
        <a:xfrm flipV="1">
          <a:off x="13703300" y="16443347"/>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137021</xdr:rowOff>
    </xdr:from>
    <xdr:to>
      <xdr:col>71</xdr:col>
      <xdr:colOff>177800</xdr:colOff>
      <xdr:row>96</xdr:row>
      <xdr:rowOff>18830</xdr:rowOff>
    </xdr:to>
    <xdr:cxnSp macro="">
      <xdr:nvCxnSpPr>
        <xdr:cNvPr id="690" name="直線コネクタ 689"/>
        <xdr:cNvCxnSpPr/>
      </xdr:nvCxnSpPr>
      <xdr:spPr>
        <a:xfrm>
          <a:off x="12814300" y="16424771"/>
          <a:ext cx="8890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49851</xdr:rowOff>
    </xdr:from>
    <xdr:to>
      <xdr:col>85</xdr:col>
      <xdr:colOff>177800</xdr:colOff>
      <xdr:row>95</xdr:row>
      <xdr:rowOff>151451</xdr:rowOff>
    </xdr:to>
    <xdr:sp macro="" textlink="">
      <xdr:nvSpPr>
        <xdr:cNvPr id="700" name="楕円 699"/>
        <xdr:cNvSpPr/>
      </xdr:nvSpPr>
      <xdr:spPr>
        <a:xfrm>
          <a:off x="16268700" y="163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72728</xdr:rowOff>
    </xdr:from>
    <xdr:ext cx="599010" cy="259045"/>
    <xdr:sp macro="" textlink="">
      <xdr:nvSpPr>
        <xdr:cNvPr id="701" name="公債費該当値テキスト"/>
        <xdr:cNvSpPr txBox="1"/>
      </xdr:nvSpPr>
      <xdr:spPr>
        <a:xfrm>
          <a:off x="16370300" y="1618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87579</xdr:rowOff>
    </xdr:from>
    <xdr:to>
      <xdr:col>81</xdr:col>
      <xdr:colOff>101600</xdr:colOff>
      <xdr:row>96</xdr:row>
      <xdr:rowOff>17729</xdr:rowOff>
    </xdr:to>
    <xdr:sp macro="" textlink="">
      <xdr:nvSpPr>
        <xdr:cNvPr id="702" name="楕円 701"/>
        <xdr:cNvSpPr/>
      </xdr:nvSpPr>
      <xdr:spPr>
        <a:xfrm>
          <a:off x="15430500" y="163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34256</xdr:rowOff>
    </xdr:from>
    <xdr:ext cx="599010" cy="259045"/>
    <xdr:sp macro="" textlink="">
      <xdr:nvSpPr>
        <xdr:cNvPr id="703" name="テキスト ボックス 702"/>
        <xdr:cNvSpPr txBox="1"/>
      </xdr:nvSpPr>
      <xdr:spPr>
        <a:xfrm>
          <a:off x="15181795" y="1615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104797</xdr:rowOff>
    </xdr:from>
    <xdr:to>
      <xdr:col>76</xdr:col>
      <xdr:colOff>165100</xdr:colOff>
      <xdr:row>96</xdr:row>
      <xdr:rowOff>34947</xdr:rowOff>
    </xdr:to>
    <xdr:sp macro="" textlink="">
      <xdr:nvSpPr>
        <xdr:cNvPr id="704" name="楕円 703"/>
        <xdr:cNvSpPr/>
      </xdr:nvSpPr>
      <xdr:spPr>
        <a:xfrm>
          <a:off x="14541500" y="163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51474</xdr:rowOff>
    </xdr:from>
    <xdr:ext cx="599010" cy="259045"/>
    <xdr:sp macro="" textlink="">
      <xdr:nvSpPr>
        <xdr:cNvPr id="705" name="テキスト ボックス 704"/>
        <xdr:cNvSpPr txBox="1"/>
      </xdr:nvSpPr>
      <xdr:spPr>
        <a:xfrm>
          <a:off x="14292795" y="1616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139480</xdr:rowOff>
    </xdr:from>
    <xdr:to>
      <xdr:col>72</xdr:col>
      <xdr:colOff>38100</xdr:colOff>
      <xdr:row>96</xdr:row>
      <xdr:rowOff>69630</xdr:rowOff>
    </xdr:to>
    <xdr:sp macro="" textlink="">
      <xdr:nvSpPr>
        <xdr:cNvPr id="706" name="楕円 705"/>
        <xdr:cNvSpPr/>
      </xdr:nvSpPr>
      <xdr:spPr>
        <a:xfrm>
          <a:off x="13652500" y="164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86157</xdr:rowOff>
    </xdr:from>
    <xdr:ext cx="599010" cy="259045"/>
    <xdr:sp macro="" textlink="">
      <xdr:nvSpPr>
        <xdr:cNvPr id="707" name="テキスト ボックス 706"/>
        <xdr:cNvSpPr txBox="1"/>
      </xdr:nvSpPr>
      <xdr:spPr>
        <a:xfrm>
          <a:off x="13403795" y="1620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86221</xdr:rowOff>
    </xdr:from>
    <xdr:to>
      <xdr:col>67</xdr:col>
      <xdr:colOff>101600</xdr:colOff>
      <xdr:row>96</xdr:row>
      <xdr:rowOff>16371</xdr:rowOff>
    </xdr:to>
    <xdr:sp macro="" textlink="">
      <xdr:nvSpPr>
        <xdr:cNvPr id="708" name="楕円 707"/>
        <xdr:cNvSpPr/>
      </xdr:nvSpPr>
      <xdr:spPr>
        <a:xfrm>
          <a:off x="12763500" y="163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32898</xdr:rowOff>
    </xdr:from>
    <xdr:ext cx="599010" cy="259045"/>
    <xdr:sp macro="" textlink="">
      <xdr:nvSpPr>
        <xdr:cNvPr id="709" name="テキスト ボックス 708"/>
        <xdr:cNvSpPr txBox="1"/>
      </xdr:nvSpPr>
      <xdr:spPr>
        <a:xfrm>
          <a:off x="12514795" y="1614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136499</xdr:rowOff>
    </xdr:from>
    <xdr:to>
      <xdr:col>107</xdr:col>
      <xdr:colOff>50800</xdr:colOff>
      <xdr:row>38</xdr:row>
      <xdr:rowOff>139700</xdr:rowOff>
    </xdr:to>
    <xdr:cxnSp macro="">
      <xdr:nvCxnSpPr>
        <xdr:cNvPr id="742" name="直線コネクタ 741"/>
        <xdr:cNvCxnSpPr/>
      </xdr:nvCxnSpPr>
      <xdr:spPr>
        <a:xfrm>
          <a:off x="19545300" y="6480149"/>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136499</xdr:rowOff>
    </xdr:from>
    <xdr:to>
      <xdr:col>102</xdr:col>
      <xdr:colOff>114300</xdr:colOff>
      <xdr:row>38</xdr:row>
      <xdr:rowOff>139700</xdr:rowOff>
    </xdr:to>
    <xdr:cxnSp macro="">
      <xdr:nvCxnSpPr>
        <xdr:cNvPr id="745" name="直線コネクタ 744"/>
        <xdr:cNvCxnSpPr/>
      </xdr:nvCxnSpPr>
      <xdr:spPr>
        <a:xfrm flipV="1">
          <a:off x="18656300" y="6480149"/>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145051</xdr:rowOff>
    </xdr:from>
    <xdr:ext cx="378565" cy="259045"/>
    <xdr:sp macro="" textlink="">
      <xdr:nvSpPr>
        <xdr:cNvPr id="747" name="テキスト ボックス 746"/>
        <xdr:cNvSpPr txBox="1"/>
      </xdr:nvSpPr>
      <xdr:spPr>
        <a:xfrm>
          <a:off x="19356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85699</xdr:rowOff>
    </xdr:from>
    <xdr:to>
      <xdr:col>102</xdr:col>
      <xdr:colOff>165100</xdr:colOff>
      <xdr:row>38</xdr:row>
      <xdr:rowOff>15849</xdr:rowOff>
    </xdr:to>
    <xdr:sp macro="" textlink="">
      <xdr:nvSpPr>
        <xdr:cNvPr id="761" name="楕円 760"/>
        <xdr:cNvSpPr/>
      </xdr:nvSpPr>
      <xdr:spPr>
        <a:xfrm>
          <a:off x="19494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32376</xdr:rowOff>
    </xdr:from>
    <xdr:ext cx="378565" cy="259045"/>
    <xdr:sp macro="" textlink="">
      <xdr:nvSpPr>
        <xdr:cNvPr id="762" name="テキスト ボックス 761"/>
        <xdr:cNvSpPr txBox="1"/>
      </xdr:nvSpPr>
      <xdr:spPr>
        <a:xfrm>
          <a:off x="19356017" y="620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本町は、東西</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南北</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に及ぶ</a:t>
          </a:r>
          <a:r>
            <a:rPr kumimoji="1" lang="en-US" altLang="ja-JP" sz="1100">
              <a:solidFill>
                <a:schemeClr val="dk1"/>
              </a:solidFill>
              <a:effectLst/>
              <a:latin typeface="+mn-lt"/>
              <a:ea typeface="+mn-ea"/>
              <a:cs typeface="+mn-cs"/>
            </a:rPr>
            <a:t>393.19</a:t>
          </a:r>
          <a:r>
            <a:rPr kumimoji="1" lang="ja-JP" altLang="ja-JP" sz="1100">
              <a:solidFill>
                <a:schemeClr val="dk1"/>
              </a:solidFill>
              <a:effectLst/>
              <a:latin typeface="+mn-lt"/>
              <a:ea typeface="+mn-ea"/>
              <a:cs typeface="+mn-cs"/>
            </a:rPr>
            <a:t>Ｋ㎡と県下第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位の面積を有しており、町の中央を流れる寒河江川とその支流沿いに</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の集落が散在している。それぞれの集落の規模は小さく、そのうち</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集落は町の中心部から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以上離れた位置にあり、最遠距離の根子集落までは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となっている。そのため行政サービスに係るコストが多大になる傾向にある。議会費については類似団体平均を大きく上回るが、これは基準となる人口減少の影響が最も大きく、議員定数については平成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名から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名に、さらに平成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名に削減し、健全かつ活発な議会運営のために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名の議員定員を維持している。教育費については、平成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年度にかけ町民体育館整備工事が行われたこと</a:t>
          </a:r>
          <a:r>
            <a:rPr kumimoji="1" lang="ja-JP" altLang="en-US" sz="1100">
              <a:solidFill>
                <a:schemeClr val="dk1"/>
              </a:solidFill>
              <a:effectLst/>
              <a:latin typeface="+mn-lt"/>
              <a:ea typeface="+mn-ea"/>
              <a:cs typeface="+mn-cs"/>
            </a:rPr>
            <a:t>や令和元年度に月山湖カヌースプリント競技場整備工事により増加している</a:t>
          </a:r>
          <a:r>
            <a:rPr kumimoji="1" lang="ja-JP" altLang="ja-JP" sz="1100">
              <a:solidFill>
                <a:schemeClr val="dk1"/>
              </a:solidFill>
              <a:effectLst/>
              <a:latin typeface="+mn-lt"/>
              <a:ea typeface="+mn-ea"/>
              <a:cs typeface="+mn-cs"/>
            </a:rPr>
            <a:t>。衛生費については、病院事業会計に対する不採算部分の繰出金等の影響が大きくなっている。土木費につい</a:t>
          </a:r>
          <a:r>
            <a:rPr kumimoji="1" lang="ja-JP" altLang="en-US" sz="1100">
              <a:solidFill>
                <a:schemeClr val="dk1"/>
              </a:solidFill>
              <a:effectLst/>
              <a:latin typeface="+mn-lt"/>
              <a:ea typeface="+mn-ea"/>
              <a:cs typeface="+mn-cs"/>
            </a:rPr>
            <a:t>て、平成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年度においては町営住宅建設工事</a:t>
          </a:r>
          <a:r>
            <a:rPr kumimoji="1" lang="ja-JP" altLang="ja-JP" sz="1100">
              <a:solidFill>
                <a:schemeClr val="dk1"/>
              </a:solidFill>
              <a:effectLst/>
              <a:latin typeface="+mn-lt"/>
              <a:ea typeface="+mn-ea"/>
              <a:cs typeface="+mn-cs"/>
            </a:rPr>
            <a:t>（長期賃貸住宅，定住促進住宅）などの大規模事業が続いたことにより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a:t>
          </a:r>
          <a:r>
            <a:rPr kumimoji="1" lang="ja-JP" altLang="en-US" sz="1100">
              <a:solidFill>
                <a:schemeClr val="dk1"/>
              </a:solidFill>
              <a:effectLst/>
              <a:latin typeface="+mn-lt"/>
              <a:ea typeface="+mn-ea"/>
              <a:cs typeface="+mn-cs"/>
            </a:rPr>
            <a:t>団体内平均値を上回っている状態である</a:t>
          </a:r>
          <a:r>
            <a:rPr kumimoji="1" lang="ja-JP" altLang="ja-JP" sz="1100">
              <a:solidFill>
                <a:schemeClr val="dk1"/>
              </a:solidFill>
              <a:effectLst/>
              <a:latin typeface="+mn-lt"/>
              <a:ea typeface="+mn-ea"/>
              <a:cs typeface="+mn-cs"/>
            </a:rPr>
            <a:t>。公債費については、平成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年度開校の統合小学校建設等の大規模事業を実施してきたほか、その後も同報系防災行政無線の整備、町民体育館の整備（ともに</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）等を行っていることから令和４年度まで増加する見込みである。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町税及び交付税の減などにより実質単年度収支は▲</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赤字となったが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財政調整基金等の取崩しにより実質収支は黒字を確保している。</a:t>
          </a:r>
          <a:endParaRPr lang="ja-JP" altLang="ja-JP" sz="1400">
            <a:effectLst/>
          </a:endParaRPr>
        </a:p>
        <a:p>
          <a:r>
            <a:rPr kumimoji="1" lang="ja-JP" altLang="ja-JP" sz="1100">
              <a:solidFill>
                <a:schemeClr val="dk1"/>
              </a:solidFill>
              <a:effectLst/>
              <a:latin typeface="+mn-lt"/>
              <a:ea typeface="+mn-ea"/>
              <a:cs typeface="+mn-cs"/>
            </a:rPr>
            <a:t>　また、人口減少に伴い町税並び地方交付税等が減少傾向にあり、財源の確保並びに歳出の抑制が課題である。今後も緊急性の高い事業の峻別、投資的経費の抑制等、歳出の見直しを実施するとともに、税収の徴収率向上対策を中心とする歳入確保に努め、後年度負担の軽減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本町では平成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年度分の算定以来、連結実質赤字比率は各会計の実質収支、又は連結実質収支が黒字であるため発生していない。</a:t>
          </a:r>
          <a:endParaRPr lang="ja-JP" altLang="ja-JP" sz="1400">
            <a:effectLst/>
          </a:endParaRPr>
        </a:p>
        <a:p>
          <a:r>
            <a:rPr kumimoji="1" lang="ja-JP" altLang="ja-JP" sz="1100">
              <a:solidFill>
                <a:schemeClr val="dk1"/>
              </a:solidFill>
              <a:effectLst/>
              <a:latin typeface="+mn-lt"/>
              <a:ea typeface="+mn-ea"/>
              <a:cs typeface="+mn-cs"/>
            </a:rPr>
            <a:t>　今後については、人口減少による町税及び交付税等の減収が予測され、また人口減少に伴う上下水道の利用者及び医療サービス等の受給者の減少が見込まれることから、公営企業会計への事業に係る繰出金や財政状態悪化に伴う赤字補塡的な繰出金などの抑制も含め、各会計の経費の節減を図り、事業規模の適正化などにより、赤字とならないように努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7" t="s">
        <v>82</v>
      </c>
      <c r="C3" s="648"/>
      <c r="D3" s="648"/>
      <c r="E3" s="649"/>
      <c r="F3" s="649"/>
      <c r="G3" s="649"/>
      <c r="H3" s="649"/>
      <c r="I3" s="649"/>
      <c r="J3" s="649"/>
      <c r="K3" s="649"/>
      <c r="L3" s="649" t="s">
        <v>83</v>
      </c>
      <c r="M3" s="649"/>
      <c r="N3" s="649"/>
      <c r="O3" s="649"/>
      <c r="P3" s="649"/>
      <c r="Q3" s="649"/>
      <c r="R3" s="652"/>
      <c r="S3" s="652"/>
      <c r="T3" s="652"/>
      <c r="U3" s="652"/>
      <c r="V3" s="653"/>
      <c r="W3" s="543" t="s">
        <v>84</v>
      </c>
      <c r="X3" s="544"/>
      <c r="Y3" s="544"/>
      <c r="Z3" s="544"/>
      <c r="AA3" s="544"/>
      <c r="AB3" s="648"/>
      <c r="AC3" s="652" t="s">
        <v>85</v>
      </c>
      <c r="AD3" s="544"/>
      <c r="AE3" s="544"/>
      <c r="AF3" s="544"/>
      <c r="AG3" s="544"/>
      <c r="AH3" s="544"/>
      <c r="AI3" s="544"/>
      <c r="AJ3" s="544"/>
      <c r="AK3" s="544"/>
      <c r="AL3" s="614"/>
      <c r="AM3" s="543" t="s">
        <v>86</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87</v>
      </c>
      <c r="BO3" s="544"/>
      <c r="BP3" s="544"/>
      <c r="BQ3" s="544"/>
      <c r="BR3" s="544"/>
      <c r="BS3" s="544"/>
      <c r="BT3" s="544"/>
      <c r="BU3" s="614"/>
      <c r="BV3" s="543" t="s">
        <v>88</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89</v>
      </c>
      <c r="CU3" s="544"/>
      <c r="CV3" s="544"/>
      <c r="CW3" s="544"/>
      <c r="CX3" s="544"/>
      <c r="CY3" s="544"/>
      <c r="CZ3" s="544"/>
      <c r="DA3" s="614"/>
      <c r="DB3" s="543" t="s">
        <v>90</v>
      </c>
      <c r="DC3" s="544"/>
      <c r="DD3" s="544"/>
      <c r="DE3" s="544"/>
      <c r="DF3" s="544"/>
      <c r="DG3" s="544"/>
      <c r="DH3" s="544"/>
      <c r="DI3" s="614"/>
      <c r="DJ3" s="184"/>
      <c r="DK3" s="184"/>
      <c r="DL3" s="184"/>
      <c r="DM3" s="184"/>
      <c r="DN3" s="184"/>
      <c r="DO3" s="184"/>
    </row>
    <row r="4" spans="1:119" ht="18.75" customHeight="1" x14ac:dyDescent="0.15">
      <c r="A4" s="185"/>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91</v>
      </c>
      <c r="AZ4" s="457"/>
      <c r="BA4" s="457"/>
      <c r="BB4" s="457"/>
      <c r="BC4" s="457"/>
      <c r="BD4" s="457"/>
      <c r="BE4" s="457"/>
      <c r="BF4" s="457"/>
      <c r="BG4" s="457"/>
      <c r="BH4" s="457"/>
      <c r="BI4" s="457"/>
      <c r="BJ4" s="457"/>
      <c r="BK4" s="457"/>
      <c r="BL4" s="457"/>
      <c r="BM4" s="458"/>
      <c r="BN4" s="459">
        <v>5080495</v>
      </c>
      <c r="BO4" s="460"/>
      <c r="BP4" s="460"/>
      <c r="BQ4" s="460"/>
      <c r="BR4" s="460"/>
      <c r="BS4" s="460"/>
      <c r="BT4" s="460"/>
      <c r="BU4" s="461"/>
      <c r="BV4" s="459">
        <v>5062063</v>
      </c>
      <c r="BW4" s="460"/>
      <c r="BX4" s="460"/>
      <c r="BY4" s="460"/>
      <c r="BZ4" s="460"/>
      <c r="CA4" s="460"/>
      <c r="CB4" s="460"/>
      <c r="CC4" s="461"/>
      <c r="CD4" s="640" t="s">
        <v>92</v>
      </c>
      <c r="CE4" s="641"/>
      <c r="CF4" s="641"/>
      <c r="CG4" s="641"/>
      <c r="CH4" s="641"/>
      <c r="CI4" s="641"/>
      <c r="CJ4" s="641"/>
      <c r="CK4" s="641"/>
      <c r="CL4" s="641"/>
      <c r="CM4" s="641"/>
      <c r="CN4" s="641"/>
      <c r="CO4" s="641"/>
      <c r="CP4" s="641"/>
      <c r="CQ4" s="641"/>
      <c r="CR4" s="641"/>
      <c r="CS4" s="642"/>
      <c r="CT4" s="643">
        <v>5.4</v>
      </c>
      <c r="CU4" s="644"/>
      <c r="CV4" s="644"/>
      <c r="CW4" s="644"/>
      <c r="CX4" s="644"/>
      <c r="CY4" s="644"/>
      <c r="CZ4" s="644"/>
      <c r="DA4" s="645"/>
      <c r="DB4" s="643">
        <v>6.2</v>
      </c>
      <c r="DC4" s="644"/>
      <c r="DD4" s="644"/>
      <c r="DE4" s="644"/>
      <c r="DF4" s="644"/>
      <c r="DG4" s="644"/>
      <c r="DH4" s="644"/>
      <c r="DI4" s="645"/>
      <c r="DJ4" s="184"/>
      <c r="DK4" s="184"/>
      <c r="DL4" s="184"/>
      <c r="DM4" s="184"/>
      <c r="DN4" s="184"/>
      <c r="DO4" s="184"/>
    </row>
    <row r="5" spans="1:119" ht="18.75" customHeight="1" x14ac:dyDescent="0.15">
      <c r="A5" s="185"/>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93</v>
      </c>
      <c r="AN5" s="438"/>
      <c r="AO5" s="438"/>
      <c r="AP5" s="438"/>
      <c r="AQ5" s="438"/>
      <c r="AR5" s="438"/>
      <c r="AS5" s="438"/>
      <c r="AT5" s="439"/>
      <c r="AU5" s="521" t="s">
        <v>94</v>
      </c>
      <c r="AV5" s="522"/>
      <c r="AW5" s="522"/>
      <c r="AX5" s="522"/>
      <c r="AY5" s="444" t="s">
        <v>95</v>
      </c>
      <c r="AZ5" s="445"/>
      <c r="BA5" s="445"/>
      <c r="BB5" s="445"/>
      <c r="BC5" s="445"/>
      <c r="BD5" s="445"/>
      <c r="BE5" s="445"/>
      <c r="BF5" s="445"/>
      <c r="BG5" s="445"/>
      <c r="BH5" s="445"/>
      <c r="BI5" s="445"/>
      <c r="BJ5" s="445"/>
      <c r="BK5" s="445"/>
      <c r="BL5" s="445"/>
      <c r="BM5" s="446"/>
      <c r="BN5" s="464">
        <v>4869684</v>
      </c>
      <c r="BO5" s="465"/>
      <c r="BP5" s="465"/>
      <c r="BQ5" s="465"/>
      <c r="BR5" s="465"/>
      <c r="BS5" s="465"/>
      <c r="BT5" s="465"/>
      <c r="BU5" s="466"/>
      <c r="BV5" s="464">
        <v>4812897</v>
      </c>
      <c r="BW5" s="465"/>
      <c r="BX5" s="465"/>
      <c r="BY5" s="465"/>
      <c r="BZ5" s="465"/>
      <c r="CA5" s="465"/>
      <c r="CB5" s="465"/>
      <c r="CC5" s="466"/>
      <c r="CD5" s="473" t="s">
        <v>96</v>
      </c>
      <c r="CE5" s="474"/>
      <c r="CF5" s="474"/>
      <c r="CG5" s="474"/>
      <c r="CH5" s="474"/>
      <c r="CI5" s="474"/>
      <c r="CJ5" s="474"/>
      <c r="CK5" s="474"/>
      <c r="CL5" s="474"/>
      <c r="CM5" s="474"/>
      <c r="CN5" s="474"/>
      <c r="CO5" s="474"/>
      <c r="CP5" s="474"/>
      <c r="CQ5" s="474"/>
      <c r="CR5" s="474"/>
      <c r="CS5" s="475"/>
      <c r="CT5" s="434">
        <v>92.2</v>
      </c>
      <c r="CU5" s="435"/>
      <c r="CV5" s="435"/>
      <c r="CW5" s="435"/>
      <c r="CX5" s="435"/>
      <c r="CY5" s="435"/>
      <c r="CZ5" s="435"/>
      <c r="DA5" s="436"/>
      <c r="DB5" s="434">
        <v>95.3</v>
      </c>
      <c r="DC5" s="435"/>
      <c r="DD5" s="435"/>
      <c r="DE5" s="435"/>
      <c r="DF5" s="435"/>
      <c r="DG5" s="435"/>
      <c r="DH5" s="435"/>
      <c r="DI5" s="436"/>
      <c r="DJ5" s="184"/>
      <c r="DK5" s="184"/>
      <c r="DL5" s="184"/>
      <c r="DM5" s="184"/>
      <c r="DN5" s="184"/>
      <c r="DO5" s="184"/>
    </row>
    <row r="6" spans="1:119" ht="18.75" customHeight="1" x14ac:dyDescent="0.15">
      <c r="A6" s="185"/>
      <c r="B6" s="620" t="s">
        <v>97</v>
      </c>
      <c r="C6" s="478"/>
      <c r="D6" s="478"/>
      <c r="E6" s="621"/>
      <c r="F6" s="621"/>
      <c r="G6" s="621"/>
      <c r="H6" s="621"/>
      <c r="I6" s="621"/>
      <c r="J6" s="621"/>
      <c r="K6" s="621"/>
      <c r="L6" s="621" t="s">
        <v>98</v>
      </c>
      <c r="M6" s="621"/>
      <c r="N6" s="621"/>
      <c r="O6" s="621"/>
      <c r="P6" s="621"/>
      <c r="Q6" s="621"/>
      <c r="R6" s="502"/>
      <c r="S6" s="502"/>
      <c r="T6" s="502"/>
      <c r="U6" s="502"/>
      <c r="V6" s="627"/>
      <c r="W6" s="555" t="s">
        <v>99</v>
      </c>
      <c r="X6" s="477"/>
      <c r="Y6" s="477"/>
      <c r="Z6" s="477"/>
      <c r="AA6" s="477"/>
      <c r="AB6" s="478"/>
      <c r="AC6" s="632" t="s">
        <v>100</v>
      </c>
      <c r="AD6" s="633"/>
      <c r="AE6" s="633"/>
      <c r="AF6" s="633"/>
      <c r="AG6" s="633"/>
      <c r="AH6" s="633"/>
      <c r="AI6" s="633"/>
      <c r="AJ6" s="633"/>
      <c r="AK6" s="633"/>
      <c r="AL6" s="634"/>
      <c r="AM6" s="533" t="s">
        <v>101</v>
      </c>
      <c r="AN6" s="438"/>
      <c r="AO6" s="438"/>
      <c r="AP6" s="438"/>
      <c r="AQ6" s="438"/>
      <c r="AR6" s="438"/>
      <c r="AS6" s="438"/>
      <c r="AT6" s="439"/>
      <c r="AU6" s="521" t="s">
        <v>102</v>
      </c>
      <c r="AV6" s="522"/>
      <c r="AW6" s="522"/>
      <c r="AX6" s="522"/>
      <c r="AY6" s="444" t="s">
        <v>103</v>
      </c>
      <c r="AZ6" s="445"/>
      <c r="BA6" s="445"/>
      <c r="BB6" s="445"/>
      <c r="BC6" s="445"/>
      <c r="BD6" s="445"/>
      <c r="BE6" s="445"/>
      <c r="BF6" s="445"/>
      <c r="BG6" s="445"/>
      <c r="BH6" s="445"/>
      <c r="BI6" s="445"/>
      <c r="BJ6" s="445"/>
      <c r="BK6" s="445"/>
      <c r="BL6" s="445"/>
      <c r="BM6" s="446"/>
      <c r="BN6" s="464">
        <v>210811</v>
      </c>
      <c r="BO6" s="465"/>
      <c r="BP6" s="465"/>
      <c r="BQ6" s="465"/>
      <c r="BR6" s="465"/>
      <c r="BS6" s="465"/>
      <c r="BT6" s="465"/>
      <c r="BU6" s="466"/>
      <c r="BV6" s="464">
        <v>249166</v>
      </c>
      <c r="BW6" s="465"/>
      <c r="BX6" s="465"/>
      <c r="BY6" s="465"/>
      <c r="BZ6" s="465"/>
      <c r="CA6" s="465"/>
      <c r="CB6" s="465"/>
      <c r="CC6" s="466"/>
      <c r="CD6" s="473" t="s">
        <v>104</v>
      </c>
      <c r="CE6" s="474"/>
      <c r="CF6" s="474"/>
      <c r="CG6" s="474"/>
      <c r="CH6" s="474"/>
      <c r="CI6" s="474"/>
      <c r="CJ6" s="474"/>
      <c r="CK6" s="474"/>
      <c r="CL6" s="474"/>
      <c r="CM6" s="474"/>
      <c r="CN6" s="474"/>
      <c r="CO6" s="474"/>
      <c r="CP6" s="474"/>
      <c r="CQ6" s="474"/>
      <c r="CR6" s="474"/>
      <c r="CS6" s="475"/>
      <c r="CT6" s="617">
        <v>95</v>
      </c>
      <c r="CU6" s="618"/>
      <c r="CV6" s="618"/>
      <c r="CW6" s="618"/>
      <c r="CX6" s="618"/>
      <c r="CY6" s="618"/>
      <c r="CZ6" s="618"/>
      <c r="DA6" s="619"/>
      <c r="DB6" s="617">
        <v>99.4</v>
      </c>
      <c r="DC6" s="618"/>
      <c r="DD6" s="618"/>
      <c r="DE6" s="618"/>
      <c r="DF6" s="618"/>
      <c r="DG6" s="618"/>
      <c r="DH6" s="618"/>
      <c r="DI6" s="619"/>
      <c r="DJ6" s="184"/>
      <c r="DK6" s="184"/>
      <c r="DL6" s="184"/>
      <c r="DM6" s="184"/>
      <c r="DN6" s="184"/>
      <c r="DO6" s="184"/>
    </row>
    <row r="7" spans="1:119" ht="18.75" customHeight="1" x14ac:dyDescent="0.15">
      <c r="A7" s="185"/>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105</v>
      </c>
      <c r="AN7" s="438"/>
      <c r="AO7" s="438"/>
      <c r="AP7" s="438"/>
      <c r="AQ7" s="438"/>
      <c r="AR7" s="438"/>
      <c r="AS7" s="438"/>
      <c r="AT7" s="439"/>
      <c r="AU7" s="521" t="s">
        <v>94</v>
      </c>
      <c r="AV7" s="522"/>
      <c r="AW7" s="522"/>
      <c r="AX7" s="522"/>
      <c r="AY7" s="444" t="s">
        <v>106</v>
      </c>
      <c r="AZ7" s="445"/>
      <c r="BA7" s="445"/>
      <c r="BB7" s="445"/>
      <c r="BC7" s="445"/>
      <c r="BD7" s="445"/>
      <c r="BE7" s="445"/>
      <c r="BF7" s="445"/>
      <c r="BG7" s="445"/>
      <c r="BH7" s="445"/>
      <c r="BI7" s="445"/>
      <c r="BJ7" s="445"/>
      <c r="BK7" s="445"/>
      <c r="BL7" s="445"/>
      <c r="BM7" s="446"/>
      <c r="BN7" s="464">
        <v>42283</v>
      </c>
      <c r="BO7" s="465"/>
      <c r="BP7" s="465"/>
      <c r="BQ7" s="465"/>
      <c r="BR7" s="465"/>
      <c r="BS7" s="465"/>
      <c r="BT7" s="465"/>
      <c r="BU7" s="466"/>
      <c r="BV7" s="464">
        <v>58773</v>
      </c>
      <c r="BW7" s="465"/>
      <c r="BX7" s="465"/>
      <c r="BY7" s="465"/>
      <c r="BZ7" s="465"/>
      <c r="CA7" s="465"/>
      <c r="CB7" s="465"/>
      <c r="CC7" s="466"/>
      <c r="CD7" s="473" t="s">
        <v>107</v>
      </c>
      <c r="CE7" s="474"/>
      <c r="CF7" s="474"/>
      <c r="CG7" s="474"/>
      <c r="CH7" s="474"/>
      <c r="CI7" s="474"/>
      <c r="CJ7" s="474"/>
      <c r="CK7" s="474"/>
      <c r="CL7" s="474"/>
      <c r="CM7" s="474"/>
      <c r="CN7" s="474"/>
      <c r="CO7" s="474"/>
      <c r="CP7" s="474"/>
      <c r="CQ7" s="474"/>
      <c r="CR7" s="474"/>
      <c r="CS7" s="475"/>
      <c r="CT7" s="464">
        <v>3098602</v>
      </c>
      <c r="CU7" s="465"/>
      <c r="CV7" s="465"/>
      <c r="CW7" s="465"/>
      <c r="CX7" s="465"/>
      <c r="CY7" s="465"/>
      <c r="CZ7" s="465"/>
      <c r="DA7" s="466"/>
      <c r="DB7" s="464">
        <v>3081584</v>
      </c>
      <c r="DC7" s="465"/>
      <c r="DD7" s="465"/>
      <c r="DE7" s="465"/>
      <c r="DF7" s="465"/>
      <c r="DG7" s="465"/>
      <c r="DH7" s="465"/>
      <c r="DI7" s="466"/>
      <c r="DJ7" s="184"/>
      <c r="DK7" s="184"/>
      <c r="DL7" s="184"/>
      <c r="DM7" s="184"/>
      <c r="DN7" s="184"/>
      <c r="DO7" s="184"/>
    </row>
    <row r="8" spans="1:119" ht="18.75" customHeight="1" thickBot="1" x14ac:dyDescent="0.2">
      <c r="A8" s="185"/>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108</v>
      </c>
      <c r="AN8" s="438"/>
      <c r="AO8" s="438"/>
      <c r="AP8" s="438"/>
      <c r="AQ8" s="438"/>
      <c r="AR8" s="438"/>
      <c r="AS8" s="438"/>
      <c r="AT8" s="439"/>
      <c r="AU8" s="521" t="s">
        <v>109</v>
      </c>
      <c r="AV8" s="522"/>
      <c r="AW8" s="522"/>
      <c r="AX8" s="522"/>
      <c r="AY8" s="444" t="s">
        <v>110</v>
      </c>
      <c r="AZ8" s="445"/>
      <c r="BA8" s="445"/>
      <c r="BB8" s="445"/>
      <c r="BC8" s="445"/>
      <c r="BD8" s="445"/>
      <c r="BE8" s="445"/>
      <c r="BF8" s="445"/>
      <c r="BG8" s="445"/>
      <c r="BH8" s="445"/>
      <c r="BI8" s="445"/>
      <c r="BJ8" s="445"/>
      <c r="BK8" s="445"/>
      <c r="BL8" s="445"/>
      <c r="BM8" s="446"/>
      <c r="BN8" s="464">
        <v>168528</v>
      </c>
      <c r="BO8" s="465"/>
      <c r="BP8" s="465"/>
      <c r="BQ8" s="465"/>
      <c r="BR8" s="465"/>
      <c r="BS8" s="465"/>
      <c r="BT8" s="465"/>
      <c r="BU8" s="466"/>
      <c r="BV8" s="464">
        <v>190393</v>
      </c>
      <c r="BW8" s="465"/>
      <c r="BX8" s="465"/>
      <c r="BY8" s="465"/>
      <c r="BZ8" s="465"/>
      <c r="CA8" s="465"/>
      <c r="CB8" s="465"/>
      <c r="CC8" s="466"/>
      <c r="CD8" s="473" t="s">
        <v>111</v>
      </c>
      <c r="CE8" s="474"/>
      <c r="CF8" s="474"/>
      <c r="CG8" s="474"/>
      <c r="CH8" s="474"/>
      <c r="CI8" s="474"/>
      <c r="CJ8" s="474"/>
      <c r="CK8" s="474"/>
      <c r="CL8" s="474"/>
      <c r="CM8" s="474"/>
      <c r="CN8" s="474"/>
      <c r="CO8" s="474"/>
      <c r="CP8" s="474"/>
      <c r="CQ8" s="474"/>
      <c r="CR8" s="474"/>
      <c r="CS8" s="475"/>
      <c r="CT8" s="577">
        <v>0.24</v>
      </c>
      <c r="CU8" s="578"/>
      <c r="CV8" s="578"/>
      <c r="CW8" s="578"/>
      <c r="CX8" s="578"/>
      <c r="CY8" s="578"/>
      <c r="CZ8" s="578"/>
      <c r="DA8" s="579"/>
      <c r="DB8" s="577">
        <v>0.24</v>
      </c>
      <c r="DC8" s="578"/>
      <c r="DD8" s="578"/>
      <c r="DE8" s="578"/>
      <c r="DF8" s="578"/>
      <c r="DG8" s="578"/>
      <c r="DH8" s="578"/>
      <c r="DI8" s="579"/>
      <c r="DJ8" s="184"/>
      <c r="DK8" s="184"/>
      <c r="DL8" s="184"/>
      <c r="DM8" s="184"/>
      <c r="DN8" s="184"/>
      <c r="DO8" s="184"/>
    </row>
    <row r="9" spans="1:119" ht="18.75" customHeight="1" thickBot="1" x14ac:dyDescent="0.2">
      <c r="A9" s="185"/>
      <c r="B9" s="606" t="s">
        <v>112</v>
      </c>
      <c r="C9" s="607"/>
      <c r="D9" s="607"/>
      <c r="E9" s="607"/>
      <c r="F9" s="607"/>
      <c r="G9" s="607"/>
      <c r="H9" s="607"/>
      <c r="I9" s="607"/>
      <c r="J9" s="607"/>
      <c r="K9" s="527"/>
      <c r="L9" s="608" t="s">
        <v>113</v>
      </c>
      <c r="M9" s="609"/>
      <c r="N9" s="609"/>
      <c r="O9" s="609"/>
      <c r="P9" s="609"/>
      <c r="Q9" s="610"/>
      <c r="R9" s="611">
        <v>5636</v>
      </c>
      <c r="S9" s="612"/>
      <c r="T9" s="612"/>
      <c r="U9" s="612"/>
      <c r="V9" s="613"/>
      <c r="W9" s="543" t="s">
        <v>114</v>
      </c>
      <c r="X9" s="544"/>
      <c r="Y9" s="544"/>
      <c r="Z9" s="544"/>
      <c r="AA9" s="544"/>
      <c r="AB9" s="544"/>
      <c r="AC9" s="544"/>
      <c r="AD9" s="544"/>
      <c r="AE9" s="544"/>
      <c r="AF9" s="544"/>
      <c r="AG9" s="544"/>
      <c r="AH9" s="544"/>
      <c r="AI9" s="544"/>
      <c r="AJ9" s="544"/>
      <c r="AK9" s="544"/>
      <c r="AL9" s="614"/>
      <c r="AM9" s="533" t="s">
        <v>115</v>
      </c>
      <c r="AN9" s="438"/>
      <c r="AO9" s="438"/>
      <c r="AP9" s="438"/>
      <c r="AQ9" s="438"/>
      <c r="AR9" s="438"/>
      <c r="AS9" s="438"/>
      <c r="AT9" s="439"/>
      <c r="AU9" s="521" t="s">
        <v>102</v>
      </c>
      <c r="AV9" s="522"/>
      <c r="AW9" s="522"/>
      <c r="AX9" s="522"/>
      <c r="AY9" s="444" t="s">
        <v>116</v>
      </c>
      <c r="AZ9" s="445"/>
      <c r="BA9" s="445"/>
      <c r="BB9" s="445"/>
      <c r="BC9" s="445"/>
      <c r="BD9" s="445"/>
      <c r="BE9" s="445"/>
      <c r="BF9" s="445"/>
      <c r="BG9" s="445"/>
      <c r="BH9" s="445"/>
      <c r="BI9" s="445"/>
      <c r="BJ9" s="445"/>
      <c r="BK9" s="445"/>
      <c r="BL9" s="445"/>
      <c r="BM9" s="446"/>
      <c r="BN9" s="464">
        <v>-21865</v>
      </c>
      <c r="BO9" s="465"/>
      <c r="BP9" s="465"/>
      <c r="BQ9" s="465"/>
      <c r="BR9" s="465"/>
      <c r="BS9" s="465"/>
      <c r="BT9" s="465"/>
      <c r="BU9" s="466"/>
      <c r="BV9" s="464">
        <v>34800</v>
      </c>
      <c r="BW9" s="465"/>
      <c r="BX9" s="465"/>
      <c r="BY9" s="465"/>
      <c r="BZ9" s="465"/>
      <c r="CA9" s="465"/>
      <c r="CB9" s="465"/>
      <c r="CC9" s="466"/>
      <c r="CD9" s="473" t="s">
        <v>117</v>
      </c>
      <c r="CE9" s="474"/>
      <c r="CF9" s="474"/>
      <c r="CG9" s="474"/>
      <c r="CH9" s="474"/>
      <c r="CI9" s="474"/>
      <c r="CJ9" s="474"/>
      <c r="CK9" s="474"/>
      <c r="CL9" s="474"/>
      <c r="CM9" s="474"/>
      <c r="CN9" s="474"/>
      <c r="CO9" s="474"/>
      <c r="CP9" s="474"/>
      <c r="CQ9" s="474"/>
      <c r="CR9" s="474"/>
      <c r="CS9" s="475"/>
      <c r="CT9" s="434">
        <v>16.899999999999999</v>
      </c>
      <c r="CU9" s="435"/>
      <c r="CV9" s="435"/>
      <c r="CW9" s="435"/>
      <c r="CX9" s="435"/>
      <c r="CY9" s="435"/>
      <c r="CZ9" s="435"/>
      <c r="DA9" s="436"/>
      <c r="DB9" s="434">
        <v>15.4</v>
      </c>
      <c r="DC9" s="435"/>
      <c r="DD9" s="435"/>
      <c r="DE9" s="435"/>
      <c r="DF9" s="435"/>
      <c r="DG9" s="435"/>
      <c r="DH9" s="435"/>
      <c r="DI9" s="436"/>
      <c r="DJ9" s="184"/>
      <c r="DK9" s="184"/>
      <c r="DL9" s="184"/>
      <c r="DM9" s="184"/>
      <c r="DN9" s="184"/>
      <c r="DO9" s="184"/>
    </row>
    <row r="10" spans="1:119" ht="18.75" customHeight="1" thickBot="1" x14ac:dyDescent="0.2">
      <c r="A10" s="185"/>
      <c r="B10" s="606"/>
      <c r="C10" s="607"/>
      <c r="D10" s="607"/>
      <c r="E10" s="607"/>
      <c r="F10" s="607"/>
      <c r="G10" s="607"/>
      <c r="H10" s="607"/>
      <c r="I10" s="607"/>
      <c r="J10" s="607"/>
      <c r="K10" s="527"/>
      <c r="L10" s="437" t="s">
        <v>118</v>
      </c>
      <c r="M10" s="438"/>
      <c r="N10" s="438"/>
      <c r="O10" s="438"/>
      <c r="P10" s="438"/>
      <c r="Q10" s="439"/>
      <c r="R10" s="440">
        <v>6270</v>
      </c>
      <c r="S10" s="441"/>
      <c r="T10" s="441"/>
      <c r="U10" s="441"/>
      <c r="V10" s="443"/>
      <c r="W10" s="615"/>
      <c r="X10" s="426"/>
      <c r="Y10" s="426"/>
      <c r="Z10" s="426"/>
      <c r="AA10" s="426"/>
      <c r="AB10" s="426"/>
      <c r="AC10" s="426"/>
      <c r="AD10" s="426"/>
      <c r="AE10" s="426"/>
      <c r="AF10" s="426"/>
      <c r="AG10" s="426"/>
      <c r="AH10" s="426"/>
      <c r="AI10" s="426"/>
      <c r="AJ10" s="426"/>
      <c r="AK10" s="426"/>
      <c r="AL10" s="616"/>
      <c r="AM10" s="533" t="s">
        <v>119</v>
      </c>
      <c r="AN10" s="438"/>
      <c r="AO10" s="438"/>
      <c r="AP10" s="438"/>
      <c r="AQ10" s="438"/>
      <c r="AR10" s="438"/>
      <c r="AS10" s="438"/>
      <c r="AT10" s="439"/>
      <c r="AU10" s="521" t="s">
        <v>120</v>
      </c>
      <c r="AV10" s="522"/>
      <c r="AW10" s="522"/>
      <c r="AX10" s="522"/>
      <c r="AY10" s="444" t="s">
        <v>121</v>
      </c>
      <c r="AZ10" s="445"/>
      <c r="BA10" s="445"/>
      <c r="BB10" s="445"/>
      <c r="BC10" s="445"/>
      <c r="BD10" s="445"/>
      <c r="BE10" s="445"/>
      <c r="BF10" s="445"/>
      <c r="BG10" s="445"/>
      <c r="BH10" s="445"/>
      <c r="BI10" s="445"/>
      <c r="BJ10" s="445"/>
      <c r="BK10" s="445"/>
      <c r="BL10" s="445"/>
      <c r="BM10" s="446"/>
      <c r="BN10" s="464">
        <v>390</v>
      </c>
      <c r="BO10" s="465"/>
      <c r="BP10" s="465"/>
      <c r="BQ10" s="465"/>
      <c r="BR10" s="465"/>
      <c r="BS10" s="465"/>
      <c r="BT10" s="465"/>
      <c r="BU10" s="466"/>
      <c r="BV10" s="464">
        <v>655</v>
      </c>
      <c r="BW10" s="465"/>
      <c r="BX10" s="465"/>
      <c r="BY10" s="465"/>
      <c r="BZ10" s="465"/>
      <c r="CA10" s="465"/>
      <c r="CB10" s="465"/>
      <c r="CC10" s="466"/>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6"/>
      <c r="C11" s="607"/>
      <c r="D11" s="607"/>
      <c r="E11" s="607"/>
      <c r="F11" s="607"/>
      <c r="G11" s="607"/>
      <c r="H11" s="607"/>
      <c r="I11" s="607"/>
      <c r="J11" s="607"/>
      <c r="K11" s="527"/>
      <c r="L11" s="510" t="s">
        <v>123</v>
      </c>
      <c r="M11" s="511"/>
      <c r="N11" s="511"/>
      <c r="O11" s="511"/>
      <c r="P11" s="511"/>
      <c r="Q11" s="512"/>
      <c r="R11" s="603" t="s">
        <v>124</v>
      </c>
      <c r="S11" s="604"/>
      <c r="T11" s="604"/>
      <c r="U11" s="604"/>
      <c r="V11" s="605"/>
      <c r="W11" s="615"/>
      <c r="X11" s="426"/>
      <c r="Y11" s="426"/>
      <c r="Z11" s="426"/>
      <c r="AA11" s="426"/>
      <c r="AB11" s="426"/>
      <c r="AC11" s="426"/>
      <c r="AD11" s="426"/>
      <c r="AE11" s="426"/>
      <c r="AF11" s="426"/>
      <c r="AG11" s="426"/>
      <c r="AH11" s="426"/>
      <c r="AI11" s="426"/>
      <c r="AJ11" s="426"/>
      <c r="AK11" s="426"/>
      <c r="AL11" s="616"/>
      <c r="AM11" s="533" t="s">
        <v>125</v>
      </c>
      <c r="AN11" s="438"/>
      <c r="AO11" s="438"/>
      <c r="AP11" s="438"/>
      <c r="AQ11" s="438"/>
      <c r="AR11" s="438"/>
      <c r="AS11" s="438"/>
      <c r="AT11" s="439"/>
      <c r="AU11" s="521" t="s">
        <v>126</v>
      </c>
      <c r="AV11" s="522"/>
      <c r="AW11" s="522"/>
      <c r="AX11" s="522"/>
      <c r="AY11" s="444" t="s">
        <v>127</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128</v>
      </c>
      <c r="CE11" s="474"/>
      <c r="CF11" s="474"/>
      <c r="CG11" s="474"/>
      <c r="CH11" s="474"/>
      <c r="CI11" s="474"/>
      <c r="CJ11" s="474"/>
      <c r="CK11" s="474"/>
      <c r="CL11" s="474"/>
      <c r="CM11" s="474"/>
      <c r="CN11" s="474"/>
      <c r="CO11" s="474"/>
      <c r="CP11" s="474"/>
      <c r="CQ11" s="474"/>
      <c r="CR11" s="474"/>
      <c r="CS11" s="475"/>
      <c r="CT11" s="577" t="s">
        <v>129</v>
      </c>
      <c r="CU11" s="578"/>
      <c r="CV11" s="578"/>
      <c r="CW11" s="578"/>
      <c r="CX11" s="578"/>
      <c r="CY11" s="578"/>
      <c r="CZ11" s="578"/>
      <c r="DA11" s="579"/>
      <c r="DB11" s="577" t="s">
        <v>130</v>
      </c>
      <c r="DC11" s="578"/>
      <c r="DD11" s="578"/>
      <c r="DE11" s="578"/>
      <c r="DF11" s="578"/>
      <c r="DG11" s="578"/>
      <c r="DH11" s="578"/>
      <c r="DI11" s="579"/>
      <c r="DJ11" s="184"/>
      <c r="DK11" s="184"/>
      <c r="DL11" s="184"/>
      <c r="DM11" s="184"/>
      <c r="DN11" s="184"/>
      <c r="DO11" s="184"/>
    </row>
    <row r="12" spans="1:119" ht="18.75" customHeight="1" x14ac:dyDescent="0.15">
      <c r="A12" s="185"/>
      <c r="B12" s="580" t="s">
        <v>131</v>
      </c>
      <c r="C12" s="581"/>
      <c r="D12" s="581"/>
      <c r="E12" s="581"/>
      <c r="F12" s="581"/>
      <c r="G12" s="581"/>
      <c r="H12" s="581"/>
      <c r="I12" s="581"/>
      <c r="J12" s="581"/>
      <c r="K12" s="582"/>
      <c r="L12" s="589" t="s">
        <v>132</v>
      </c>
      <c r="M12" s="590"/>
      <c r="N12" s="590"/>
      <c r="O12" s="590"/>
      <c r="P12" s="590"/>
      <c r="Q12" s="591"/>
      <c r="R12" s="592">
        <v>5249</v>
      </c>
      <c r="S12" s="593"/>
      <c r="T12" s="593"/>
      <c r="U12" s="593"/>
      <c r="V12" s="594"/>
      <c r="W12" s="595" t="s">
        <v>1</v>
      </c>
      <c r="X12" s="522"/>
      <c r="Y12" s="522"/>
      <c r="Z12" s="522"/>
      <c r="AA12" s="522"/>
      <c r="AB12" s="596"/>
      <c r="AC12" s="597" t="s">
        <v>133</v>
      </c>
      <c r="AD12" s="598"/>
      <c r="AE12" s="598"/>
      <c r="AF12" s="598"/>
      <c r="AG12" s="599"/>
      <c r="AH12" s="597" t="s">
        <v>134</v>
      </c>
      <c r="AI12" s="598"/>
      <c r="AJ12" s="598"/>
      <c r="AK12" s="598"/>
      <c r="AL12" s="600"/>
      <c r="AM12" s="533" t="s">
        <v>135</v>
      </c>
      <c r="AN12" s="438"/>
      <c r="AO12" s="438"/>
      <c r="AP12" s="438"/>
      <c r="AQ12" s="438"/>
      <c r="AR12" s="438"/>
      <c r="AS12" s="438"/>
      <c r="AT12" s="439"/>
      <c r="AU12" s="521" t="s">
        <v>136</v>
      </c>
      <c r="AV12" s="522"/>
      <c r="AW12" s="522"/>
      <c r="AX12" s="522"/>
      <c r="AY12" s="444" t="s">
        <v>137</v>
      </c>
      <c r="AZ12" s="445"/>
      <c r="BA12" s="445"/>
      <c r="BB12" s="445"/>
      <c r="BC12" s="445"/>
      <c r="BD12" s="445"/>
      <c r="BE12" s="445"/>
      <c r="BF12" s="445"/>
      <c r="BG12" s="445"/>
      <c r="BH12" s="445"/>
      <c r="BI12" s="445"/>
      <c r="BJ12" s="445"/>
      <c r="BK12" s="445"/>
      <c r="BL12" s="445"/>
      <c r="BM12" s="446"/>
      <c r="BN12" s="464">
        <v>100000</v>
      </c>
      <c r="BO12" s="465"/>
      <c r="BP12" s="465"/>
      <c r="BQ12" s="465"/>
      <c r="BR12" s="465"/>
      <c r="BS12" s="465"/>
      <c r="BT12" s="465"/>
      <c r="BU12" s="466"/>
      <c r="BV12" s="464">
        <v>200000</v>
      </c>
      <c r="BW12" s="465"/>
      <c r="BX12" s="465"/>
      <c r="BY12" s="465"/>
      <c r="BZ12" s="465"/>
      <c r="CA12" s="465"/>
      <c r="CB12" s="465"/>
      <c r="CC12" s="466"/>
      <c r="CD12" s="473" t="s">
        <v>138</v>
      </c>
      <c r="CE12" s="474"/>
      <c r="CF12" s="474"/>
      <c r="CG12" s="474"/>
      <c r="CH12" s="474"/>
      <c r="CI12" s="474"/>
      <c r="CJ12" s="474"/>
      <c r="CK12" s="474"/>
      <c r="CL12" s="474"/>
      <c r="CM12" s="474"/>
      <c r="CN12" s="474"/>
      <c r="CO12" s="474"/>
      <c r="CP12" s="474"/>
      <c r="CQ12" s="474"/>
      <c r="CR12" s="474"/>
      <c r="CS12" s="475"/>
      <c r="CT12" s="577" t="s">
        <v>139</v>
      </c>
      <c r="CU12" s="578"/>
      <c r="CV12" s="578"/>
      <c r="CW12" s="578"/>
      <c r="CX12" s="578"/>
      <c r="CY12" s="578"/>
      <c r="CZ12" s="578"/>
      <c r="DA12" s="579"/>
      <c r="DB12" s="577" t="s">
        <v>140</v>
      </c>
      <c r="DC12" s="578"/>
      <c r="DD12" s="578"/>
      <c r="DE12" s="578"/>
      <c r="DF12" s="578"/>
      <c r="DG12" s="578"/>
      <c r="DH12" s="578"/>
      <c r="DI12" s="579"/>
      <c r="DJ12" s="184"/>
      <c r="DK12" s="184"/>
      <c r="DL12" s="184"/>
      <c r="DM12" s="184"/>
      <c r="DN12" s="184"/>
      <c r="DO12" s="184"/>
    </row>
    <row r="13" spans="1:119" ht="18.75" customHeight="1" x14ac:dyDescent="0.15">
      <c r="A13" s="185"/>
      <c r="B13" s="583"/>
      <c r="C13" s="584"/>
      <c r="D13" s="584"/>
      <c r="E13" s="584"/>
      <c r="F13" s="584"/>
      <c r="G13" s="584"/>
      <c r="H13" s="584"/>
      <c r="I13" s="584"/>
      <c r="J13" s="584"/>
      <c r="K13" s="585"/>
      <c r="L13" s="195"/>
      <c r="M13" s="564" t="s">
        <v>141</v>
      </c>
      <c r="N13" s="565"/>
      <c r="O13" s="565"/>
      <c r="P13" s="565"/>
      <c r="Q13" s="566"/>
      <c r="R13" s="567">
        <v>5200</v>
      </c>
      <c r="S13" s="568"/>
      <c r="T13" s="568"/>
      <c r="U13" s="568"/>
      <c r="V13" s="569"/>
      <c r="W13" s="555" t="s">
        <v>142</v>
      </c>
      <c r="X13" s="477"/>
      <c r="Y13" s="477"/>
      <c r="Z13" s="477"/>
      <c r="AA13" s="477"/>
      <c r="AB13" s="478"/>
      <c r="AC13" s="440">
        <v>283</v>
      </c>
      <c r="AD13" s="441"/>
      <c r="AE13" s="441"/>
      <c r="AF13" s="441"/>
      <c r="AG13" s="442"/>
      <c r="AH13" s="440">
        <v>208</v>
      </c>
      <c r="AI13" s="441"/>
      <c r="AJ13" s="441"/>
      <c r="AK13" s="441"/>
      <c r="AL13" s="443"/>
      <c r="AM13" s="533" t="s">
        <v>143</v>
      </c>
      <c r="AN13" s="438"/>
      <c r="AO13" s="438"/>
      <c r="AP13" s="438"/>
      <c r="AQ13" s="438"/>
      <c r="AR13" s="438"/>
      <c r="AS13" s="438"/>
      <c r="AT13" s="439"/>
      <c r="AU13" s="521" t="s">
        <v>144</v>
      </c>
      <c r="AV13" s="522"/>
      <c r="AW13" s="522"/>
      <c r="AX13" s="522"/>
      <c r="AY13" s="444" t="s">
        <v>145</v>
      </c>
      <c r="AZ13" s="445"/>
      <c r="BA13" s="445"/>
      <c r="BB13" s="445"/>
      <c r="BC13" s="445"/>
      <c r="BD13" s="445"/>
      <c r="BE13" s="445"/>
      <c r="BF13" s="445"/>
      <c r="BG13" s="445"/>
      <c r="BH13" s="445"/>
      <c r="BI13" s="445"/>
      <c r="BJ13" s="445"/>
      <c r="BK13" s="445"/>
      <c r="BL13" s="445"/>
      <c r="BM13" s="446"/>
      <c r="BN13" s="464">
        <v>-121475</v>
      </c>
      <c r="BO13" s="465"/>
      <c r="BP13" s="465"/>
      <c r="BQ13" s="465"/>
      <c r="BR13" s="465"/>
      <c r="BS13" s="465"/>
      <c r="BT13" s="465"/>
      <c r="BU13" s="466"/>
      <c r="BV13" s="464">
        <v>-164545</v>
      </c>
      <c r="BW13" s="465"/>
      <c r="BX13" s="465"/>
      <c r="BY13" s="465"/>
      <c r="BZ13" s="465"/>
      <c r="CA13" s="465"/>
      <c r="CB13" s="465"/>
      <c r="CC13" s="466"/>
      <c r="CD13" s="473" t="s">
        <v>146</v>
      </c>
      <c r="CE13" s="474"/>
      <c r="CF13" s="474"/>
      <c r="CG13" s="474"/>
      <c r="CH13" s="474"/>
      <c r="CI13" s="474"/>
      <c r="CJ13" s="474"/>
      <c r="CK13" s="474"/>
      <c r="CL13" s="474"/>
      <c r="CM13" s="474"/>
      <c r="CN13" s="474"/>
      <c r="CO13" s="474"/>
      <c r="CP13" s="474"/>
      <c r="CQ13" s="474"/>
      <c r="CR13" s="474"/>
      <c r="CS13" s="475"/>
      <c r="CT13" s="434">
        <v>9.6</v>
      </c>
      <c r="CU13" s="435"/>
      <c r="CV13" s="435"/>
      <c r="CW13" s="435"/>
      <c r="CX13" s="435"/>
      <c r="CY13" s="435"/>
      <c r="CZ13" s="435"/>
      <c r="DA13" s="436"/>
      <c r="DB13" s="434">
        <v>9.1</v>
      </c>
      <c r="DC13" s="435"/>
      <c r="DD13" s="435"/>
      <c r="DE13" s="435"/>
      <c r="DF13" s="435"/>
      <c r="DG13" s="435"/>
      <c r="DH13" s="435"/>
      <c r="DI13" s="436"/>
      <c r="DJ13" s="184"/>
      <c r="DK13" s="184"/>
      <c r="DL13" s="184"/>
      <c r="DM13" s="184"/>
      <c r="DN13" s="184"/>
      <c r="DO13" s="184"/>
    </row>
    <row r="14" spans="1:119" ht="18.75" customHeight="1" thickBot="1" x14ac:dyDescent="0.2">
      <c r="A14" s="185"/>
      <c r="B14" s="583"/>
      <c r="C14" s="584"/>
      <c r="D14" s="584"/>
      <c r="E14" s="584"/>
      <c r="F14" s="584"/>
      <c r="G14" s="584"/>
      <c r="H14" s="584"/>
      <c r="I14" s="584"/>
      <c r="J14" s="584"/>
      <c r="K14" s="585"/>
      <c r="L14" s="557" t="s">
        <v>147</v>
      </c>
      <c r="M14" s="601"/>
      <c r="N14" s="601"/>
      <c r="O14" s="601"/>
      <c r="P14" s="601"/>
      <c r="Q14" s="602"/>
      <c r="R14" s="567">
        <v>5387</v>
      </c>
      <c r="S14" s="568"/>
      <c r="T14" s="568"/>
      <c r="U14" s="568"/>
      <c r="V14" s="569"/>
      <c r="W14" s="570"/>
      <c r="X14" s="480"/>
      <c r="Y14" s="480"/>
      <c r="Z14" s="480"/>
      <c r="AA14" s="480"/>
      <c r="AB14" s="481"/>
      <c r="AC14" s="560">
        <v>10.3</v>
      </c>
      <c r="AD14" s="561"/>
      <c r="AE14" s="561"/>
      <c r="AF14" s="561"/>
      <c r="AG14" s="562"/>
      <c r="AH14" s="560">
        <v>7.3</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148</v>
      </c>
      <c r="CE14" s="471"/>
      <c r="CF14" s="471"/>
      <c r="CG14" s="471"/>
      <c r="CH14" s="471"/>
      <c r="CI14" s="471"/>
      <c r="CJ14" s="471"/>
      <c r="CK14" s="471"/>
      <c r="CL14" s="471"/>
      <c r="CM14" s="471"/>
      <c r="CN14" s="471"/>
      <c r="CO14" s="471"/>
      <c r="CP14" s="471"/>
      <c r="CQ14" s="471"/>
      <c r="CR14" s="471"/>
      <c r="CS14" s="472"/>
      <c r="CT14" s="571">
        <v>6.1</v>
      </c>
      <c r="CU14" s="572"/>
      <c r="CV14" s="572"/>
      <c r="CW14" s="572"/>
      <c r="CX14" s="572"/>
      <c r="CY14" s="572"/>
      <c r="CZ14" s="572"/>
      <c r="DA14" s="573"/>
      <c r="DB14" s="571">
        <v>7.8</v>
      </c>
      <c r="DC14" s="572"/>
      <c r="DD14" s="572"/>
      <c r="DE14" s="572"/>
      <c r="DF14" s="572"/>
      <c r="DG14" s="572"/>
      <c r="DH14" s="572"/>
      <c r="DI14" s="573"/>
      <c r="DJ14" s="184"/>
      <c r="DK14" s="184"/>
      <c r="DL14" s="184"/>
      <c r="DM14" s="184"/>
      <c r="DN14" s="184"/>
      <c r="DO14" s="184"/>
    </row>
    <row r="15" spans="1:119" ht="18.75" customHeight="1" x14ac:dyDescent="0.15">
      <c r="A15" s="185"/>
      <c r="B15" s="583"/>
      <c r="C15" s="584"/>
      <c r="D15" s="584"/>
      <c r="E15" s="584"/>
      <c r="F15" s="584"/>
      <c r="G15" s="584"/>
      <c r="H15" s="584"/>
      <c r="I15" s="584"/>
      <c r="J15" s="584"/>
      <c r="K15" s="585"/>
      <c r="L15" s="195"/>
      <c r="M15" s="564" t="s">
        <v>149</v>
      </c>
      <c r="N15" s="565"/>
      <c r="O15" s="565"/>
      <c r="P15" s="565"/>
      <c r="Q15" s="566"/>
      <c r="R15" s="567">
        <v>5341</v>
      </c>
      <c r="S15" s="568"/>
      <c r="T15" s="568"/>
      <c r="U15" s="568"/>
      <c r="V15" s="569"/>
      <c r="W15" s="555" t="s">
        <v>150</v>
      </c>
      <c r="X15" s="477"/>
      <c r="Y15" s="477"/>
      <c r="Z15" s="477"/>
      <c r="AA15" s="477"/>
      <c r="AB15" s="478"/>
      <c r="AC15" s="440">
        <v>914</v>
      </c>
      <c r="AD15" s="441"/>
      <c r="AE15" s="441"/>
      <c r="AF15" s="441"/>
      <c r="AG15" s="442"/>
      <c r="AH15" s="440">
        <v>1045</v>
      </c>
      <c r="AI15" s="441"/>
      <c r="AJ15" s="441"/>
      <c r="AK15" s="441"/>
      <c r="AL15" s="443"/>
      <c r="AM15" s="533"/>
      <c r="AN15" s="438"/>
      <c r="AO15" s="438"/>
      <c r="AP15" s="438"/>
      <c r="AQ15" s="438"/>
      <c r="AR15" s="438"/>
      <c r="AS15" s="438"/>
      <c r="AT15" s="439"/>
      <c r="AU15" s="521"/>
      <c r="AV15" s="522"/>
      <c r="AW15" s="522"/>
      <c r="AX15" s="522"/>
      <c r="AY15" s="456" t="s">
        <v>151</v>
      </c>
      <c r="AZ15" s="457"/>
      <c r="BA15" s="457"/>
      <c r="BB15" s="457"/>
      <c r="BC15" s="457"/>
      <c r="BD15" s="457"/>
      <c r="BE15" s="457"/>
      <c r="BF15" s="457"/>
      <c r="BG15" s="457"/>
      <c r="BH15" s="457"/>
      <c r="BI15" s="457"/>
      <c r="BJ15" s="457"/>
      <c r="BK15" s="457"/>
      <c r="BL15" s="457"/>
      <c r="BM15" s="458"/>
      <c r="BN15" s="459">
        <v>688857</v>
      </c>
      <c r="BO15" s="460"/>
      <c r="BP15" s="460"/>
      <c r="BQ15" s="460"/>
      <c r="BR15" s="460"/>
      <c r="BS15" s="460"/>
      <c r="BT15" s="460"/>
      <c r="BU15" s="461"/>
      <c r="BV15" s="459">
        <v>686695</v>
      </c>
      <c r="BW15" s="460"/>
      <c r="BX15" s="460"/>
      <c r="BY15" s="460"/>
      <c r="BZ15" s="460"/>
      <c r="CA15" s="460"/>
      <c r="CB15" s="460"/>
      <c r="CC15" s="461"/>
      <c r="CD15" s="574" t="s">
        <v>152</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3"/>
      <c r="C16" s="584"/>
      <c r="D16" s="584"/>
      <c r="E16" s="584"/>
      <c r="F16" s="584"/>
      <c r="G16" s="584"/>
      <c r="H16" s="584"/>
      <c r="I16" s="584"/>
      <c r="J16" s="584"/>
      <c r="K16" s="585"/>
      <c r="L16" s="557" t="s">
        <v>153</v>
      </c>
      <c r="M16" s="558"/>
      <c r="N16" s="558"/>
      <c r="O16" s="558"/>
      <c r="P16" s="558"/>
      <c r="Q16" s="559"/>
      <c r="R16" s="552" t="s">
        <v>154</v>
      </c>
      <c r="S16" s="553"/>
      <c r="T16" s="553"/>
      <c r="U16" s="553"/>
      <c r="V16" s="554"/>
      <c r="W16" s="570"/>
      <c r="X16" s="480"/>
      <c r="Y16" s="480"/>
      <c r="Z16" s="480"/>
      <c r="AA16" s="480"/>
      <c r="AB16" s="481"/>
      <c r="AC16" s="560">
        <v>33.200000000000003</v>
      </c>
      <c r="AD16" s="561"/>
      <c r="AE16" s="561"/>
      <c r="AF16" s="561"/>
      <c r="AG16" s="562"/>
      <c r="AH16" s="560">
        <v>36.799999999999997</v>
      </c>
      <c r="AI16" s="561"/>
      <c r="AJ16" s="561"/>
      <c r="AK16" s="561"/>
      <c r="AL16" s="563"/>
      <c r="AM16" s="533"/>
      <c r="AN16" s="438"/>
      <c r="AO16" s="438"/>
      <c r="AP16" s="438"/>
      <c r="AQ16" s="438"/>
      <c r="AR16" s="438"/>
      <c r="AS16" s="438"/>
      <c r="AT16" s="439"/>
      <c r="AU16" s="521"/>
      <c r="AV16" s="522"/>
      <c r="AW16" s="522"/>
      <c r="AX16" s="522"/>
      <c r="AY16" s="444" t="s">
        <v>155</v>
      </c>
      <c r="AZ16" s="445"/>
      <c r="BA16" s="445"/>
      <c r="BB16" s="445"/>
      <c r="BC16" s="445"/>
      <c r="BD16" s="445"/>
      <c r="BE16" s="445"/>
      <c r="BF16" s="445"/>
      <c r="BG16" s="445"/>
      <c r="BH16" s="445"/>
      <c r="BI16" s="445"/>
      <c r="BJ16" s="445"/>
      <c r="BK16" s="445"/>
      <c r="BL16" s="445"/>
      <c r="BM16" s="446"/>
      <c r="BN16" s="464">
        <v>2829534</v>
      </c>
      <c r="BO16" s="465"/>
      <c r="BP16" s="465"/>
      <c r="BQ16" s="465"/>
      <c r="BR16" s="465"/>
      <c r="BS16" s="465"/>
      <c r="BT16" s="465"/>
      <c r="BU16" s="466"/>
      <c r="BV16" s="464">
        <v>2771530</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x14ac:dyDescent="0.2">
      <c r="A17" s="185"/>
      <c r="B17" s="586"/>
      <c r="C17" s="587"/>
      <c r="D17" s="587"/>
      <c r="E17" s="587"/>
      <c r="F17" s="587"/>
      <c r="G17" s="587"/>
      <c r="H17" s="587"/>
      <c r="I17" s="587"/>
      <c r="J17" s="587"/>
      <c r="K17" s="588"/>
      <c r="L17" s="200"/>
      <c r="M17" s="549" t="s">
        <v>156</v>
      </c>
      <c r="N17" s="550"/>
      <c r="O17" s="550"/>
      <c r="P17" s="550"/>
      <c r="Q17" s="551"/>
      <c r="R17" s="552" t="s">
        <v>157</v>
      </c>
      <c r="S17" s="553"/>
      <c r="T17" s="553"/>
      <c r="U17" s="553"/>
      <c r="V17" s="554"/>
      <c r="W17" s="555" t="s">
        <v>158</v>
      </c>
      <c r="X17" s="477"/>
      <c r="Y17" s="477"/>
      <c r="Z17" s="477"/>
      <c r="AA17" s="477"/>
      <c r="AB17" s="478"/>
      <c r="AC17" s="440">
        <v>1557</v>
      </c>
      <c r="AD17" s="441"/>
      <c r="AE17" s="441"/>
      <c r="AF17" s="441"/>
      <c r="AG17" s="442"/>
      <c r="AH17" s="440">
        <v>1589</v>
      </c>
      <c r="AI17" s="441"/>
      <c r="AJ17" s="441"/>
      <c r="AK17" s="441"/>
      <c r="AL17" s="443"/>
      <c r="AM17" s="533"/>
      <c r="AN17" s="438"/>
      <c r="AO17" s="438"/>
      <c r="AP17" s="438"/>
      <c r="AQ17" s="438"/>
      <c r="AR17" s="438"/>
      <c r="AS17" s="438"/>
      <c r="AT17" s="439"/>
      <c r="AU17" s="521"/>
      <c r="AV17" s="522"/>
      <c r="AW17" s="522"/>
      <c r="AX17" s="522"/>
      <c r="AY17" s="444" t="s">
        <v>159</v>
      </c>
      <c r="AZ17" s="445"/>
      <c r="BA17" s="445"/>
      <c r="BB17" s="445"/>
      <c r="BC17" s="445"/>
      <c r="BD17" s="445"/>
      <c r="BE17" s="445"/>
      <c r="BF17" s="445"/>
      <c r="BG17" s="445"/>
      <c r="BH17" s="445"/>
      <c r="BI17" s="445"/>
      <c r="BJ17" s="445"/>
      <c r="BK17" s="445"/>
      <c r="BL17" s="445"/>
      <c r="BM17" s="446"/>
      <c r="BN17" s="464">
        <v>866411</v>
      </c>
      <c r="BO17" s="465"/>
      <c r="BP17" s="465"/>
      <c r="BQ17" s="465"/>
      <c r="BR17" s="465"/>
      <c r="BS17" s="465"/>
      <c r="BT17" s="465"/>
      <c r="BU17" s="466"/>
      <c r="BV17" s="464">
        <v>865345</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x14ac:dyDescent="0.2">
      <c r="A18" s="185"/>
      <c r="B18" s="526" t="s">
        <v>160</v>
      </c>
      <c r="C18" s="527"/>
      <c r="D18" s="527"/>
      <c r="E18" s="528"/>
      <c r="F18" s="528"/>
      <c r="G18" s="528"/>
      <c r="H18" s="528"/>
      <c r="I18" s="528"/>
      <c r="J18" s="528"/>
      <c r="K18" s="528"/>
      <c r="L18" s="529">
        <v>393.19</v>
      </c>
      <c r="M18" s="529"/>
      <c r="N18" s="529"/>
      <c r="O18" s="529"/>
      <c r="P18" s="529"/>
      <c r="Q18" s="529"/>
      <c r="R18" s="530"/>
      <c r="S18" s="530"/>
      <c r="T18" s="530"/>
      <c r="U18" s="530"/>
      <c r="V18" s="531"/>
      <c r="W18" s="545"/>
      <c r="X18" s="546"/>
      <c r="Y18" s="546"/>
      <c r="Z18" s="546"/>
      <c r="AA18" s="546"/>
      <c r="AB18" s="556"/>
      <c r="AC18" s="428">
        <v>56.5</v>
      </c>
      <c r="AD18" s="429"/>
      <c r="AE18" s="429"/>
      <c r="AF18" s="429"/>
      <c r="AG18" s="532"/>
      <c r="AH18" s="428">
        <v>55.9</v>
      </c>
      <c r="AI18" s="429"/>
      <c r="AJ18" s="429"/>
      <c r="AK18" s="429"/>
      <c r="AL18" s="430"/>
      <c r="AM18" s="533"/>
      <c r="AN18" s="438"/>
      <c r="AO18" s="438"/>
      <c r="AP18" s="438"/>
      <c r="AQ18" s="438"/>
      <c r="AR18" s="438"/>
      <c r="AS18" s="438"/>
      <c r="AT18" s="439"/>
      <c r="AU18" s="521"/>
      <c r="AV18" s="522"/>
      <c r="AW18" s="522"/>
      <c r="AX18" s="522"/>
      <c r="AY18" s="444" t="s">
        <v>161</v>
      </c>
      <c r="AZ18" s="445"/>
      <c r="BA18" s="445"/>
      <c r="BB18" s="445"/>
      <c r="BC18" s="445"/>
      <c r="BD18" s="445"/>
      <c r="BE18" s="445"/>
      <c r="BF18" s="445"/>
      <c r="BG18" s="445"/>
      <c r="BH18" s="445"/>
      <c r="BI18" s="445"/>
      <c r="BJ18" s="445"/>
      <c r="BK18" s="445"/>
      <c r="BL18" s="445"/>
      <c r="BM18" s="446"/>
      <c r="BN18" s="464">
        <v>2920057</v>
      </c>
      <c r="BO18" s="465"/>
      <c r="BP18" s="465"/>
      <c r="BQ18" s="465"/>
      <c r="BR18" s="465"/>
      <c r="BS18" s="465"/>
      <c r="BT18" s="465"/>
      <c r="BU18" s="466"/>
      <c r="BV18" s="464">
        <v>2999952</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x14ac:dyDescent="0.2">
      <c r="A19" s="185"/>
      <c r="B19" s="526" t="s">
        <v>162</v>
      </c>
      <c r="C19" s="527"/>
      <c r="D19" s="527"/>
      <c r="E19" s="528"/>
      <c r="F19" s="528"/>
      <c r="G19" s="528"/>
      <c r="H19" s="528"/>
      <c r="I19" s="528"/>
      <c r="J19" s="528"/>
      <c r="K19" s="528"/>
      <c r="L19" s="534">
        <v>14</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163</v>
      </c>
      <c r="AZ19" s="445"/>
      <c r="BA19" s="445"/>
      <c r="BB19" s="445"/>
      <c r="BC19" s="445"/>
      <c r="BD19" s="445"/>
      <c r="BE19" s="445"/>
      <c r="BF19" s="445"/>
      <c r="BG19" s="445"/>
      <c r="BH19" s="445"/>
      <c r="BI19" s="445"/>
      <c r="BJ19" s="445"/>
      <c r="BK19" s="445"/>
      <c r="BL19" s="445"/>
      <c r="BM19" s="446"/>
      <c r="BN19" s="464">
        <v>3750749</v>
      </c>
      <c r="BO19" s="465"/>
      <c r="BP19" s="465"/>
      <c r="BQ19" s="465"/>
      <c r="BR19" s="465"/>
      <c r="BS19" s="465"/>
      <c r="BT19" s="465"/>
      <c r="BU19" s="466"/>
      <c r="BV19" s="464">
        <v>3921156</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x14ac:dyDescent="0.2">
      <c r="A20" s="185"/>
      <c r="B20" s="526" t="s">
        <v>164</v>
      </c>
      <c r="C20" s="527"/>
      <c r="D20" s="527"/>
      <c r="E20" s="528"/>
      <c r="F20" s="528"/>
      <c r="G20" s="528"/>
      <c r="H20" s="528"/>
      <c r="I20" s="528"/>
      <c r="J20" s="528"/>
      <c r="K20" s="528"/>
      <c r="L20" s="534">
        <v>1785</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x14ac:dyDescent="0.15">
      <c r="A21" s="185"/>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x14ac:dyDescent="0.2">
      <c r="A22" s="185"/>
      <c r="B22" s="493" t="s">
        <v>166</v>
      </c>
      <c r="C22" s="494"/>
      <c r="D22" s="495"/>
      <c r="E22" s="502" t="s">
        <v>1</v>
      </c>
      <c r="F22" s="477"/>
      <c r="G22" s="477"/>
      <c r="H22" s="477"/>
      <c r="I22" s="477"/>
      <c r="J22" s="477"/>
      <c r="K22" s="478"/>
      <c r="L22" s="502" t="s">
        <v>167</v>
      </c>
      <c r="M22" s="477"/>
      <c r="N22" s="477"/>
      <c r="O22" s="477"/>
      <c r="P22" s="478"/>
      <c r="Q22" s="487" t="s">
        <v>168</v>
      </c>
      <c r="R22" s="488"/>
      <c r="S22" s="488"/>
      <c r="T22" s="488"/>
      <c r="U22" s="488"/>
      <c r="V22" s="503"/>
      <c r="W22" s="505" t="s">
        <v>169</v>
      </c>
      <c r="X22" s="494"/>
      <c r="Y22" s="495"/>
      <c r="Z22" s="502" t="s">
        <v>1</v>
      </c>
      <c r="AA22" s="477"/>
      <c r="AB22" s="477"/>
      <c r="AC22" s="477"/>
      <c r="AD22" s="477"/>
      <c r="AE22" s="477"/>
      <c r="AF22" s="477"/>
      <c r="AG22" s="478"/>
      <c r="AH22" s="476" t="s">
        <v>170</v>
      </c>
      <c r="AI22" s="477"/>
      <c r="AJ22" s="477"/>
      <c r="AK22" s="477"/>
      <c r="AL22" s="478"/>
      <c r="AM22" s="476" t="s">
        <v>171</v>
      </c>
      <c r="AN22" s="482"/>
      <c r="AO22" s="482"/>
      <c r="AP22" s="482"/>
      <c r="AQ22" s="482"/>
      <c r="AR22" s="483"/>
      <c r="AS22" s="487" t="s">
        <v>168</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x14ac:dyDescent="0.15">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172</v>
      </c>
      <c r="AZ23" s="457"/>
      <c r="BA23" s="457"/>
      <c r="BB23" s="457"/>
      <c r="BC23" s="457"/>
      <c r="BD23" s="457"/>
      <c r="BE23" s="457"/>
      <c r="BF23" s="457"/>
      <c r="BG23" s="457"/>
      <c r="BH23" s="457"/>
      <c r="BI23" s="457"/>
      <c r="BJ23" s="457"/>
      <c r="BK23" s="457"/>
      <c r="BL23" s="457"/>
      <c r="BM23" s="458"/>
      <c r="BN23" s="464">
        <v>6357942</v>
      </c>
      <c r="BO23" s="465"/>
      <c r="BP23" s="465"/>
      <c r="BQ23" s="465"/>
      <c r="BR23" s="465"/>
      <c r="BS23" s="465"/>
      <c r="BT23" s="465"/>
      <c r="BU23" s="466"/>
      <c r="BV23" s="464">
        <v>6590034</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x14ac:dyDescent="0.2">
      <c r="A24" s="185"/>
      <c r="B24" s="496"/>
      <c r="C24" s="497"/>
      <c r="D24" s="498"/>
      <c r="E24" s="437" t="s">
        <v>173</v>
      </c>
      <c r="F24" s="438"/>
      <c r="G24" s="438"/>
      <c r="H24" s="438"/>
      <c r="I24" s="438"/>
      <c r="J24" s="438"/>
      <c r="K24" s="439"/>
      <c r="L24" s="440">
        <v>1</v>
      </c>
      <c r="M24" s="441"/>
      <c r="N24" s="441"/>
      <c r="O24" s="441"/>
      <c r="P24" s="442"/>
      <c r="Q24" s="440">
        <v>7380</v>
      </c>
      <c r="R24" s="441"/>
      <c r="S24" s="441"/>
      <c r="T24" s="441"/>
      <c r="U24" s="441"/>
      <c r="V24" s="442"/>
      <c r="W24" s="506"/>
      <c r="X24" s="497"/>
      <c r="Y24" s="498"/>
      <c r="Z24" s="437" t="s">
        <v>174</v>
      </c>
      <c r="AA24" s="438"/>
      <c r="AB24" s="438"/>
      <c r="AC24" s="438"/>
      <c r="AD24" s="438"/>
      <c r="AE24" s="438"/>
      <c r="AF24" s="438"/>
      <c r="AG24" s="439"/>
      <c r="AH24" s="440">
        <v>92</v>
      </c>
      <c r="AI24" s="441"/>
      <c r="AJ24" s="441"/>
      <c r="AK24" s="441"/>
      <c r="AL24" s="442"/>
      <c r="AM24" s="440">
        <v>290812</v>
      </c>
      <c r="AN24" s="441"/>
      <c r="AO24" s="441"/>
      <c r="AP24" s="441"/>
      <c r="AQ24" s="441"/>
      <c r="AR24" s="442"/>
      <c r="AS24" s="440">
        <v>3161</v>
      </c>
      <c r="AT24" s="441"/>
      <c r="AU24" s="441"/>
      <c r="AV24" s="441"/>
      <c r="AW24" s="441"/>
      <c r="AX24" s="443"/>
      <c r="AY24" s="431" t="s">
        <v>175</v>
      </c>
      <c r="AZ24" s="432"/>
      <c r="BA24" s="432"/>
      <c r="BB24" s="432"/>
      <c r="BC24" s="432"/>
      <c r="BD24" s="432"/>
      <c r="BE24" s="432"/>
      <c r="BF24" s="432"/>
      <c r="BG24" s="432"/>
      <c r="BH24" s="432"/>
      <c r="BI24" s="432"/>
      <c r="BJ24" s="432"/>
      <c r="BK24" s="432"/>
      <c r="BL24" s="432"/>
      <c r="BM24" s="433"/>
      <c r="BN24" s="464">
        <v>6253055</v>
      </c>
      <c r="BO24" s="465"/>
      <c r="BP24" s="465"/>
      <c r="BQ24" s="465"/>
      <c r="BR24" s="465"/>
      <c r="BS24" s="465"/>
      <c r="BT24" s="465"/>
      <c r="BU24" s="466"/>
      <c r="BV24" s="464">
        <v>6465451</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x14ac:dyDescent="0.15">
      <c r="A25" s="185"/>
      <c r="B25" s="496"/>
      <c r="C25" s="497"/>
      <c r="D25" s="498"/>
      <c r="E25" s="437" t="s">
        <v>176</v>
      </c>
      <c r="F25" s="438"/>
      <c r="G25" s="438"/>
      <c r="H25" s="438"/>
      <c r="I25" s="438"/>
      <c r="J25" s="438"/>
      <c r="K25" s="439"/>
      <c r="L25" s="440">
        <v>1</v>
      </c>
      <c r="M25" s="441"/>
      <c r="N25" s="441"/>
      <c r="O25" s="441"/>
      <c r="P25" s="442"/>
      <c r="Q25" s="440">
        <v>6033</v>
      </c>
      <c r="R25" s="441"/>
      <c r="S25" s="441"/>
      <c r="T25" s="441"/>
      <c r="U25" s="441"/>
      <c r="V25" s="442"/>
      <c r="W25" s="506"/>
      <c r="X25" s="497"/>
      <c r="Y25" s="498"/>
      <c r="Z25" s="437" t="s">
        <v>177</v>
      </c>
      <c r="AA25" s="438"/>
      <c r="AB25" s="438"/>
      <c r="AC25" s="438"/>
      <c r="AD25" s="438"/>
      <c r="AE25" s="438"/>
      <c r="AF25" s="438"/>
      <c r="AG25" s="439"/>
      <c r="AH25" s="440" t="s">
        <v>139</v>
      </c>
      <c r="AI25" s="441"/>
      <c r="AJ25" s="441"/>
      <c r="AK25" s="441"/>
      <c r="AL25" s="442"/>
      <c r="AM25" s="440" t="s">
        <v>139</v>
      </c>
      <c r="AN25" s="441"/>
      <c r="AO25" s="441"/>
      <c r="AP25" s="441"/>
      <c r="AQ25" s="441"/>
      <c r="AR25" s="442"/>
      <c r="AS25" s="440" t="s">
        <v>130</v>
      </c>
      <c r="AT25" s="441"/>
      <c r="AU25" s="441"/>
      <c r="AV25" s="441"/>
      <c r="AW25" s="441"/>
      <c r="AX25" s="443"/>
      <c r="AY25" s="456" t="s">
        <v>178</v>
      </c>
      <c r="AZ25" s="457"/>
      <c r="BA25" s="457"/>
      <c r="BB25" s="457"/>
      <c r="BC25" s="457"/>
      <c r="BD25" s="457"/>
      <c r="BE25" s="457"/>
      <c r="BF25" s="457"/>
      <c r="BG25" s="457"/>
      <c r="BH25" s="457"/>
      <c r="BI25" s="457"/>
      <c r="BJ25" s="457"/>
      <c r="BK25" s="457"/>
      <c r="BL25" s="457"/>
      <c r="BM25" s="458"/>
      <c r="BN25" s="459">
        <v>110961</v>
      </c>
      <c r="BO25" s="460"/>
      <c r="BP25" s="460"/>
      <c r="BQ25" s="460"/>
      <c r="BR25" s="460"/>
      <c r="BS25" s="460"/>
      <c r="BT25" s="460"/>
      <c r="BU25" s="461"/>
      <c r="BV25" s="459">
        <v>140767</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x14ac:dyDescent="0.15">
      <c r="A26" s="185"/>
      <c r="B26" s="496"/>
      <c r="C26" s="497"/>
      <c r="D26" s="498"/>
      <c r="E26" s="437" t="s">
        <v>179</v>
      </c>
      <c r="F26" s="438"/>
      <c r="G26" s="438"/>
      <c r="H26" s="438"/>
      <c r="I26" s="438"/>
      <c r="J26" s="438"/>
      <c r="K26" s="439"/>
      <c r="L26" s="440">
        <v>1</v>
      </c>
      <c r="M26" s="441"/>
      <c r="N26" s="441"/>
      <c r="O26" s="441"/>
      <c r="P26" s="442"/>
      <c r="Q26" s="440">
        <v>5578</v>
      </c>
      <c r="R26" s="441"/>
      <c r="S26" s="441"/>
      <c r="T26" s="441"/>
      <c r="U26" s="441"/>
      <c r="V26" s="442"/>
      <c r="W26" s="506"/>
      <c r="X26" s="497"/>
      <c r="Y26" s="498"/>
      <c r="Z26" s="437" t="s">
        <v>180</v>
      </c>
      <c r="AA26" s="519"/>
      <c r="AB26" s="519"/>
      <c r="AC26" s="519"/>
      <c r="AD26" s="519"/>
      <c r="AE26" s="519"/>
      <c r="AF26" s="519"/>
      <c r="AG26" s="520"/>
      <c r="AH26" s="440">
        <v>7</v>
      </c>
      <c r="AI26" s="441"/>
      <c r="AJ26" s="441"/>
      <c r="AK26" s="441"/>
      <c r="AL26" s="442"/>
      <c r="AM26" s="440">
        <v>22813</v>
      </c>
      <c r="AN26" s="441"/>
      <c r="AO26" s="441"/>
      <c r="AP26" s="441"/>
      <c r="AQ26" s="441"/>
      <c r="AR26" s="442"/>
      <c r="AS26" s="440">
        <v>3259</v>
      </c>
      <c r="AT26" s="441"/>
      <c r="AU26" s="441"/>
      <c r="AV26" s="441"/>
      <c r="AW26" s="441"/>
      <c r="AX26" s="443"/>
      <c r="AY26" s="473" t="s">
        <v>181</v>
      </c>
      <c r="AZ26" s="474"/>
      <c r="BA26" s="474"/>
      <c r="BB26" s="474"/>
      <c r="BC26" s="474"/>
      <c r="BD26" s="474"/>
      <c r="BE26" s="474"/>
      <c r="BF26" s="474"/>
      <c r="BG26" s="474"/>
      <c r="BH26" s="474"/>
      <c r="BI26" s="474"/>
      <c r="BJ26" s="474"/>
      <c r="BK26" s="474"/>
      <c r="BL26" s="474"/>
      <c r="BM26" s="475"/>
      <c r="BN26" s="464" t="s">
        <v>139</v>
      </c>
      <c r="BO26" s="465"/>
      <c r="BP26" s="465"/>
      <c r="BQ26" s="465"/>
      <c r="BR26" s="465"/>
      <c r="BS26" s="465"/>
      <c r="BT26" s="465"/>
      <c r="BU26" s="466"/>
      <c r="BV26" s="464" t="s">
        <v>139</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5"/>
      <c r="B27" s="496"/>
      <c r="C27" s="497"/>
      <c r="D27" s="498"/>
      <c r="E27" s="437" t="s">
        <v>182</v>
      </c>
      <c r="F27" s="438"/>
      <c r="G27" s="438"/>
      <c r="H27" s="438"/>
      <c r="I27" s="438"/>
      <c r="J27" s="438"/>
      <c r="K27" s="439"/>
      <c r="L27" s="440">
        <v>1</v>
      </c>
      <c r="M27" s="441"/>
      <c r="N27" s="441"/>
      <c r="O27" s="441"/>
      <c r="P27" s="442"/>
      <c r="Q27" s="440">
        <v>3100</v>
      </c>
      <c r="R27" s="441"/>
      <c r="S27" s="441"/>
      <c r="T27" s="441"/>
      <c r="U27" s="441"/>
      <c r="V27" s="442"/>
      <c r="W27" s="506"/>
      <c r="X27" s="497"/>
      <c r="Y27" s="498"/>
      <c r="Z27" s="437" t="s">
        <v>183</v>
      </c>
      <c r="AA27" s="438"/>
      <c r="AB27" s="438"/>
      <c r="AC27" s="438"/>
      <c r="AD27" s="438"/>
      <c r="AE27" s="438"/>
      <c r="AF27" s="438"/>
      <c r="AG27" s="439"/>
      <c r="AH27" s="440">
        <v>1</v>
      </c>
      <c r="AI27" s="441"/>
      <c r="AJ27" s="441"/>
      <c r="AK27" s="441"/>
      <c r="AL27" s="442"/>
      <c r="AM27" s="440" t="s">
        <v>184</v>
      </c>
      <c r="AN27" s="441"/>
      <c r="AO27" s="441"/>
      <c r="AP27" s="441"/>
      <c r="AQ27" s="441"/>
      <c r="AR27" s="442"/>
      <c r="AS27" s="440" t="s">
        <v>184</v>
      </c>
      <c r="AT27" s="441"/>
      <c r="AU27" s="441"/>
      <c r="AV27" s="441"/>
      <c r="AW27" s="441"/>
      <c r="AX27" s="443"/>
      <c r="AY27" s="470" t="s">
        <v>185</v>
      </c>
      <c r="AZ27" s="471"/>
      <c r="BA27" s="471"/>
      <c r="BB27" s="471"/>
      <c r="BC27" s="471"/>
      <c r="BD27" s="471"/>
      <c r="BE27" s="471"/>
      <c r="BF27" s="471"/>
      <c r="BG27" s="471"/>
      <c r="BH27" s="471"/>
      <c r="BI27" s="471"/>
      <c r="BJ27" s="471"/>
      <c r="BK27" s="471"/>
      <c r="BL27" s="471"/>
      <c r="BM27" s="472"/>
      <c r="BN27" s="467">
        <v>128363</v>
      </c>
      <c r="BO27" s="468"/>
      <c r="BP27" s="468"/>
      <c r="BQ27" s="468"/>
      <c r="BR27" s="468"/>
      <c r="BS27" s="468"/>
      <c r="BT27" s="468"/>
      <c r="BU27" s="469"/>
      <c r="BV27" s="467">
        <v>128325</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x14ac:dyDescent="0.15">
      <c r="A28" s="185"/>
      <c r="B28" s="496"/>
      <c r="C28" s="497"/>
      <c r="D28" s="498"/>
      <c r="E28" s="437" t="s">
        <v>186</v>
      </c>
      <c r="F28" s="438"/>
      <c r="G28" s="438"/>
      <c r="H28" s="438"/>
      <c r="I28" s="438"/>
      <c r="J28" s="438"/>
      <c r="K28" s="439"/>
      <c r="L28" s="440">
        <v>1</v>
      </c>
      <c r="M28" s="441"/>
      <c r="N28" s="441"/>
      <c r="O28" s="441"/>
      <c r="P28" s="442"/>
      <c r="Q28" s="440">
        <v>2500</v>
      </c>
      <c r="R28" s="441"/>
      <c r="S28" s="441"/>
      <c r="T28" s="441"/>
      <c r="U28" s="441"/>
      <c r="V28" s="442"/>
      <c r="W28" s="506"/>
      <c r="X28" s="497"/>
      <c r="Y28" s="498"/>
      <c r="Z28" s="437" t="s">
        <v>187</v>
      </c>
      <c r="AA28" s="438"/>
      <c r="AB28" s="438"/>
      <c r="AC28" s="438"/>
      <c r="AD28" s="438"/>
      <c r="AE28" s="438"/>
      <c r="AF28" s="438"/>
      <c r="AG28" s="439"/>
      <c r="AH28" s="440" t="s">
        <v>139</v>
      </c>
      <c r="AI28" s="441"/>
      <c r="AJ28" s="441"/>
      <c r="AK28" s="441"/>
      <c r="AL28" s="442"/>
      <c r="AM28" s="440" t="s">
        <v>139</v>
      </c>
      <c r="AN28" s="441"/>
      <c r="AO28" s="441"/>
      <c r="AP28" s="441"/>
      <c r="AQ28" s="441"/>
      <c r="AR28" s="442"/>
      <c r="AS28" s="440" t="s">
        <v>129</v>
      </c>
      <c r="AT28" s="441"/>
      <c r="AU28" s="441"/>
      <c r="AV28" s="441"/>
      <c r="AW28" s="441"/>
      <c r="AX28" s="443"/>
      <c r="AY28" s="447" t="s">
        <v>188</v>
      </c>
      <c r="AZ28" s="448"/>
      <c r="BA28" s="448"/>
      <c r="BB28" s="449"/>
      <c r="BC28" s="456" t="s">
        <v>48</v>
      </c>
      <c r="BD28" s="457"/>
      <c r="BE28" s="457"/>
      <c r="BF28" s="457"/>
      <c r="BG28" s="457"/>
      <c r="BH28" s="457"/>
      <c r="BI28" s="457"/>
      <c r="BJ28" s="457"/>
      <c r="BK28" s="457"/>
      <c r="BL28" s="457"/>
      <c r="BM28" s="458"/>
      <c r="BN28" s="459">
        <v>1327987</v>
      </c>
      <c r="BO28" s="460"/>
      <c r="BP28" s="460"/>
      <c r="BQ28" s="460"/>
      <c r="BR28" s="460"/>
      <c r="BS28" s="460"/>
      <c r="BT28" s="460"/>
      <c r="BU28" s="461"/>
      <c r="BV28" s="459">
        <v>1327597</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x14ac:dyDescent="0.15">
      <c r="A29" s="185"/>
      <c r="B29" s="496"/>
      <c r="C29" s="497"/>
      <c r="D29" s="498"/>
      <c r="E29" s="437" t="s">
        <v>189</v>
      </c>
      <c r="F29" s="438"/>
      <c r="G29" s="438"/>
      <c r="H29" s="438"/>
      <c r="I29" s="438"/>
      <c r="J29" s="438"/>
      <c r="K29" s="439"/>
      <c r="L29" s="440">
        <v>10</v>
      </c>
      <c r="M29" s="441"/>
      <c r="N29" s="441"/>
      <c r="O29" s="441"/>
      <c r="P29" s="442"/>
      <c r="Q29" s="440">
        <v>2350</v>
      </c>
      <c r="R29" s="441"/>
      <c r="S29" s="441"/>
      <c r="T29" s="441"/>
      <c r="U29" s="441"/>
      <c r="V29" s="442"/>
      <c r="W29" s="507"/>
      <c r="X29" s="508"/>
      <c r="Y29" s="509"/>
      <c r="Z29" s="437" t="s">
        <v>190</v>
      </c>
      <c r="AA29" s="438"/>
      <c r="AB29" s="438"/>
      <c r="AC29" s="438"/>
      <c r="AD29" s="438"/>
      <c r="AE29" s="438"/>
      <c r="AF29" s="438"/>
      <c r="AG29" s="439"/>
      <c r="AH29" s="440">
        <v>93</v>
      </c>
      <c r="AI29" s="441"/>
      <c r="AJ29" s="441"/>
      <c r="AK29" s="441"/>
      <c r="AL29" s="442"/>
      <c r="AM29" s="440">
        <v>294960</v>
      </c>
      <c r="AN29" s="441"/>
      <c r="AO29" s="441"/>
      <c r="AP29" s="441"/>
      <c r="AQ29" s="441"/>
      <c r="AR29" s="442"/>
      <c r="AS29" s="440">
        <v>3172</v>
      </c>
      <c r="AT29" s="441"/>
      <c r="AU29" s="441"/>
      <c r="AV29" s="441"/>
      <c r="AW29" s="441"/>
      <c r="AX29" s="443"/>
      <c r="AY29" s="450"/>
      <c r="AZ29" s="451"/>
      <c r="BA29" s="451"/>
      <c r="BB29" s="452"/>
      <c r="BC29" s="444" t="s">
        <v>191</v>
      </c>
      <c r="BD29" s="445"/>
      <c r="BE29" s="445"/>
      <c r="BF29" s="445"/>
      <c r="BG29" s="445"/>
      <c r="BH29" s="445"/>
      <c r="BI29" s="445"/>
      <c r="BJ29" s="445"/>
      <c r="BK29" s="445"/>
      <c r="BL29" s="445"/>
      <c r="BM29" s="446"/>
      <c r="BN29" s="464">
        <v>868630</v>
      </c>
      <c r="BO29" s="465"/>
      <c r="BP29" s="465"/>
      <c r="BQ29" s="465"/>
      <c r="BR29" s="465"/>
      <c r="BS29" s="465"/>
      <c r="BT29" s="465"/>
      <c r="BU29" s="466"/>
      <c r="BV29" s="464">
        <v>860699</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x14ac:dyDescent="0.2">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192</v>
      </c>
      <c r="X30" s="517"/>
      <c r="Y30" s="517"/>
      <c r="Z30" s="517"/>
      <c r="AA30" s="517"/>
      <c r="AB30" s="517"/>
      <c r="AC30" s="517"/>
      <c r="AD30" s="517"/>
      <c r="AE30" s="517"/>
      <c r="AF30" s="517"/>
      <c r="AG30" s="518"/>
      <c r="AH30" s="428">
        <v>99.6</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50</v>
      </c>
      <c r="BD30" s="432"/>
      <c r="BE30" s="432"/>
      <c r="BF30" s="432"/>
      <c r="BG30" s="432"/>
      <c r="BH30" s="432"/>
      <c r="BI30" s="432"/>
      <c r="BJ30" s="432"/>
      <c r="BK30" s="432"/>
      <c r="BL30" s="432"/>
      <c r="BM30" s="433"/>
      <c r="BN30" s="467">
        <v>561286</v>
      </c>
      <c r="BO30" s="468"/>
      <c r="BP30" s="468"/>
      <c r="BQ30" s="468"/>
      <c r="BR30" s="468"/>
      <c r="BS30" s="468"/>
      <c r="BT30" s="468"/>
      <c r="BU30" s="469"/>
      <c r="BV30" s="467">
        <v>628395</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193</v>
      </c>
      <c r="D32" s="212"/>
      <c r="E32" s="212"/>
      <c r="F32" s="209"/>
      <c r="G32" s="209"/>
      <c r="H32" s="209"/>
      <c r="I32" s="209"/>
      <c r="J32" s="209"/>
      <c r="K32" s="209"/>
      <c r="L32" s="209"/>
      <c r="M32" s="209"/>
      <c r="N32" s="209"/>
      <c r="O32" s="209"/>
      <c r="P32" s="209"/>
      <c r="Q32" s="209"/>
      <c r="R32" s="209"/>
      <c r="S32" s="209"/>
      <c r="T32" s="209"/>
      <c r="U32" s="209" t="s">
        <v>194</v>
      </c>
      <c r="V32" s="209"/>
      <c r="W32" s="209"/>
      <c r="X32" s="209"/>
      <c r="Y32" s="209"/>
      <c r="Z32" s="209"/>
      <c r="AA32" s="209"/>
      <c r="AB32" s="209"/>
      <c r="AC32" s="209"/>
      <c r="AD32" s="209"/>
      <c r="AE32" s="209"/>
      <c r="AF32" s="209"/>
      <c r="AG32" s="209"/>
      <c r="AH32" s="209"/>
      <c r="AI32" s="209"/>
      <c r="AJ32" s="209"/>
      <c r="AK32" s="209"/>
      <c r="AL32" s="209"/>
      <c r="AM32" s="213" t="s">
        <v>195</v>
      </c>
      <c r="AN32" s="209"/>
      <c r="AO32" s="209"/>
      <c r="AP32" s="209"/>
      <c r="AQ32" s="209"/>
      <c r="AR32" s="209"/>
      <c r="AS32" s="213"/>
      <c r="AT32" s="213"/>
      <c r="AU32" s="213"/>
      <c r="AV32" s="213"/>
      <c r="AW32" s="213"/>
      <c r="AX32" s="213"/>
      <c r="AY32" s="213"/>
      <c r="AZ32" s="213"/>
      <c r="BA32" s="213"/>
      <c r="BB32" s="209"/>
      <c r="BC32" s="213"/>
      <c r="BD32" s="209"/>
      <c r="BE32" s="213" t="s">
        <v>196</v>
      </c>
      <c r="BF32" s="209"/>
      <c r="BG32" s="209"/>
      <c r="BH32" s="209"/>
      <c r="BI32" s="209"/>
      <c r="BJ32" s="213"/>
      <c r="BK32" s="213"/>
      <c r="BL32" s="213"/>
      <c r="BM32" s="213"/>
      <c r="BN32" s="213"/>
      <c r="BO32" s="213"/>
      <c r="BP32" s="213"/>
      <c r="BQ32" s="213"/>
      <c r="BR32" s="209"/>
      <c r="BS32" s="209"/>
      <c r="BT32" s="209"/>
      <c r="BU32" s="209"/>
      <c r="BV32" s="209"/>
      <c r="BW32" s="209" t="s">
        <v>197</v>
      </c>
      <c r="BX32" s="209"/>
      <c r="BY32" s="209"/>
      <c r="BZ32" s="209"/>
      <c r="CA32" s="209"/>
      <c r="CB32" s="213"/>
      <c r="CC32" s="213"/>
      <c r="CD32" s="213"/>
      <c r="CE32" s="213"/>
      <c r="CF32" s="213"/>
      <c r="CG32" s="213"/>
      <c r="CH32" s="213"/>
      <c r="CI32" s="213"/>
      <c r="CJ32" s="213"/>
      <c r="CK32" s="213"/>
      <c r="CL32" s="213"/>
      <c r="CM32" s="213"/>
      <c r="CN32" s="213"/>
      <c r="CO32" s="213" t="s">
        <v>198</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7" t="s">
        <v>199</v>
      </c>
      <c r="D33" s="427"/>
      <c r="E33" s="426" t="s">
        <v>200</v>
      </c>
      <c r="F33" s="426"/>
      <c r="G33" s="426"/>
      <c r="H33" s="426"/>
      <c r="I33" s="426"/>
      <c r="J33" s="426"/>
      <c r="K33" s="426"/>
      <c r="L33" s="426"/>
      <c r="M33" s="426"/>
      <c r="N33" s="426"/>
      <c r="O33" s="426"/>
      <c r="P33" s="426"/>
      <c r="Q33" s="426"/>
      <c r="R33" s="426"/>
      <c r="S33" s="426"/>
      <c r="T33" s="214"/>
      <c r="U33" s="427" t="s">
        <v>199</v>
      </c>
      <c r="V33" s="427"/>
      <c r="W33" s="426" t="s">
        <v>200</v>
      </c>
      <c r="X33" s="426"/>
      <c r="Y33" s="426"/>
      <c r="Z33" s="426"/>
      <c r="AA33" s="426"/>
      <c r="AB33" s="426"/>
      <c r="AC33" s="426"/>
      <c r="AD33" s="426"/>
      <c r="AE33" s="426"/>
      <c r="AF33" s="426"/>
      <c r="AG33" s="426"/>
      <c r="AH33" s="426"/>
      <c r="AI33" s="426"/>
      <c r="AJ33" s="426"/>
      <c r="AK33" s="426"/>
      <c r="AL33" s="214"/>
      <c r="AM33" s="427" t="s">
        <v>201</v>
      </c>
      <c r="AN33" s="427"/>
      <c r="AO33" s="426" t="s">
        <v>200</v>
      </c>
      <c r="AP33" s="426"/>
      <c r="AQ33" s="426"/>
      <c r="AR33" s="426"/>
      <c r="AS33" s="426"/>
      <c r="AT33" s="426"/>
      <c r="AU33" s="426"/>
      <c r="AV33" s="426"/>
      <c r="AW33" s="426"/>
      <c r="AX33" s="426"/>
      <c r="AY33" s="426"/>
      <c r="AZ33" s="426"/>
      <c r="BA33" s="426"/>
      <c r="BB33" s="426"/>
      <c r="BC33" s="426"/>
      <c r="BD33" s="215"/>
      <c r="BE33" s="426" t="s">
        <v>202</v>
      </c>
      <c r="BF33" s="426"/>
      <c r="BG33" s="426" t="s">
        <v>203</v>
      </c>
      <c r="BH33" s="426"/>
      <c r="BI33" s="426"/>
      <c r="BJ33" s="426"/>
      <c r="BK33" s="426"/>
      <c r="BL33" s="426"/>
      <c r="BM33" s="426"/>
      <c r="BN33" s="426"/>
      <c r="BO33" s="426"/>
      <c r="BP33" s="426"/>
      <c r="BQ33" s="426"/>
      <c r="BR33" s="426"/>
      <c r="BS33" s="426"/>
      <c r="BT33" s="426"/>
      <c r="BU33" s="426"/>
      <c r="BV33" s="215"/>
      <c r="BW33" s="427" t="s">
        <v>202</v>
      </c>
      <c r="BX33" s="427"/>
      <c r="BY33" s="426" t="s">
        <v>204</v>
      </c>
      <c r="BZ33" s="426"/>
      <c r="CA33" s="426"/>
      <c r="CB33" s="426"/>
      <c r="CC33" s="426"/>
      <c r="CD33" s="426"/>
      <c r="CE33" s="426"/>
      <c r="CF33" s="426"/>
      <c r="CG33" s="426"/>
      <c r="CH33" s="426"/>
      <c r="CI33" s="426"/>
      <c r="CJ33" s="426"/>
      <c r="CK33" s="426"/>
      <c r="CL33" s="426"/>
      <c r="CM33" s="426"/>
      <c r="CN33" s="214"/>
      <c r="CO33" s="427" t="s">
        <v>199</v>
      </c>
      <c r="CP33" s="427"/>
      <c r="CQ33" s="426" t="s">
        <v>205</v>
      </c>
      <c r="CR33" s="426"/>
      <c r="CS33" s="426"/>
      <c r="CT33" s="426"/>
      <c r="CU33" s="426"/>
      <c r="CV33" s="426"/>
      <c r="CW33" s="426"/>
      <c r="CX33" s="426"/>
      <c r="CY33" s="426"/>
      <c r="CZ33" s="426"/>
      <c r="DA33" s="426"/>
      <c r="DB33" s="426"/>
      <c r="DC33" s="426"/>
      <c r="DD33" s="426"/>
      <c r="DE33" s="426"/>
      <c r="DF33" s="214"/>
      <c r="DG33" s="425" t="s">
        <v>206</v>
      </c>
      <c r="DH33" s="425"/>
      <c r="DI33" s="216"/>
      <c r="DJ33" s="184"/>
      <c r="DK33" s="184"/>
      <c r="DL33" s="184"/>
      <c r="DM33" s="184"/>
      <c r="DN33" s="184"/>
      <c r="DO33" s="184"/>
    </row>
    <row r="34" spans="1:119" ht="32.25" customHeight="1" x14ac:dyDescent="0.15">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2</v>
      </c>
      <c r="V34" s="423"/>
      <c r="W34" s="422" t="str">
        <f>IF('各会計、関係団体の財政状況及び健全化判断比率'!B28="","",'各会計、関係団体の財政状況及び健全化判断比率'!B28)</f>
        <v>国民健康保険特別会計</v>
      </c>
      <c r="X34" s="422"/>
      <c r="Y34" s="422"/>
      <c r="Z34" s="422"/>
      <c r="AA34" s="422"/>
      <c r="AB34" s="422"/>
      <c r="AC34" s="422"/>
      <c r="AD34" s="422"/>
      <c r="AE34" s="422"/>
      <c r="AF34" s="422"/>
      <c r="AG34" s="422"/>
      <c r="AH34" s="422"/>
      <c r="AI34" s="422"/>
      <c r="AJ34" s="422"/>
      <c r="AK34" s="422"/>
      <c r="AL34" s="212"/>
      <c r="AM34" s="423">
        <f>IF(AO34="","",MAX(C34:D43,U34:V43)+1)</f>
        <v>6</v>
      </c>
      <c r="AN34" s="423"/>
      <c r="AO34" s="422" t="str">
        <f>IF('各会計、関係団体の財政状況及び健全化判断比率'!B32="","",'各会計、関係団体の財政状況及び健全化判断比率'!B32)</f>
        <v>水道事業会計</v>
      </c>
      <c r="AP34" s="422"/>
      <c r="AQ34" s="422"/>
      <c r="AR34" s="422"/>
      <c r="AS34" s="422"/>
      <c r="AT34" s="422"/>
      <c r="AU34" s="422"/>
      <c r="AV34" s="422"/>
      <c r="AW34" s="422"/>
      <c r="AX34" s="422"/>
      <c r="AY34" s="422"/>
      <c r="AZ34" s="422"/>
      <c r="BA34" s="422"/>
      <c r="BB34" s="422"/>
      <c r="BC34" s="422"/>
      <c r="BD34" s="212"/>
      <c r="BE34" s="423">
        <f>IF(BG34="","",MAX(C34:D43,U34:V43,AM34:AN43)+1)</f>
        <v>8</v>
      </c>
      <c r="BF34" s="423"/>
      <c r="BG34" s="422" t="str">
        <f>IF('各会計、関係団体の財政状況及び健全化判断比率'!B34="","",'各会計、関係団体の財政状況及び健全化判断比率'!B34)</f>
        <v>公共下水道事業特別会計</v>
      </c>
      <c r="BH34" s="422"/>
      <c r="BI34" s="422"/>
      <c r="BJ34" s="422"/>
      <c r="BK34" s="422"/>
      <c r="BL34" s="422"/>
      <c r="BM34" s="422"/>
      <c r="BN34" s="422"/>
      <c r="BO34" s="422"/>
      <c r="BP34" s="422"/>
      <c r="BQ34" s="422"/>
      <c r="BR34" s="422"/>
      <c r="BS34" s="422"/>
      <c r="BT34" s="422"/>
      <c r="BU34" s="422"/>
      <c r="BV34" s="212"/>
      <c r="BW34" s="423">
        <f>IF(BY34="","",MAX(C34:D43,U34:V43,AM34:AN43,BE34:BF43)+1)</f>
        <v>11</v>
      </c>
      <c r="BX34" s="423"/>
      <c r="BY34" s="422" t="str">
        <f>IF('各会計、関係団体の財政状況及び健全化判断比率'!B68="","",'各会計、関係団体の財政状況及び健全化判断比率'!B68)</f>
        <v>山形県消防補償等組合</v>
      </c>
      <c r="BZ34" s="422"/>
      <c r="CA34" s="422"/>
      <c r="CB34" s="422"/>
      <c r="CC34" s="422"/>
      <c r="CD34" s="422"/>
      <c r="CE34" s="422"/>
      <c r="CF34" s="422"/>
      <c r="CG34" s="422"/>
      <c r="CH34" s="422"/>
      <c r="CI34" s="422"/>
      <c r="CJ34" s="422"/>
      <c r="CK34" s="422"/>
      <c r="CL34" s="422"/>
      <c r="CM34" s="422"/>
      <c r="CN34" s="212"/>
      <c r="CO34" s="423">
        <f>IF(CQ34="","",MAX(C34:D43,U34:V43,AM34:AN43,BE34:BF43,BW34:BX43)+1)</f>
        <v>18</v>
      </c>
      <c r="CP34" s="423"/>
      <c r="CQ34" s="422" t="str">
        <f>IF('各会計、関係団体の財政状況及び健全化判断比率'!BS7="","",'各会計、関係団体の財政状況及び健全化判断比率'!BS7)</f>
        <v>西川町総合開発</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x14ac:dyDescent="0.15">
      <c r="A35" s="185"/>
      <c r="B35" s="211"/>
      <c r="C35" s="423" t="str">
        <f>IF(E35="","",C34+1)</f>
        <v/>
      </c>
      <c r="D35" s="423"/>
      <c r="E35" s="422" t="str">
        <f>IF('各会計、関係団体の財政状況及び健全化判断比率'!B8="","",'各会計、関係団体の財政状況及び健全化判断比率'!B8)</f>
        <v/>
      </c>
      <c r="F35" s="422"/>
      <c r="G35" s="422"/>
      <c r="H35" s="422"/>
      <c r="I35" s="422"/>
      <c r="J35" s="422"/>
      <c r="K35" s="422"/>
      <c r="L35" s="422"/>
      <c r="M35" s="422"/>
      <c r="N35" s="422"/>
      <c r="O35" s="422"/>
      <c r="P35" s="422"/>
      <c r="Q35" s="422"/>
      <c r="R35" s="422"/>
      <c r="S35" s="422"/>
      <c r="T35" s="212"/>
      <c r="U35" s="423">
        <f>IF(W35="","",U34+1)</f>
        <v>3</v>
      </c>
      <c r="V35" s="423"/>
      <c r="W35" s="422" t="str">
        <f>IF('各会計、関係団体の財政状況及び健全化判断比率'!B29="","",'各会計、関係団体の財政状況及び健全化判断比率'!B29)</f>
        <v>介護保険特別会計</v>
      </c>
      <c r="X35" s="422"/>
      <c r="Y35" s="422"/>
      <c r="Z35" s="422"/>
      <c r="AA35" s="422"/>
      <c r="AB35" s="422"/>
      <c r="AC35" s="422"/>
      <c r="AD35" s="422"/>
      <c r="AE35" s="422"/>
      <c r="AF35" s="422"/>
      <c r="AG35" s="422"/>
      <c r="AH35" s="422"/>
      <c r="AI35" s="422"/>
      <c r="AJ35" s="422"/>
      <c r="AK35" s="422"/>
      <c r="AL35" s="212"/>
      <c r="AM35" s="423">
        <f t="shared" ref="AM35:AM43" si="0">IF(AO35="","",AM34+1)</f>
        <v>7</v>
      </c>
      <c r="AN35" s="423"/>
      <c r="AO35" s="422" t="str">
        <f>IF('各会計、関係団体の財政状況及び健全化判断比率'!B33="","",'各会計、関係団体の財政状況及び健全化判断比率'!B33)</f>
        <v>病院事業会計</v>
      </c>
      <c r="AP35" s="422"/>
      <c r="AQ35" s="422"/>
      <c r="AR35" s="422"/>
      <c r="AS35" s="422"/>
      <c r="AT35" s="422"/>
      <c r="AU35" s="422"/>
      <c r="AV35" s="422"/>
      <c r="AW35" s="422"/>
      <c r="AX35" s="422"/>
      <c r="AY35" s="422"/>
      <c r="AZ35" s="422"/>
      <c r="BA35" s="422"/>
      <c r="BB35" s="422"/>
      <c r="BC35" s="422"/>
      <c r="BD35" s="212"/>
      <c r="BE35" s="423">
        <f t="shared" ref="BE35:BE43" si="1">IF(BG35="","",BE34+1)</f>
        <v>9</v>
      </c>
      <c r="BF35" s="423"/>
      <c r="BG35" s="422" t="str">
        <f>IF('各会計、関係団体の財政状況及び健全化判断比率'!B35="","",'各会計、関係団体の財政状況及び健全化判断比率'!B35)</f>
        <v>農業集落排水事業特別会計</v>
      </c>
      <c r="BH35" s="422"/>
      <c r="BI35" s="422"/>
      <c r="BJ35" s="422"/>
      <c r="BK35" s="422"/>
      <c r="BL35" s="422"/>
      <c r="BM35" s="422"/>
      <c r="BN35" s="422"/>
      <c r="BO35" s="422"/>
      <c r="BP35" s="422"/>
      <c r="BQ35" s="422"/>
      <c r="BR35" s="422"/>
      <c r="BS35" s="422"/>
      <c r="BT35" s="422"/>
      <c r="BU35" s="422"/>
      <c r="BV35" s="212"/>
      <c r="BW35" s="423">
        <f t="shared" ref="BW35:BW43" si="2">IF(BY35="","",BW34+1)</f>
        <v>12</v>
      </c>
      <c r="BX35" s="423"/>
      <c r="BY35" s="422" t="str">
        <f>IF('各会計、関係団体の財政状況及び健全化判断比率'!B69="","",'各会計、関係団体の財政状況及び健全化判断比率'!B69)</f>
        <v>山形県自治会館管理組合</v>
      </c>
      <c r="BZ35" s="422"/>
      <c r="CA35" s="422"/>
      <c r="CB35" s="422"/>
      <c r="CC35" s="422"/>
      <c r="CD35" s="422"/>
      <c r="CE35" s="422"/>
      <c r="CF35" s="422"/>
      <c r="CG35" s="422"/>
      <c r="CH35" s="422"/>
      <c r="CI35" s="422"/>
      <c r="CJ35" s="422"/>
      <c r="CK35" s="422"/>
      <c r="CL35" s="422"/>
      <c r="CM35" s="422"/>
      <c r="CN35" s="212"/>
      <c r="CO35" s="423">
        <f t="shared" ref="CO35:CO43" si="3">IF(CQ35="","",CO34+1)</f>
        <v>19</v>
      </c>
      <c r="CP35" s="423"/>
      <c r="CQ35" s="422" t="str">
        <f>IF('各会計、関係団体の財政状況及び健全化判断比率'!BS8="","",'各会計、関係団体の財政状況及び健全化判断比率'!BS8)</f>
        <v>月山観光開発</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x14ac:dyDescent="0.15">
      <c r="A36" s="185"/>
      <c r="B36" s="211"/>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2"/>
      <c r="U36" s="423">
        <f t="shared" ref="U36:U43" si="4">IF(W36="","",U35+1)</f>
        <v>4</v>
      </c>
      <c r="V36" s="423"/>
      <c r="W36" s="422" t="str">
        <f>IF('各会計、関係団体の財政状況及び健全化判断比率'!B30="","",'各会計、関係団体の財政状況及び健全化判断比率'!B30)</f>
        <v>後期高齢者医療特別会計</v>
      </c>
      <c r="X36" s="422"/>
      <c r="Y36" s="422"/>
      <c r="Z36" s="422"/>
      <c r="AA36" s="422"/>
      <c r="AB36" s="422"/>
      <c r="AC36" s="422"/>
      <c r="AD36" s="422"/>
      <c r="AE36" s="422"/>
      <c r="AF36" s="422"/>
      <c r="AG36" s="422"/>
      <c r="AH36" s="422"/>
      <c r="AI36" s="422"/>
      <c r="AJ36" s="422"/>
      <c r="AK36" s="422"/>
      <c r="AL36" s="212"/>
      <c r="AM36" s="423" t="str">
        <f t="shared" si="0"/>
        <v/>
      </c>
      <c r="AN36" s="423"/>
      <c r="AO36" s="422"/>
      <c r="AP36" s="422"/>
      <c r="AQ36" s="422"/>
      <c r="AR36" s="422"/>
      <c r="AS36" s="422"/>
      <c r="AT36" s="422"/>
      <c r="AU36" s="422"/>
      <c r="AV36" s="422"/>
      <c r="AW36" s="422"/>
      <c r="AX36" s="422"/>
      <c r="AY36" s="422"/>
      <c r="AZ36" s="422"/>
      <c r="BA36" s="422"/>
      <c r="BB36" s="422"/>
      <c r="BC36" s="422"/>
      <c r="BD36" s="212"/>
      <c r="BE36" s="423">
        <f t="shared" si="1"/>
        <v>10</v>
      </c>
      <c r="BF36" s="423"/>
      <c r="BG36" s="422" t="str">
        <f>IF('各会計、関係団体の財政状況及び健全化判断比率'!B36="","",'各会計、関係団体の財政状況及び健全化判断比率'!B36)</f>
        <v>宅地造成事業特別会計</v>
      </c>
      <c r="BH36" s="422"/>
      <c r="BI36" s="422"/>
      <c r="BJ36" s="422"/>
      <c r="BK36" s="422"/>
      <c r="BL36" s="422"/>
      <c r="BM36" s="422"/>
      <c r="BN36" s="422"/>
      <c r="BO36" s="422"/>
      <c r="BP36" s="422"/>
      <c r="BQ36" s="422"/>
      <c r="BR36" s="422"/>
      <c r="BS36" s="422"/>
      <c r="BT36" s="422"/>
      <c r="BU36" s="422"/>
      <c r="BV36" s="212"/>
      <c r="BW36" s="423">
        <f t="shared" si="2"/>
        <v>13</v>
      </c>
      <c r="BX36" s="423"/>
      <c r="BY36" s="422" t="str">
        <f>IF('各会計、関係団体の財政状況及び健全化判断比率'!B70="","",'各会計、関係団体の財政状況及び健全化判断比率'!B70)</f>
        <v>山形県市町村職員退職手当組合</v>
      </c>
      <c r="BZ36" s="422"/>
      <c r="CA36" s="422"/>
      <c r="CB36" s="422"/>
      <c r="CC36" s="422"/>
      <c r="CD36" s="422"/>
      <c r="CE36" s="422"/>
      <c r="CF36" s="422"/>
      <c r="CG36" s="422"/>
      <c r="CH36" s="422"/>
      <c r="CI36" s="422"/>
      <c r="CJ36" s="422"/>
      <c r="CK36" s="422"/>
      <c r="CL36" s="422"/>
      <c r="CM36" s="422"/>
      <c r="CN36" s="212"/>
      <c r="CO36" s="423">
        <f t="shared" si="3"/>
        <v>20</v>
      </c>
      <c r="CP36" s="423"/>
      <c r="CQ36" s="422" t="str">
        <f>IF('各会計、関係団体の財政状況及び健全化判断比率'!BS9="","",'各会計、関係団体の財政状況及び健全化判断比率'!BS9)</f>
        <v>米月山</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x14ac:dyDescent="0.15">
      <c r="A37" s="185"/>
      <c r="B37" s="211"/>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2"/>
      <c r="U37" s="423">
        <f t="shared" si="4"/>
        <v>5</v>
      </c>
      <c r="V37" s="423"/>
      <c r="W37" s="422" t="str">
        <f>IF('各会計、関係団体の財政状況及び健全化判断比率'!B31="","",'各会計、関係団体の財政状況及び健全化判断比率'!B31)</f>
        <v>介護保険特別会計（介護サービス）</v>
      </c>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t="str">
        <f t="shared" si="1"/>
        <v/>
      </c>
      <c r="BF37" s="423"/>
      <c r="BG37" s="422"/>
      <c r="BH37" s="422"/>
      <c r="BI37" s="422"/>
      <c r="BJ37" s="422"/>
      <c r="BK37" s="422"/>
      <c r="BL37" s="422"/>
      <c r="BM37" s="422"/>
      <c r="BN37" s="422"/>
      <c r="BO37" s="422"/>
      <c r="BP37" s="422"/>
      <c r="BQ37" s="422"/>
      <c r="BR37" s="422"/>
      <c r="BS37" s="422"/>
      <c r="BT37" s="422"/>
      <c r="BU37" s="422"/>
      <c r="BV37" s="212"/>
      <c r="BW37" s="423">
        <f t="shared" si="2"/>
        <v>14</v>
      </c>
      <c r="BX37" s="423"/>
      <c r="BY37" s="422" t="str">
        <f>IF('各会計、関係団体の財政状況及び健全化判断比率'!B71="","",'各会計、関係団体の財政状況及び健全化判断比率'!B71)</f>
        <v>西村山広域行政事務組合（普通会計分）</v>
      </c>
      <c r="BZ37" s="422"/>
      <c r="CA37" s="422"/>
      <c r="CB37" s="422"/>
      <c r="CC37" s="422"/>
      <c r="CD37" s="422"/>
      <c r="CE37" s="422"/>
      <c r="CF37" s="422"/>
      <c r="CG37" s="422"/>
      <c r="CH37" s="422"/>
      <c r="CI37" s="422"/>
      <c r="CJ37" s="422"/>
      <c r="CK37" s="422"/>
      <c r="CL37" s="422"/>
      <c r="CM37" s="422"/>
      <c r="CN37" s="212"/>
      <c r="CO37" s="423" t="str">
        <f t="shared" si="3"/>
        <v/>
      </c>
      <c r="CP37" s="423"/>
      <c r="CQ37" s="422" t="str">
        <f>IF('各会計、関係団体の財政状況及び健全化判断比率'!BS10="","",'各会計、関係団体の財政状況及び健全化判断比率'!BS10)</f>
        <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x14ac:dyDescent="0.15">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t="str">
        <f t="shared" si="4"/>
        <v/>
      </c>
      <c r="V38" s="423"/>
      <c r="W38" s="422"/>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f t="shared" si="2"/>
        <v>15</v>
      </c>
      <c r="BX38" s="423"/>
      <c r="BY38" s="422" t="str">
        <f>IF('各会計、関係団体の財政状況及び健全化判断比率'!B72="","",'各会計、関係団体の財政状況及び健全化判断比率'!B72)</f>
        <v>西村山広域行政事務組合（事業会計分）</v>
      </c>
      <c r="BZ38" s="422"/>
      <c r="CA38" s="422"/>
      <c r="CB38" s="422"/>
      <c r="CC38" s="422"/>
      <c r="CD38" s="422"/>
      <c r="CE38" s="422"/>
      <c r="CF38" s="422"/>
      <c r="CG38" s="422"/>
      <c r="CH38" s="422"/>
      <c r="CI38" s="422"/>
      <c r="CJ38" s="422"/>
      <c r="CK38" s="422"/>
      <c r="CL38" s="422"/>
      <c r="CM38" s="422"/>
      <c r="CN38" s="212"/>
      <c r="CO38" s="423" t="str">
        <f t="shared" si="3"/>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x14ac:dyDescent="0.15">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f t="shared" si="2"/>
        <v>16</v>
      </c>
      <c r="BX39" s="423"/>
      <c r="BY39" s="422" t="str">
        <f>IF('各会計、関係団体の財政状況及び健全化判断比率'!B73="","",'各会計、関係団体の財政状況及び健全化判断比率'!B73)</f>
        <v>山形県後期高齢者医療広域連合（普通会計分）</v>
      </c>
      <c r="BZ39" s="422"/>
      <c r="CA39" s="422"/>
      <c r="CB39" s="422"/>
      <c r="CC39" s="422"/>
      <c r="CD39" s="422"/>
      <c r="CE39" s="422"/>
      <c r="CF39" s="422"/>
      <c r="CG39" s="422"/>
      <c r="CH39" s="422"/>
      <c r="CI39" s="422"/>
      <c r="CJ39" s="422"/>
      <c r="CK39" s="422"/>
      <c r="CL39" s="422"/>
      <c r="CM39" s="422"/>
      <c r="CN39" s="212"/>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x14ac:dyDescent="0.15">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f t="shared" si="2"/>
        <v>17</v>
      </c>
      <c r="BX40" s="423"/>
      <c r="BY40" s="422" t="str">
        <f>IF('各会計、関係団体の財政状況及び健全化判断比率'!B74="","",'各会計、関係団体の財政状況及び健全化判断比率'!B74)</f>
        <v>山形県後期高齢者医療広域連合（事業会計分）</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x14ac:dyDescent="0.15">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t="str">
        <f t="shared" si="2"/>
        <v/>
      </c>
      <c r="BX41" s="423"/>
      <c r="BY41" s="422" t="str">
        <f>IF('各会計、関係団体の財政状況及び健全化判断比率'!B75="","",'各会計、関係団体の財政状況及び健全化判断比率'!B75)</f>
        <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x14ac:dyDescent="0.15">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t="str">
        <f t="shared" si="2"/>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x14ac:dyDescent="0.15">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t="str">
        <f t="shared" si="2"/>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207</v>
      </c>
      <c r="C46" s="184"/>
      <c r="D46" s="184"/>
      <c r="E46" s="184" t="s">
        <v>208</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209</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210</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211</v>
      </c>
    </row>
    <row r="50" spans="5:5" x14ac:dyDescent="0.15">
      <c r="E50" s="186" t="s">
        <v>212</v>
      </c>
    </row>
    <row r="51" spans="5:5" x14ac:dyDescent="0.15">
      <c r="E51" s="186" t="s">
        <v>213</v>
      </c>
    </row>
    <row r="52" spans="5:5" x14ac:dyDescent="0.15">
      <c r="E52" s="186" t="s">
        <v>214</v>
      </c>
    </row>
    <row r="53" spans="5:5" x14ac:dyDescent="0.15"/>
    <row r="54" spans="5:5" x14ac:dyDescent="0.15"/>
    <row r="55" spans="5:5" x14ac:dyDescent="0.15"/>
    <row r="56" spans="5:5" x14ac:dyDescent="0.15"/>
  </sheetData>
  <sheetProtection algorithmName="SHA-512" hashValue="2HUH7JElojYv+GaT+SayDCsUcCMvYJmtePgyUQf2uwj8fDhRgub4Chvi5OpvQ+SKhJH4GAvvlTjDsVvKUoSZ1Q==" saltValue="ie8WJn8YLkQ0STi/JXkH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52" t="s">
        <v>588</v>
      </c>
      <c r="D34" s="1252"/>
      <c r="E34" s="1253"/>
      <c r="F34" s="32">
        <v>9.6300000000000008</v>
      </c>
      <c r="G34" s="33">
        <v>10.24</v>
      </c>
      <c r="H34" s="33">
        <v>10.17</v>
      </c>
      <c r="I34" s="33">
        <v>10.95</v>
      </c>
      <c r="J34" s="34">
        <v>11.23</v>
      </c>
      <c r="K34" s="22"/>
      <c r="L34" s="22"/>
      <c r="M34" s="22"/>
      <c r="N34" s="22"/>
      <c r="O34" s="22"/>
      <c r="P34" s="22"/>
    </row>
    <row r="35" spans="1:16" ht="39" customHeight="1" x14ac:dyDescent="0.15">
      <c r="A35" s="22"/>
      <c r="B35" s="35"/>
      <c r="C35" s="1246" t="s">
        <v>589</v>
      </c>
      <c r="D35" s="1247"/>
      <c r="E35" s="1248"/>
      <c r="F35" s="36">
        <v>5.25</v>
      </c>
      <c r="G35" s="37">
        <v>6.13</v>
      </c>
      <c r="H35" s="37">
        <v>7.07</v>
      </c>
      <c r="I35" s="37">
        <v>7.19</v>
      </c>
      <c r="J35" s="38">
        <v>8.1300000000000008</v>
      </c>
      <c r="K35" s="22"/>
      <c r="L35" s="22"/>
      <c r="M35" s="22"/>
      <c r="N35" s="22"/>
      <c r="O35" s="22"/>
      <c r="P35" s="22"/>
    </row>
    <row r="36" spans="1:16" ht="39" customHeight="1" x14ac:dyDescent="0.15">
      <c r="A36" s="22"/>
      <c r="B36" s="35"/>
      <c r="C36" s="1246" t="s">
        <v>590</v>
      </c>
      <c r="D36" s="1247"/>
      <c r="E36" s="1248"/>
      <c r="F36" s="36">
        <v>7.15</v>
      </c>
      <c r="G36" s="37">
        <v>8.43</v>
      </c>
      <c r="H36" s="37">
        <v>4.93</v>
      </c>
      <c r="I36" s="37">
        <v>6.17</v>
      </c>
      <c r="J36" s="38">
        <v>5.43</v>
      </c>
      <c r="K36" s="22"/>
      <c r="L36" s="22"/>
      <c r="M36" s="22"/>
      <c r="N36" s="22"/>
      <c r="O36" s="22"/>
      <c r="P36" s="22"/>
    </row>
    <row r="37" spans="1:16" ht="39" customHeight="1" x14ac:dyDescent="0.15">
      <c r="A37" s="22"/>
      <c r="B37" s="35"/>
      <c r="C37" s="1246" t="s">
        <v>591</v>
      </c>
      <c r="D37" s="1247"/>
      <c r="E37" s="1248"/>
      <c r="F37" s="36">
        <v>1.5</v>
      </c>
      <c r="G37" s="37">
        <v>1.5</v>
      </c>
      <c r="H37" s="37">
        <v>1.34</v>
      </c>
      <c r="I37" s="37">
        <v>2.34</v>
      </c>
      <c r="J37" s="38">
        <v>3.14</v>
      </c>
      <c r="K37" s="22"/>
      <c r="L37" s="22"/>
      <c r="M37" s="22"/>
      <c r="N37" s="22"/>
      <c r="O37" s="22"/>
      <c r="P37" s="22"/>
    </row>
    <row r="38" spans="1:16" ht="39" customHeight="1" x14ac:dyDescent="0.15">
      <c r="A38" s="22"/>
      <c r="B38" s="35"/>
      <c r="C38" s="1246" t="s">
        <v>592</v>
      </c>
      <c r="D38" s="1247"/>
      <c r="E38" s="1248"/>
      <c r="F38" s="36">
        <v>0.19</v>
      </c>
      <c r="G38" s="37">
        <v>0.28999999999999998</v>
      </c>
      <c r="H38" s="37">
        <v>0</v>
      </c>
      <c r="I38" s="37">
        <v>0.11</v>
      </c>
      <c r="J38" s="38">
        <v>0.11</v>
      </c>
      <c r="K38" s="22"/>
      <c r="L38" s="22"/>
      <c r="M38" s="22"/>
      <c r="N38" s="22"/>
      <c r="O38" s="22"/>
      <c r="P38" s="22"/>
    </row>
    <row r="39" spans="1:16" ht="39" customHeight="1" x14ac:dyDescent="0.15">
      <c r="A39" s="22"/>
      <c r="B39" s="35"/>
      <c r="C39" s="1246" t="s">
        <v>593</v>
      </c>
      <c r="D39" s="1247"/>
      <c r="E39" s="1248"/>
      <c r="F39" s="36">
        <v>0</v>
      </c>
      <c r="G39" s="37">
        <v>0</v>
      </c>
      <c r="H39" s="37">
        <v>0</v>
      </c>
      <c r="I39" s="37">
        <v>0.01</v>
      </c>
      <c r="J39" s="38">
        <v>0.05</v>
      </c>
      <c r="K39" s="22"/>
      <c r="L39" s="22"/>
      <c r="M39" s="22"/>
      <c r="N39" s="22"/>
      <c r="O39" s="22"/>
      <c r="P39" s="22"/>
    </row>
    <row r="40" spans="1:16" ht="39" customHeight="1" x14ac:dyDescent="0.15">
      <c r="A40" s="22"/>
      <c r="B40" s="35"/>
      <c r="C40" s="1246" t="s">
        <v>594</v>
      </c>
      <c r="D40" s="1247"/>
      <c r="E40" s="1248"/>
      <c r="F40" s="36">
        <v>0.02</v>
      </c>
      <c r="G40" s="37">
        <v>0.02</v>
      </c>
      <c r="H40" s="37">
        <v>0.02</v>
      </c>
      <c r="I40" s="37">
        <v>0.02</v>
      </c>
      <c r="J40" s="38">
        <v>0.02</v>
      </c>
      <c r="K40" s="22"/>
      <c r="L40" s="22"/>
      <c r="M40" s="22"/>
      <c r="N40" s="22"/>
      <c r="O40" s="22"/>
      <c r="P40" s="22"/>
    </row>
    <row r="41" spans="1:16" ht="39" customHeight="1" x14ac:dyDescent="0.15">
      <c r="A41" s="22"/>
      <c r="B41" s="35"/>
      <c r="C41" s="1246" t="s">
        <v>595</v>
      </c>
      <c r="D41" s="1247"/>
      <c r="E41" s="1248"/>
      <c r="F41" s="36">
        <v>0.01</v>
      </c>
      <c r="G41" s="37">
        <v>0.01</v>
      </c>
      <c r="H41" s="37">
        <v>0.01</v>
      </c>
      <c r="I41" s="37">
        <v>0.01</v>
      </c>
      <c r="J41" s="38">
        <v>0.01</v>
      </c>
      <c r="K41" s="22"/>
      <c r="L41" s="22"/>
      <c r="M41" s="22"/>
      <c r="N41" s="22"/>
      <c r="O41" s="22"/>
      <c r="P41" s="22"/>
    </row>
    <row r="42" spans="1:16" ht="39" customHeight="1" x14ac:dyDescent="0.15">
      <c r="A42" s="22"/>
      <c r="B42" s="39"/>
      <c r="C42" s="1246" t="s">
        <v>596</v>
      </c>
      <c r="D42" s="1247"/>
      <c r="E42" s="1248"/>
      <c r="F42" s="36" t="s">
        <v>537</v>
      </c>
      <c r="G42" s="37" t="s">
        <v>537</v>
      </c>
      <c r="H42" s="37" t="s">
        <v>537</v>
      </c>
      <c r="I42" s="37" t="s">
        <v>537</v>
      </c>
      <c r="J42" s="38" t="s">
        <v>537</v>
      </c>
      <c r="K42" s="22"/>
      <c r="L42" s="22"/>
      <c r="M42" s="22"/>
      <c r="N42" s="22"/>
      <c r="O42" s="22"/>
      <c r="P42" s="22"/>
    </row>
    <row r="43" spans="1:16" ht="39" customHeight="1" thickBot="1" x14ac:dyDescent="0.2">
      <c r="A43" s="22"/>
      <c r="B43" s="40"/>
      <c r="C43" s="1249" t="s">
        <v>597</v>
      </c>
      <c r="D43" s="1250"/>
      <c r="E43" s="1251"/>
      <c r="F43" s="41">
        <v>1.08</v>
      </c>
      <c r="G43" s="42">
        <v>0.39</v>
      </c>
      <c r="H43" s="42">
        <v>0.33</v>
      </c>
      <c r="I43" s="42">
        <v>0.31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D5wFZCav538GWGuY4BTzTK3+bC86y/RzyRFlGsfMs8Crmns/GwNdkgkgmczwvJLznudy+lNh3vhu7IlaYgTjw==" saltValue="8JhxbOsePShWhUYblznO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659</v>
      </c>
      <c r="L45" s="60">
        <v>579</v>
      </c>
      <c r="M45" s="60">
        <v>605</v>
      </c>
      <c r="N45" s="60">
        <v>608</v>
      </c>
      <c r="O45" s="61">
        <v>635</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537</v>
      </c>
      <c r="L46" s="64" t="s">
        <v>537</v>
      </c>
      <c r="M46" s="64" t="s">
        <v>537</v>
      </c>
      <c r="N46" s="64" t="s">
        <v>537</v>
      </c>
      <c r="O46" s="65" t="s">
        <v>537</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537</v>
      </c>
      <c r="L47" s="64" t="s">
        <v>537</v>
      </c>
      <c r="M47" s="64" t="s">
        <v>537</v>
      </c>
      <c r="N47" s="64" t="s">
        <v>537</v>
      </c>
      <c r="O47" s="65" t="s">
        <v>537</v>
      </c>
      <c r="P47" s="48"/>
      <c r="Q47" s="48"/>
      <c r="R47" s="48"/>
      <c r="S47" s="48"/>
      <c r="T47" s="48"/>
      <c r="U47" s="48"/>
    </row>
    <row r="48" spans="1:21" ht="30.75" customHeight="1" x14ac:dyDescent="0.15">
      <c r="A48" s="48"/>
      <c r="B48" s="1274"/>
      <c r="C48" s="1275"/>
      <c r="D48" s="62"/>
      <c r="E48" s="1256" t="s">
        <v>15</v>
      </c>
      <c r="F48" s="1256"/>
      <c r="G48" s="1256"/>
      <c r="H48" s="1256"/>
      <c r="I48" s="1256"/>
      <c r="J48" s="1257"/>
      <c r="K48" s="63">
        <v>158</v>
      </c>
      <c r="L48" s="64">
        <v>156</v>
      </c>
      <c r="M48" s="64">
        <v>160</v>
      </c>
      <c r="N48" s="64">
        <v>155</v>
      </c>
      <c r="O48" s="65">
        <v>152</v>
      </c>
      <c r="P48" s="48"/>
      <c r="Q48" s="48"/>
      <c r="R48" s="48"/>
      <c r="S48" s="48"/>
      <c r="T48" s="48"/>
      <c r="U48" s="48"/>
    </row>
    <row r="49" spans="1:21" ht="30.75" customHeight="1" x14ac:dyDescent="0.15">
      <c r="A49" s="48"/>
      <c r="B49" s="1274"/>
      <c r="C49" s="1275"/>
      <c r="D49" s="62"/>
      <c r="E49" s="1256" t="s">
        <v>16</v>
      </c>
      <c r="F49" s="1256"/>
      <c r="G49" s="1256"/>
      <c r="H49" s="1256"/>
      <c r="I49" s="1256"/>
      <c r="J49" s="1257"/>
      <c r="K49" s="63">
        <v>4</v>
      </c>
      <c r="L49" s="64">
        <v>6</v>
      </c>
      <c r="M49" s="64">
        <v>6</v>
      </c>
      <c r="N49" s="64">
        <v>5</v>
      </c>
      <c r="O49" s="65">
        <v>16</v>
      </c>
      <c r="P49" s="48"/>
      <c r="Q49" s="48"/>
      <c r="R49" s="48"/>
      <c r="S49" s="48"/>
      <c r="T49" s="48"/>
      <c r="U49" s="48"/>
    </row>
    <row r="50" spans="1:21" ht="30.75" customHeight="1" x14ac:dyDescent="0.15">
      <c r="A50" s="48"/>
      <c r="B50" s="1274"/>
      <c r="C50" s="1275"/>
      <c r="D50" s="62"/>
      <c r="E50" s="1256" t="s">
        <v>17</v>
      </c>
      <c r="F50" s="1256"/>
      <c r="G50" s="1256"/>
      <c r="H50" s="1256"/>
      <c r="I50" s="1256"/>
      <c r="J50" s="1257"/>
      <c r="K50" s="63">
        <v>43</v>
      </c>
      <c r="L50" s="64">
        <v>32</v>
      </c>
      <c r="M50" s="64">
        <v>2</v>
      </c>
      <c r="N50" s="64">
        <v>0</v>
      </c>
      <c r="O50" s="65">
        <v>0</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537</v>
      </c>
      <c r="L51" s="64" t="s">
        <v>537</v>
      </c>
      <c r="M51" s="64" t="s">
        <v>537</v>
      </c>
      <c r="N51" s="64" t="s">
        <v>537</v>
      </c>
      <c r="O51" s="65" t="s">
        <v>537</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587</v>
      </c>
      <c r="L52" s="64">
        <v>531</v>
      </c>
      <c r="M52" s="64">
        <v>537</v>
      </c>
      <c r="N52" s="64">
        <v>531</v>
      </c>
      <c r="O52" s="65">
        <v>532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277</v>
      </c>
      <c r="L53" s="69">
        <v>242</v>
      </c>
      <c r="M53" s="69">
        <v>236</v>
      </c>
      <c r="N53" s="69">
        <v>237</v>
      </c>
      <c r="O53" s="70">
        <v>271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15">
      <c r="B57" s="1262" t="s">
        <v>25</v>
      </c>
      <c r="C57" s="1263"/>
      <c r="D57" s="1266" t="s">
        <v>26</v>
      </c>
      <c r="E57" s="1267"/>
      <c r="F57" s="1267"/>
      <c r="G57" s="1267"/>
      <c r="H57" s="1267"/>
      <c r="I57" s="1267"/>
      <c r="J57" s="1268"/>
      <c r="K57" s="83" t="s">
        <v>616</v>
      </c>
      <c r="L57" s="84" t="s">
        <v>616</v>
      </c>
      <c r="M57" s="84" t="s">
        <v>616</v>
      </c>
      <c r="N57" s="84" t="s">
        <v>616</v>
      </c>
      <c r="O57" s="84" t="s">
        <v>616</v>
      </c>
    </row>
    <row r="58" spans="1:21" ht="31.5" customHeight="1" thickBot="1" x14ac:dyDescent="0.2">
      <c r="B58" s="1264"/>
      <c r="C58" s="1265"/>
      <c r="D58" s="1269" t="s">
        <v>27</v>
      </c>
      <c r="E58" s="1270"/>
      <c r="F58" s="1270"/>
      <c r="G58" s="1270"/>
      <c r="H58" s="1270"/>
      <c r="I58" s="1270"/>
      <c r="J58" s="1271"/>
      <c r="K58" s="85" t="s">
        <v>616</v>
      </c>
      <c r="L58" s="86" t="s">
        <v>616</v>
      </c>
      <c r="M58" s="86" t="s">
        <v>616</v>
      </c>
      <c r="N58" s="86" t="s">
        <v>616</v>
      </c>
      <c r="O58" s="86" t="s">
        <v>616</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YGjbGGuW3T8tCju6uCdVq5NoooTqE0yJTAI8WnSrz9aVpadWipjEzGbuzq2WN+ElUW0uz3j2OBqkTzstS1bbQ==" saltValue="lpKTsf/pgJ3iwydL1NFv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579</v>
      </c>
      <c r="J40" s="98" t="s">
        <v>580</v>
      </c>
      <c r="K40" s="98" t="s">
        <v>581</v>
      </c>
      <c r="L40" s="98" t="s">
        <v>582</v>
      </c>
      <c r="M40" s="99" t="s">
        <v>583</v>
      </c>
    </row>
    <row r="41" spans="2:13" ht="27.75" customHeight="1" x14ac:dyDescent="0.15">
      <c r="B41" s="1292" t="s">
        <v>30</v>
      </c>
      <c r="C41" s="1293"/>
      <c r="D41" s="100"/>
      <c r="E41" s="1294" t="s">
        <v>31</v>
      </c>
      <c r="F41" s="1294"/>
      <c r="G41" s="1294"/>
      <c r="H41" s="1295"/>
      <c r="I41" s="101">
        <v>6266</v>
      </c>
      <c r="J41" s="102">
        <v>6775</v>
      </c>
      <c r="K41" s="102">
        <v>6737</v>
      </c>
      <c r="L41" s="102">
        <v>6590</v>
      </c>
      <c r="M41" s="103">
        <v>6358</v>
      </c>
    </row>
    <row r="42" spans="2:13" ht="27.75" customHeight="1" x14ac:dyDescent="0.15">
      <c r="B42" s="1282"/>
      <c r="C42" s="1283"/>
      <c r="D42" s="104"/>
      <c r="E42" s="1286" t="s">
        <v>32</v>
      </c>
      <c r="F42" s="1286"/>
      <c r="G42" s="1286"/>
      <c r="H42" s="1287"/>
      <c r="I42" s="105">
        <v>34</v>
      </c>
      <c r="J42" s="106">
        <v>2</v>
      </c>
      <c r="K42" s="106" t="s">
        <v>537</v>
      </c>
      <c r="L42" s="106" t="s">
        <v>537</v>
      </c>
      <c r="M42" s="107" t="s">
        <v>537</v>
      </c>
    </row>
    <row r="43" spans="2:13" ht="27.75" customHeight="1" x14ac:dyDescent="0.15">
      <c r="B43" s="1282"/>
      <c r="C43" s="1283"/>
      <c r="D43" s="104"/>
      <c r="E43" s="1286" t="s">
        <v>33</v>
      </c>
      <c r="F43" s="1286"/>
      <c r="G43" s="1286"/>
      <c r="H43" s="1287"/>
      <c r="I43" s="105">
        <v>1665</v>
      </c>
      <c r="J43" s="106">
        <v>1566</v>
      </c>
      <c r="K43" s="106">
        <v>1465</v>
      </c>
      <c r="L43" s="106">
        <v>1335</v>
      </c>
      <c r="M43" s="107">
        <v>1280</v>
      </c>
    </row>
    <row r="44" spans="2:13" ht="27.75" customHeight="1" x14ac:dyDescent="0.15">
      <c r="B44" s="1282"/>
      <c r="C44" s="1283"/>
      <c r="D44" s="104"/>
      <c r="E44" s="1286" t="s">
        <v>34</v>
      </c>
      <c r="F44" s="1286"/>
      <c r="G44" s="1286"/>
      <c r="H44" s="1287"/>
      <c r="I44" s="105">
        <v>77</v>
      </c>
      <c r="J44" s="106">
        <v>108</v>
      </c>
      <c r="K44" s="106">
        <v>108</v>
      </c>
      <c r="L44" s="106">
        <v>102</v>
      </c>
      <c r="M44" s="107">
        <v>97</v>
      </c>
    </row>
    <row r="45" spans="2:13" ht="27.75" customHeight="1" x14ac:dyDescent="0.15">
      <c r="B45" s="1282"/>
      <c r="C45" s="1283"/>
      <c r="D45" s="104"/>
      <c r="E45" s="1286" t="s">
        <v>35</v>
      </c>
      <c r="F45" s="1286"/>
      <c r="G45" s="1286"/>
      <c r="H45" s="1287"/>
      <c r="I45" s="105">
        <v>943</v>
      </c>
      <c r="J45" s="106">
        <v>909</v>
      </c>
      <c r="K45" s="106">
        <v>900</v>
      </c>
      <c r="L45" s="106">
        <v>858</v>
      </c>
      <c r="M45" s="107">
        <v>826</v>
      </c>
    </row>
    <row r="46" spans="2:13" ht="27.75" customHeight="1" x14ac:dyDescent="0.15">
      <c r="B46" s="1282"/>
      <c r="C46" s="1283"/>
      <c r="D46" s="108"/>
      <c r="E46" s="1286" t="s">
        <v>36</v>
      </c>
      <c r="F46" s="1286"/>
      <c r="G46" s="1286"/>
      <c r="H46" s="1287"/>
      <c r="I46" s="105" t="s">
        <v>537</v>
      </c>
      <c r="J46" s="106" t="s">
        <v>537</v>
      </c>
      <c r="K46" s="106" t="s">
        <v>537</v>
      </c>
      <c r="L46" s="106" t="s">
        <v>537</v>
      </c>
      <c r="M46" s="107" t="s">
        <v>537</v>
      </c>
    </row>
    <row r="47" spans="2:13" ht="27.75" customHeight="1" x14ac:dyDescent="0.15">
      <c r="B47" s="1282"/>
      <c r="C47" s="1283"/>
      <c r="D47" s="109"/>
      <c r="E47" s="1296" t="s">
        <v>37</v>
      </c>
      <c r="F47" s="1297"/>
      <c r="G47" s="1297"/>
      <c r="H47" s="1298"/>
      <c r="I47" s="105" t="s">
        <v>537</v>
      </c>
      <c r="J47" s="106" t="s">
        <v>537</v>
      </c>
      <c r="K47" s="106" t="s">
        <v>537</v>
      </c>
      <c r="L47" s="106" t="s">
        <v>537</v>
      </c>
      <c r="M47" s="107" t="s">
        <v>537</v>
      </c>
    </row>
    <row r="48" spans="2:13" ht="27.75" customHeight="1" x14ac:dyDescent="0.15">
      <c r="B48" s="1282"/>
      <c r="C48" s="1283"/>
      <c r="D48" s="104"/>
      <c r="E48" s="1286" t="s">
        <v>38</v>
      </c>
      <c r="F48" s="1286"/>
      <c r="G48" s="1286"/>
      <c r="H48" s="1287"/>
      <c r="I48" s="105" t="s">
        <v>537</v>
      </c>
      <c r="J48" s="106" t="s">
        <v>537</v>
      </c>
      <c r="K48" s="106" t="s">
        <v>537</v>
      </c>
      <c r="L48" s="106" t="s">
        <v>537</v>
      </c>
      <c r="M48" s="107" t="s">
        <v>537</v>
      </c>
    </row>
    <row r="49" spans="2:13" ht="27.75" customHeight="1" x14ac:dyDescent="0.15">
      <c r="B49" s="1284"/>
      <c r="C49" s="1285"/>
      <c r="D49" s="104"/>
      <c r="E49" s="1286" t="s">
        <v>39</v>
      </c>
      <c r="F49" s="1286"/>
      <c r="G49" s="1286"/>
      <c r="H49" s="1287"/>
      <c r="I49" s="105" t="s">
        <v>537</v>
      </c>
      <c r="J49" s="106" t="s">
        <v>537</v>
      </c>
      <c r="K49" s="106" t="s">
        <v>537</v>
      </c>
      <c r="L49" s="106" t="s">
        <v>537</v>
      </c>
      <c r="M49" s="107" t="s">
        <v>537</v>
      </c>
    </row>
    <row r="50" spans="2:13" ht="27.75" customHeight="1" x14ac:dyDescent="0.15">
      <c r="B50" s="1280" t="s">
        <v>40</v>
      </c>
      <c r="C50" s="1281"/>
      <c r="D50" s="110"/>
      <c r="E50" s="1286" t="s">
        <v>41</v>
      </c>
      <c r="F50" s="1286"/>
      <c r="G50" s="1286"/>
      <c r="H50" s="1287"/>
      <c r="I50" s="105">
        <v>3461</v>
      </c>
      <c r="J50" s="106">
        <v>3455</v>
      </c>
      <c r="K50" s="106">
        <v>3513</v>
      </c>
      <c r="L50" s="106">
        <v>3219</v>
      </c>
      <c r="M50" s="107">
        <v>3154</v>
      </c>
    </row>
    <row r="51" spans="2:13" ht="27.75" customHeight="1" x14ac:dyDescent="0.15">
      <c r="B51" s="1282"/>
      <c r="C51" s="1283"/>
      <c r="D51" s="104"/>
      <c r="E51" s="1286" t="s">
        <v>42</v>
      </c>
      <c r="F51" s="1286"/>
      <c r="G51" s="1286"/>
      <c r="H51" s="1287"/>
      <c r="I51" s="105">
        <v>38</v>
      </c>
      <c r="J51" s="106">
        <v>37</v>
      </c>
      <c r="K51" s="106">
        <v>32</v>
      </c>
      <c r="L51" s="106">
        <v>22</v>
      </c>
      <c r="M51" s="107">
        <v>17</v>
      </c>
    </row>
    <row r="52" spans="2:13" ht="27.75" customHeight="1" x14ac:dyDescent="0.15">
      <c r="B52" s="1284"/>
      <c r="C52" s="1285"/>
      <c r="D52" s="104"/>
      <c r="E52" s="1286" t="s">
        <v>43</v>
      </c>
      <c r="F52" s="1286"/>
      <c r="G52" s="1286"/>
      <c r="H52" s="1287"/>
      <c r="I52" s="105">
        <v>5287</v>
      </c>
      <c r="J52" s="106">
        <v>5680</v>
      </c>
      <c r="K52" s="106">
        <v>5603</v>
      </c>
      <c r="L52" s="106">
        <v>5444</v>
      </c>
      <c r="M52" s="107">
        <v>5232</v>
      </c>
    </row>
    <row r="53" spans="2:13" ht="27.75" customHeight="1" thickBot="1" x14ac:dyDescent="0.2">
      <c r="B53" s="1288" t="s">
        <v>44</v>
      </c>
      <c r="C53" s="1289"/>
      <c r="D53" s="111"/>
      <c r="E53" s="1290" t="s">
        <v>45</v>
      </c>
      <c r="F53" s="1290"/>
      <c r="G53" s="1290"/>
      <c r="H53" s="1291"/>
      <c r="I53" s="112">
        <v>199</v>
      </c>
      <c r="J53" s="113">
        <v>188</v>
      </c>
      <c r="K53" s="113">
        <v>62</v>
      </c>
      <c r="L53" s="113">
        <v>200</v>
      </c>
      <c r="M53" s="114">
        <v>158</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C6G06h6oRcLyWmXsZaZji0ISBh44EUhQ3L9Wo5TVuvyZOUnGHqGdnFXjIBmuhtBIYM+AWcu9TZMQCWLmhS9oA==" saltValue="PSuPm87WivhvwGhBN6M7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C60" sqref="A60:XFD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581</v>
      </c>
      <c r="G54" s="123" t="s">
        <v>582</v>
      </c>
      <c r="H54" s="124" t="s">
        <v>583</v>
      </c>
    </row>
    <row r="55" spans="2:8" ht="52.5" customHeight="1" x14ac:dyDescent="0.15">
      <c r="B55" s="125"/>
      <c r="C55" s="1307" t="s">
        <v>48</v>
      </c>
      <c r="D55" s="1307"/>
      <c r="E55" s="1308"/>
      <c r="F55" s="126">
        <v>1447</v>
      </c>
      <c r="G55" s="126">
        <v>1328</v>
      </c>
      <c r="H55" s="127">
        <v>1328</v>
      </c>
    </row>
    <row r="56" spans="2:8" ht="52.5" customHeight="1" x14ac:dyDescent="0.15">
      <c r="B56" s="128"/>
      <c r="C56" s="1309" t="s">
        <v>49</v>
      </c>
      <c r="D56" s="1309"/>
      <c r="E56" s="1310"/>
      <c r="F56" s="129">
        <v>953</v>
      </c>
      <c r="G56" s="129">
        <v>861</v>
      </c>
      <c r="H56" s="130">
        <v>869</v>
      </c>
    </row>
    <row r="57" spans="2:8" ht="53.25" customHeight="1" x14ac:dyDescent="0.15">
      <c r="B57" s="128"/>
      <c r="C57" s="1311" t="s">
        <v>50</v>
      </c>
      <c r="D57" s="1311"/>
      <c r="E57" s="1312"/>
      <c r="F57" s="131">
        <v>718</v>
      </c>
      <c r="G57" s="131">
        <v>628</v>
      </c>
      <c r="H57" s="132">
        <v>561</v>
      </c>
    </row>
    <row r="58" spans="2:8" ht="45.75" customHeight="1" x14ac:dyDescent="0.15">
      <c r="B58" s="133"/>
      <c r="C58" s="1299" t="s">
        <v>617</v>
      </c>
      <c r="D58" s="1300"/>
      <c r="E58" s="1301"/>
      <c r="F58" s="134">
        <v>423</v>
      </c>
      <c r="G58" s="134">
        <v>379</v>
      </c>
      <c r="H58" s="135">
        <v>361</v>
      </c>
    </row>
    <row r="59" spans="2:8" ht="45.75" customHeight="1" x14ac:dyDescent="0.15">
      <c r="B59" s="133"/>
      <c r="C59" s="1299" t="s">
        <v>618</v>
      </c>
      <c r="D59" s="1300"/>
      <c r="E59" s="1301"/>
      <c r="F59" s="134">
        <v>220</v>
      </c>
      <c r="G59" s="134">
        <v>147</v>
      </c>
      <c r="H59" s="135">
        <v>112</v>
      </c>
    </row>
    <row r="60" spans="2:8" ht="45.75" customHeight="1" x14ac:dyDescent="0.15">
      <c r="B60" s="133"/>
      <c r="C60" s="1299" t="s">
        <v>619</v>
      </c>
      <c r="D60" s="1300"/>
      <c r="E60" s="1301"/>
      <c r="F60" s="134">
        <v>52</v>
      </c>
      <c r="G60" s="134">
        <v>72</v>
      </c>
      <c r="H60" s="135">
        <v>42</v>
      </c>
    </row>
    <row r="61" spans="2:8" ht="45.75" customHeight="1" x14ac:dyDescent="0.15">
      <c r="B61" s="133"/>
      <c r="C61" s="1299" t="s">
        <v>620</v>
      </c>
      <c r="D61" s="1300"/>
      <c r="E61" s="1301"/>
      <c r="F61" s="134">
        <v>19</v>
      </c>
      <c r="G61" s="134">
        <v>27</v>
      </c>
      <c r="H61" s="135">
        <v>35</v>
      </c>
    </row>
    <row r="62" spans="2:8" ht="45.75" customHeight="1" thickBot="1" x14ac:dyDescent="0.2">
      <c r="B62" s="136"/>
      <c r="C62" s="1302" t="s">
        <v>621</v>
      </c>
      <c r="D62" s="1303"/>
      <c r="E62" s="1304"/>
      <c r="F62" s="137"/>
      <c r="G62" s="137"/>
      <c r="H62" s="138">
        <v>7</v>
      </c>
    </row>
    <row r="63" spans="2:8" ht="52.5" customHeight="1" thickBot="1" x14ac:dyDescent="0.2">
      <c r="B63" s="139"/>
      <c r="C63" s="1305" t="s">
        <v>51</v>
      </c>
      <c r="D63" s="1305"/>
      <c r="E63" s="1306"/>
      <c r="F63" s="140">
        <v>3117</v>
      </c>
      <c r="G63" s="140">
        <v>2817</v>
      </c>
      <c r="H63" s="141">
        <v>2758</v>
      </c>
    </row>
    <row r="64" spans="2:8" ht="15" customHeight="1" x14ac:dyDescent="0.15"/>
  </sheetData>
  <sheetProtection algorithmName="SHA-512" hashValue="WeS/jWkbK11nHAeIVxLZhOK1ehgX69ipqdXZINT0Rdf8JeAFGGHG9jOsmlNSR3FKp8zG3iLTThvoRzfwP2Q8mw==" saltValue="Y5XMsczbyfi2jx2FzMtB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9" zoomScaleNormal="100" zoomScaleSheetLayoutView="55" workbookViewId="0">
      <selection activeCell="C60" sqref="A60:XFD60"/>
    </sheetView>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625</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625</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626</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627</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25" t="s">
        <v>628</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3"/>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3"/>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3"/>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3"/>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629</v>
      </c>
    </row>
    <row r="50" spans="1:109" x14ac:dyDescent="0.15">
      <c r="B50" s="393"/>
      <c r="G50" s="1319"/>
      <c r="H50" s="1319"/>
      <c r="I50" s="1319"/>
      <c r="J50" s="1319"/>
      <c r="K50" s="403"/>
      <c r="L50" s="403"/>
      <c r="M50" s="404"/>
      <c r="N50" s="404"/>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579</v>
      </c>
      <c r="BQ50" s="1318"/>
      <c r="BR50" s="1318"/>
      <c r="BS50" s="1318"/>
      <c r="BT50" s="1318"/>
      <c r="BU50" s="1318"/>
      <c r="BV50" s="1318"/>
      <c r="BW50" s="1318"/>
      <c r="BX50" s="1318" t="s">
        <v>580</v>
      </c>
      <c r="BY50" s="1318"/>
      <c r="BZ50" s="1318"/>
      <c r="CA50" s="1318"/>
      <c r="CB50" s="1318"/>
      <c r="CC50" s="1318"/>
      <c r="CD50" s="1318"/>
      <c r="CE50" s="1318"/>
      <c r="CF50" s="1318" t="s">
        <v>581</v>
      </c>
      <c r="CG50" s="1318"/>
      <c r="CH50" s="1318"/>
      <c r="CI50" s="1318"/>
      <c r="CJ50" s="1318"/>
      <c r="CK50" s="1318"/>
      <c r="CL50" s="1318"/>
      <c r="CM50" s="1318"/>
      <c r="CN50" s="1318" t="s">
        <v>582</v>
      </c>
      <c r="CO50" s="1318"/>
      <c r="CP50" s="1318"/>
      <c r="CQ50" s="1318"/>
      <c r="CR50" s="1318"/>
      <c r="CS50" s="1318"/>
      <c r="CT50" s="1318"/>
      <c r="CU50" s="1318"/>
      <c r="CV50" s="1318" t="s">
        <v>583</v>
      </c>
      <c r="CW50" s="1318"/>
      <c r="CX50" s="1318"/>
      <c r="CY50" s="1318"/>
      <c r="CZ50" s="1318"/>
      <c r="DA50" s="1318"/>
      <c r="DB50" s="1318"/>
      <c r="DC50" s="1318"/>
    </row>
    <row r="51" spans="1:109" ht="13.5" customHeight="1" x14ac:dyDescent="0.15">
      <c r="B51" s="393"/>
      <c r="G51" s="1321"/>
      <c r="H51" s="1321"/>
      <c r="I51" s="1334"/>
      <c r="J51" s="1334"/>
      <c r="K51" s="1320"/>
      <c r="L51" s="1320"/>
      <c r="M51" s="1320"/>
      <c r="N51" s="1320"/>
      <c r="AM51" s="402"/>
      <c r="AN51" s="1316" t="s">
        <v>630</v>
      </c>
      <c r="AO51" s="1316"/>
      <c r="AP51" s="1316"/>
      <c r="AQ51" s="1316"/>
      <c r="AR51" s="1316"/>
      <c r="AS51" s="1316"/>
      <c r="AT51" s="1316"/>
      <c r="AU51" s="1316"/>
      <c r="AV51" s="1316"/>
      <c r="AW51" s="1316"/>
      <c r="AX51" s="1316"/>
      <c r="AY51" s="1316"/>
      <c r="AZ51" s="1316"/>
      <c r="BA51" s="1316"/>
      <c r="BB51" s="1316" t="s">
        <v>631</v>
      </c>
      <c r="BC51" s="1316"/>
      <c r="BD51" s="1316"/>
      <c r="BE51" s="1316"/>
      <c r="BF51" s="1316"/>
      <c r="BG51" s="1316"/>
      <c r="BH51" s="1316"/>
      <c r="BI51" s="1316"/>
      <c r="BJ51" s="1316"/>
      <c r="BK51" s="1316"/>
      <c r="BL51" s="1316"/>
      <c r="BM51" s="1316"/>
      <c r="BN51" s="1316"/>
      <c r="BO51" s="1316"/>
      <c r="BP51" s="1313">
        <v>7.2</v>
      </c>
      <c r="BQ51" s="1313"/>
      <c r="BR51" s="1313"/>
      <c r="BS51" s="1313"/>
      <c r="BT51" s="1313"/>
      <c r="BU51" s="1313"/>
      <c r="BV51" s="1313"/>
      <c r="BW51" s="1313"/>
      <c r="BX51" s="1313">
        <v>6.9</v>
      </c>
      <c r="BY51" s="1313"/>
      <c r="BZ51" s="1313"/>
      <c r="CA51" s="1313"/>
      <c r="CB51" s="1313"/>
      <c r="CC51" s="1313"/>
      <c r="CD51" s="1313"/>
      <c r="CE51" s="1313"/>
      <c r="CF51" s="1313">
        <v>2.2999999999999998</v>
      </c>
      <c r="CG51" s="1313"/>
      <c r="CH51" s="1313"/>
      <c r="CI51" s="1313"/>
      <c r="CJ51" s="1313"/>
      <c r="CK51" s="1313"/>
      <c r="CL51" s="1313"/>
      <c r="CM51" s="1313"/>
      <c r="CN51" s="1313">
        <v>7.8</v>
      </c>
      <c r="CO51" s="1313"/>
      <c r="CP51" s="1313"/>
      <c r="CQ51" s="1313"/>
      <c r="CR51" s="1313"/>
      <c r="CS51" s="1313"/>
      <c r="CT51" s="1313"/>
      <c r="CU51" s="1313"/>
      <c r="CV51" s="1313">
        <v>6.1</v>
      </c>
      <c r="CW51" s="1313"/>
      <c r="CX51" s="1313"/>
      <c r="CY51" s="1313"/>
      <c r="CZ51" s="1313"/>
      <c r="DA51" s="1313"/>
      <c r="DB51" s="1313"/>
      <c r="DC51" s="1313"/>
    </row>
    <row r="52" spans="1:109" x14ac:dyDescent="0.15">
      <c r="B52" s="393"/>
      <c r="G52" s="1321"/>
      <c r="H52" s="1321"/>
      <c r="I52" s="1334"/>
      <c r="J52" s="1334"/>
      <c r="K52" s="1320"/>
      <c r="L52" s="1320"/>
      <c r="M52" s="1320"/>
      <c r="N52" s="1320"/>
      <c r="AM52" s="402"/>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1"/>
      <c r="B53" s="393"/>
      <c r="G53" s="1321"/>
      <c r="H53" s="1321"/>
      <c r="I53" s="1319"/>
      <c r="J53" s="1319"/>
      <c r="K53" s="1320"/>
      <c r="L53" s="1320"/>
      <c r="M53" s="1320"/>
      <c r="N53" s="1320"/>
      <c r="AM53" s="402"/>
      <c r="AN53" s="1316"/>
      <c r="AO53" s="1316"/>
      <c r="AP53" s="1316"/>
      <c r="AQ53" s="1316"/>
      <c r="AR53" s="1316"/>
      <c r="AS53" s="1316"/>
      <c r="AT53" s="1316"/>
      <c r="AU53" s="1316"/>
      <c r="AV53" s="1316"/>
      <c r="AW53" s="1316"/>
      <c r="AX53" s="1316"/>
      <c r="AY53" s="1316"/>
      <c r="AZ53" s="1316"/>
      <c r="BA53" s="1316"/>
      <c r="BB53" s="1316" t="s">
        <v>632</v>
      </c>
      <c r="BC53" s="1316"/>
      <c r="BD53" s="1316"/>
      <c r="BE53" s="1316"/>
      <c r="BF53" s="1316"/>
      <c r="BG53" s="1316"/>
      <c r="BH53" s="1316"/>
      <c r="BI53" s="1316"/>
      <c r="BJ53" s="1316"/>
      <c r="BK53" s="1316"/>
      <c r="BL53" s="1316"/>
      <c r="BM53" s="1316"/>
      <c r="BN53" s="1316"/>
      <c r="BO53" s="1316"/>
      <c r="BP53" s="1313">
        <v>52.2</v>
      </c>
      <c r="BQ53" s="1313"/>
      <c r="BR53" s="1313"/>
      <c r="BS53" s="1313"/>
      <c r="BT53" s="1313"/>
      <c r="BU53" s="1313"/>
      <c r="BV53" s="1313"/>
      <c r="BW53" s="1313"/>
      <c r="BX53" s="1313">
        <v>52</v>
      </c>
      <c r="BY53" s="1313"/>
      <c r="BZ53" s="1313"/>
      <c r="CA53" s="1313"/>
      <c r="CB53" s="1313"/>
      <c r="CC53" s="1313"/>
      <c r="CD53" s="1313"/>
      <c r="CE53" s="1313"/>
      <c r="CF53" s="1313">
        <v>51.8</v>
      </c>
      <c r="CG53" s="1313"/>
      <c r="CH53" s="1313"/>
      <c r="CI53" s="1313"/>
      <c r="CJ53" s="1313"/>
      <c r="CK53" s="1313"/>
      <c r="CL53" s="1313"/>
      <c r="CM53" s="1313"/>
      <c r="CN53" s="1313">
        <v>52.3</v>
      </c>
      <c r="CO53" s="1313"/>
      <c r="CP53" s="1313"/>
      <c r="CQ53" s="1313"/>
      <c r="CR53" s="1313"/>
      <c r="CS53" s="1313"/>
      <c r="CT53" s="1313"/>
      <c r="CU53" s="1313"/>
      <c r="CV53" s="1313">
        <v>53.9</v>
      </c>
      <c r="CW53" s="1313"/>
      <c r="CX53" s="1313"/>
      <c r="CY53" s="1313"/>
      <c r="CZ53" s="1313"/>
      <c r="DA53" s="1313"/>
      <c r="DB53" s="1313"/>
      <c r="DC53" s="1313"/>
    </row>
    <row r="54" spans="1:109" x14ac:dyDescent="0.15">
      <c r="A54" s="401"/>
      <c r="B54" s="393"/>
      <c r="G54" s="1321"/>
      <c r="H54" s="1321"/>
      <c r="I54" s="1319"/>
      <c r="J54" s="1319"/>
      <c r="K54" s="1320"/>
      <c r="L54" s="1320"/>
      <c r="M54" s="1320"/>
      <c r="N54" s="1320"/>
      <c r="AM54" s="402"/>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1"/>
      <c r="B55" s="393"/>
      <c r="G55" s="1319"/>
      <c r="H55" s="1319"/>
      <c r="I55" s="1319"/>
      <c r="J55" s="1319"/>
      <c r="K55" s="1320"/>
      <c r="L55" s="1320"/>
      <c r="M55" s="1320"/>
      <c r="N55" s="1320"/>
      <c r="AN55" s="1318" t="s">
        <v>633</v>
      </c>
      <c r="AO55" s="1318"/>
      <c r="AP55" s="1318"/>
      <c r="AQ55" s="1318"/>
      <c r="AR55" s="1318"/>
      <c r="AS55" s="1318"/>
      <c r="AT55" s="1318"/>
      <c r="AU55" s="1318"/>
      <c r="AV55" s="1318"/>
      <c r="AW55" s="1318"/>
      <c r="AX55" s="1318"/>
      <c r="AY55" s="1318"/>
      <c r="AZ55" s="1318"/>
      <c r="BA55" s="1318"/>
      <c r="BB55" s="1316" t="s">
        <v>634</v>
      </c>
      <c r="BC55" s="1316"/>
      <c r="BD55" s="1316"/>
      <c r="BE55" s="1316"/>
      <c r="BF55" s="1316"/>
      <c r="BG55" s="1316"/>
      <c r="BH55" s="1316"/>
      <c r="BI55" s="1316"/>
      <c r="BJ55" s="1316"/>
      <c r="BK55" s="1316"/>
      <c r="BL55" s="1316"/>
      <c r="BM55" s="1316"/>
      <c r="BN55" s="1316"/>
      <c r="BO55" s="1316"/>
      <c r="BP55" s="1313">
        <v>0.8</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1"/>
      <c r="B56" s="393"/>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1" customFormat="1" x14ac:dyDescent="0.15">
      <c r="B57" s="405"/>
      <c r="G57" s="1319"/>
      <c r="H57" s="1319"/>
      <c r="I57" s="1314"/>
      <c r="J57" s="1314"/>
      <c r="K57" s="1320"/>
      <c r="L57" s="1320"/>
      <c r="M57" s="1320"/>
      <c r="N57" s="1320"/>
      <c r="AM57" s="386"/>
      <c r="AN57" s="1318"/>
      <c r="AO57" s="1318"/>
      <c r="AP57" s="1318"/>
      <c r="AQ57" s="1318"/>
      <c r="AR57" s="1318"/>
      <c r="AS57" s="1318"/>
      <c r="AT57" s="1318"/>
      <c r="AU57" s="1318"/>
      <c r="AV57" s="1318"/>
      <c r="AW57" s="1318"/>
      <c r="AX57" s="1318"/>
      <c r="AY57" s="1318"/>
      <c r="AZ57" s="1318"/>
      <c r="BA57" s="1318"/>
      <c r="BB57" s="1316" t="s">
        <v>632</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58.6</v>
      </c>
      <c r="BY57" s="1313"/>
      <c r="BZ57" s="1313"/>
      <c r="CA57" s="1313"/>
      <c r="CB57" s="1313"/>
      <c r="CC57" s="1313"/>
      <c r="CD57" s="1313"/>
      <c r="CE57" s="1313"/>
      <c r="CF57" s="1313">
        <v>59.1</v>
      </c>
      <c r="CG57" s="1313"/>
      <c r="CH57" s="1313"/>
      <c r="CI57" s="1313"/>
      <c r="CJ57" s="1313"/>
      <c r="CK57" s="1313"/>
      <c r="CL57" s="1313"/>
      <c r="CM57" s="1313"/>
      <c r="CN57" s="1313">
        <v>61.3</v>
      </c>
      <c r="CO57" s="1313"/>
      <c r="CP57" s="1313"/>
      <c r="CQ57" s="1313"/>
      <c r="CR57" s="1313"/>
      <c r="CS57" s="1313"/>
      <c r="CT57" s="1313"/>
      <c r="CU57" s="1313"/>
      <c r="CV57" s="1313">
        <v>62.9</v>
      </c>
      <c r="CW57" s="1313"/>
      <c r="CX57" s="1313"/>
      <c r="CY57" s="1313"/>
      <c r="CZ57" s="1313"/>
      <c r="DA57" s="1313"/>
      <c r="DB57" s="1313"/>
      <c r="DC57" s="1313"/>
      <c r="DD57" s="406"/>
      <c r="DE57" s="405"/>
    </row>
    <row r="58" spans="1:109" s="401" customFormat="1" x14ac:dyDescent="0.15">
      <c r="A58" s="386"/>
      <c r="B58" s="405"/>
      <c r="G58" s="1319"/>
      <c r="H58" s="1319"/>
      <c r="I58" s="1314"/>
      <c r="J58" s="1314"/>
      <c r="K58" s="1320"/>
      <c r="L58" s="1320"/>
      <c r="M58" s="1320"/>
      <c r="N58" s="1320"/>
      <c r="AM58" s="386"/>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635</v>
      </c>
    </row>
    <row r="64" spans="1:109" x14ac:dyDescent="0.15">
      <c r="B64" s="393"/>
      <c r="G64" s="400"/>
      <c r="I64" s="413"/>
      <c r="J64" s="413"/>
      <c r="K64" s="413"/>
      <c r="L64" s="413"/>
      <c r="M64" s="413"/>
      <c r="N64" s="414"/>
      <c r="AM64" s="400"/>
      <c r="AN64" s="400" t="s">
        <v>627</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25" t="s">
        <v>636</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3"/>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3"/>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3"/>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3"/>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629</v>
      </c>
    </row>
    <row r="72" spans="2:107" x14ac:dyDescent="0.15">
      <c r="B72" s="393"/>
      <c r="G72" s="1319"/>
      <c r="H72" s="1319"/>
      <c r="I72" s="1319"/>
      <c r="J72" s="1319"/>
      <c r="K72" s="403"/>
      <c r="L72" s="403"/>
      <c r="M72" s="404"/>
      <c r="N72" s="404"/>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579</v>
      </c>
      <c r="BQ72" s="1318"/>
      <c r="BR72" s="1318"/>
      <c r="BS72" s="1318"/>
      <c r="BT72" s="1318"/>
      <c r="BU72" s="1318"/>
      <c r="BV72" s="1318"/>
      <c r="BW72" s="1318"/>
      <c r="BX72" s="1318" t="s">
        <v>580</v>
      </c>
      <c r="BY72" s="1318"/>
      <c r="BZ72" s="1318"/>
      <c r="CA72" s="1318"/>
      <c r="CB72" s="1318"/>
      <c r="CC72" s="1318"/>
      <c r="CD72" s="1318"/>
      <c r="CE72" s="1318"/>
      <c r="CF72" s="1318" t="s">
        <v>581</v>
      </c>
      <c r="CG72" s="1318"/>
      <c r="CH72" s="1318"/>
      <c r="CI72" s="1318"/>
      <c r="CJ72" s="1318"/>
      <c r="CK72" s="1318"/>
      <c r="CL72" s="1318"/>
      <c r="CM72" s="1318"/>
      <c r="CN72" s="1318" t="s">
        <v>582</v>
      </c>
      <c r="CO72" s="1318"/>
      <c r="CP72" s="1318"/>
      <c r="CQ72" s="1318"/>
      <c r="CR72" s="1318"/>
      <c r="CS72" s="1318"/>
      <c r="CT72" s="1318"/>
      <c r="CU72" s="1318"/>
      <c r="CV72" s="1318" t="s">
        <v>583</v>
      </c>
      <c r="CW72" s="1318"/>
      <c r="CX72" s="1318"/>
      <c r="CY72" s="1318"/>
      <c r="CZ72" s="1318"/>
      <c r="DA72" s="1318"/>
      <c r="DB72" s="1318"/>
      <c r="DC72" s="1318"/>
    </row>
    <row r="73" spans="2:107" x14ac:dyDescent="0.15">
      <c r="B73" s="393"/>
      <c r="G73" s="1321"/>
      <c r="H73" s="1321"/>
      <c r="I73" s="1321"/>
      <c r="J73" s="1321"/>
      <c r="K73" s="1317"/>
      <c r="L73" s="1317"/>
      <c r="M73" s="1317"/>
      <c r="N73" s="1317"/>
      <c r="AM73" s="402"/>
      <c r="AN73" s="1316" t="s">
        <v>630</v>
      </c>
      <c r="AO73" s="1316"/>
      <c r="AP73" s="1316"/>
      <c r="AQ73" s="1316"/>
      <c r="AR73" s="1316"/>
      <c r="AS73" s="1316"/>
      <c r="AT73" s="1316"/>
      <c r="AU73" s="1316"/>
      <c r="AV73" s="1316"/>
      <c r="AW73" s="1316"/>
      <c r="AX73" s="1316"/>
      <c r="AY73" s="1316"/>
      <c r="AZ73" s="1316"/>
      <c r="BA73" s="1316"/>
      <c r="BB73" s="1316" t="s">
        <v>637</v>
      </c>
      <c r="BC73" s="1316"/>
      <c r="BD73" s="1316"/>
      <c r="BE73" s="1316"/>
      <c r="BF73" s="1316"/>
      <c r="BG73" s="1316"/>
      <c r="BH73" s="1316"/>
      <c r="BI73" s="1316"/>
      <c r="BJ73" s="1316"/>
      <c r="BK73" s="1316"/>
      <c r="BL73" s="1316"/>
      <c r="BM73" s="1316"/>
      <c r="BN73" s="1316"/>
      <c r="BO73" s="1316"/>
      <c r="BP73" s="1313">
        <v>7.2</v>
      </c>
      <c r="BQ73" s="1313"/>
      <c r="BR73" s="1313"/>
      <c r="BS73" s="1313"/>
      <c r="BT73" s="1313"/>
      <c r="BU73" s="1313"/>
      <c r="BV73" s="1313"/>
      <c r="BW73" s="1313"/>
      <c r="BX73" s="1313">
        <v>6.9</v>
      </c>
      <c r="BY73" s="1313"/>
      <c r="BZ73" s="1313"/>
      <c r="CA73" s="1313"/>
      <c r="CB73" s="1313"/>
      <c r="CC73" s="1313"/>
      <c r="CD73" s="1313"/>
      <c r="CE73" s="1313"/>
      <c r="CF73" s="1313">
        <v>2.2999999999999998</v>
      </c>
      <c r="CG73" s="1313"/>
      <c r="CH73" s="1313"/>
      <c r="CI73" s="1313"/>
      <c r="CJ73" s="1313"/>
      <c r="CK73" s="1313"/>
      <c r="CL73" s="1313"/>
      <c r="CM73" s="1313"/>
      <c r="CN73" s="1313">
        <v>7.8</v>
      </c>
      <c r="CO73" s="1313"/>
      <c r="CP73" s="1313"/>
      <c r="CQ73" s="1313"/>
      <c r="CR73" s="1313"/>
      <c r="CS73" s="1313"/>
      <c r="CT73" s="1313"/>
      <c r="CU73" s="1313"/>
      <c r="CV73" s="1313">
        <v>6.1</v>
      </c>
      <c r="CW73" s="1313"/>
      <c r="CX73" s="1313"/>
      <c r="CY73" s="1313"/>
      <c r="CZ73" s="1313"/>
      <c r="DA73" s="1313"/>
      <c r="DB73" s="1313"/>
      <c r="DC73" s="1313"/>
    </row>
    <row r="74" spans="2:107" x14ac:dyDescent="0.15">
      <c r="B74" s="393"/>
      <c r="G74" s="1321"/>
      <c r="H74" s="1321"/>
      <c r="I74" s="1321"/>
      <c r="J74" s="1321"/>
      <c r="K74" s="1317"/>
      <c r="L74" s="1317"/>
      <c r="M74" s="1317"/>
      <c r="N74" s="1317"/>
      <c r="AM74" s="402"/>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3"/>
      <c r="G75" s="1321"/>
      <c r="H75" s="1321"/>
      <c r="I75" s="1319"/>
      <c r="J75" s="1319"/>
      <c r="K75" s="1320"/>
      <c r="L75" s="1320"/>
      <c r="M75" s="1320"/>
      <c r="N75" s="1320"/>
      <c r="AM75" s="402"/>
      <c r="AN75" s="1316"/>
      <c r="AO75" s="1316"/>
      <c r="AP75" s="1316"/>
      <c r="AQ75" s="1316"/>
      <c r="AR75" s="1316"/>
      <c r="AS75" s="1316"/>
      <c r="AT75" s="1316"/>
      <c r="AU75" s="1316"/>
      <c r="AV75" s="1316"/>
      <c r="AW75" s="1316"/>
      <c r="AX75" s="1316"/>
      <c r="AY75" s="1316"/>
      <c r="AZ75" s="1316"/>
      <c r="BA75" s="1316"/>
      <c r="BB75" s="1316" t="s">
        <v>638</v>
      </c>
      <c r="BC75" s="1316"/>
      <c r="BD75" s="1316"/>
      <c r="BE75" s="1316"/>
      <c r="BF75" s="1316"/>
      <c r="BG75" s="1316"/>
      <c r="BH75" s="1316"/>
      <c r="BI75" s="1316"/>
      <c r="BJ75" s="1316"/>
      <c r="BK75" s="1316"/>
      <c r="BL75" s="1316"/>
      <c r="BM75" s="1316"/>
      <c r="BN75" s="1316"/>
      <c r="BO75" s="1316"/>
      <c r="BP75" s="1313">
        <v>10.4</v>
      </c>
      <c r="BQ75" s="1313"/>
      <c r="BR75" s="1313"/>
      <c r="BS75" s="1313"/>
      <c r="BT75" s="1313"/>
      <c r="BU75" s="1313"/>
      <c r="BV75" s="1313"/>
      <c r="BW75" s="1313"/>
      <c r="BX75" s="1313">
        <v>9.9</v>
      </c>
      <c r="BY75" s="1313"/>
      <c r="BZ75" s="1313"/>
      <c r="CA75" s="1313"/>
      <c r="CB75" s="1313"/>
      <c r="CC75" s="1313"/>
      <c r="CD75" s="1313"/>
      <c r="CE75" s="1313"/>
      <c r="CF75" s="1313">
        <v>9.3000000000000007</v>
      </c>
      <c r="CG75" s="1313"/>
      <c r="CH75" s="1313"/>
      <c r="CI75" s="1313"/>
      <c r="CJ75" s="1313"/>
      <c r="CK75" s="1313"/>
      <c r="CL75" s="1313"/>
      <c r="CM75" s="1313"/>
      <c r="CN75" s="1313">
        <v>9.1</v>
      </c>
      <c r="CO75" s="1313"/>
      <c r="CP75" s="1313"/>
      <c r="CQ75" s="1313"/>
      <c r="CR75" s="1313"/>
      <c r="CS75" s="1313"/>
      <c r="CT75" s="1313"/>
      <c r="CU75" s="1313"/>
      <c r="CV75" s="1313">
        <v>9.6</v>
      </c>
      <c r="CW75" s="1313"/>
      <c r="CX75" s="1313"/>
      <c r="CY75" s="1313"/>
      <c r="CZ75" s="1313"/>
      <c r="DA75" s="1313"/>
      <c r="DB75" s="1313"/>
      <c r="DC75" s="1313"/>
    </row>
    <row r="76" spans="2:107" x14ac:dyDescent="0.15">
      <c r="B76" s="393"/>
      <c r="G76" s="1321"/>
      <c r="H76" s="1321"/>
      <c r="I76" s="1319"/>
      <c r="J76" s="1319"/>
      <c r="K76" s="1320"/>
      <c r="L76" s="1320"/>
      <c r="M76" s="1320"/>
      <c r="N76" s="1320"/>
      <c r="AM76" s="402"/>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3"/>
      <c r="G77" s="1319"/>
      <c r="H77" s="1319"/>
      <c r="I77" s="1319"/>
      <c r="J77" s="1319"/>
      <c r="K77" s="1317"/>
      <c r="L77" s="1317"/>
      <c r="M77" s="1317"/>
      <c r="N77" s="1317"/>
      <c r="AN77" s="1318" t="s">
        <v>633</v>
      </c>
      <c r="AO77" s="1318"/>
      <c r="AP77" s="1318"/>
      <c r="AQ77" s="1318"/>
      <c r="AR77" s="1318"/>
      <c r="AS77" s="1318"/>
      <c r="AT77" s="1318"/>
      <c r="AU77" s="1318"/>
      <c r="AV77" s="1318"/>
      <c r="AW77" s="1318"/>
      <c r="AX77" s="1318"/>
      <c r="AY77" s="1318"/>
      <c r="AZ77" s="1318"/>
      <c r="BA77" s="1318"/>
      <c r="BB77" s="1316" t="s">
        <v>631</v>
      </c>
      <c r="BC77" s="1316"/>
      <c r="BD77" s="1316"/>
      <c r="BE77" s="1316"/>
      <c r="BF77" s="1316"/>
      <c r="BG77" s="1316"/>
      <c r="BH77" s="1316"/>
      <c r="BI77" s="1316"/>
      <c r="BJ77" s="1316"/>
      <c r="BK77" s="1316"/>
      <c r="BL77" s="1316"/>
      <c r="BM77" s="1316"/>
      <c r="BN77" s="1316"/>
      <c r="BO77" s="1316"/>
      <c r="BP77" s="1313">
        <v>0.8</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3"/>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3"/>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638</v>
      </c>
      <c r="BC79" s="1316"/>
      <c r="BD79" s="1316"/>
      <c r="BE79" s="1316"/>
      <c r="BF79" s="1316"/>
      <c r="BG79" s="1316"/>
      <c r="BH79" s="1316"/>
      <c r="BI79" s="1316"/>
      <c r="BJ79" s="1316"/>
      <c r="BK79" s="1316"/>
      <c r="BL79" s="1316"/>
      <c r="BM79" s="1316"/>
      <c r="BN79" s="1316"/>
      <c r="BO79" s="1316"/>
      <c r="BP79" s="1313">
        <v>8.1</v>
      </c>
      <c r="BQ79" s="1313"/>
      <c r="BR79" s="1313"/>
      <c r="BS79" s="1313"/>
      <c r="BT79" s="1313"/>
      <c r="BU79" s="1313"/>
      <c r="BV79" s="1313"/>
      <c r="BW79" s="1313"/>
      <c r="BX79" s="1313">
        <v>7.3</v>
      </c>
      <c r="BY79" s="1313"/>
      <c r="BZ79" s="1313"/>
      <c r="CA79" s="1313"/>
      <c r="CB79" s="1313"/>
      <c r="CC79" s="1313"/>
      <c r="CD79" s="1313"/>
      <c r="CE79" s="1313"/>
      <c r="CF79" s="1313">
        <v>7.2</v>
      </c>
      <c r="CG79" s="1313"/>
      <c r="CH79" s="1313"/>
      <c r="CI79" s="1313"/>
      <c r="CJ79" s="1313"/>
      <c r="CK79" s="1313"/>
      <c r="CL79" s="1313"/>
      <c r="CM79" s="1313"/>
      <c r="CN79" s="1313">
        <v>7.2</v>
      </c>
      <c r="CO79" s="1313"/>
      <c r="CP79" s="1313"/>
      <c r="CQ79" s="1313"/>
      <c r="CR79" s="1313"/>
      <c r="CS79" s="1313"/>
      <c r="CT79" s="1313"/>
      <c r="CU79" s="1313"/>
      <c r="CV79" s="1313">
        <v>7.7</v>
      </c>
      <c r="CW79" s="1313"/>
      <c r="CX79" s="1313"/>
      <c r="CY79" s="1313"/>
      <c r="CZ79" s="1313"/>
      <c r="DA79" s="1313"/>
      <c r="DB79" s="1313"/>
      <c r="DC79" s="1313"/>
    </row>
    <row r="80" spans="2:107" x14ac:dyDescent="0.15">
      <c r="B80" s="393"/>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Q12xp+KZnaVGaHiuWMb8CEFjHO5l4RjIBzwNLbEdbg8LWpFmkzjmOFadBrlSw/JXrqii2v9DrFYLOPcn2Ugw2w==" saltValue="UUtxennTn/0t8spBcoOi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T67" zoomScaleNormal="100" zoomScaleSheetLayoutView="70" workbookViewId="0">
      <selection activeCell="C60" sqref="A60:XFD6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525</v>
      </c>
    </row>
  </sheetData>
  <sheetProtection algorithmName="SHA-512" hashValue="euP8UpJkmT9+QIz6kdXCNm07s+nRMAcjS9uJbHwwOiqxC8jo0At3dlz9F8ESqglyqXKL6GUoqj5ZDPqk1YTgYg==" saltValue="RljtTSqYi7gONQtHqakq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C60" sqref="A60:XFD6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639</v>
      </c>
    </row>
  </sheetData>
  <sheetProtection algorithmName="SHA-512" hashValue="ZEA9rET4kFq7Xzz79k++JnAMd/yzGKVsagQFU+UJiaJ9dPNsOs9gIx7lXiuxyfdgAkv/GuVKPfTd/62SX8Ig1g==" saltValue="j5MHvvm03out7nytHLEq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576</v>
      </c>
      <c r="G2" s="155"/>
      <c r="H2" s="156"/>
    </row>
    <row r="3" spans="1:8" x14ac:dyDescent="0.15">
      <c r="A3" s="152" t="s">
        <v>569</v>
      </c>
      <c r="B3" s="157"/>
      <c r="C3" s="158"/>
      <c r="D3" s="159">
        <v>184435</v>
      </c>
      <c r="E3" s="160"/>
      <c r="F3" s="161">
        <v>128611</v>
      </c>
      <c r="G3" s="162"/>
      <c r="H3" s="163"/>
    </row>
    <row r="4" spans="1:8" x14ac:dyDescent="0.15">
      <c r="A4" s="164"/>
      <c r="B4" s="165"/>
      <c r="C4" s="166"/>
      <c r="D4" s="167">
        <v>109167</v>
      </c>
      <c r="E4" s="168"/>
      <c r="F4" s="169">
        <v>61552</v>
      </c>
      <c r="G4" s="170"/>
      <c r="H4" s="171"/>
    </row>
    <row r="5" spans="1:8" x14ac:dyDescent="0.15">
      <c r="A5" s="152" t="s">
        <v>571</v>
      </c>
      <c r="B5" s="157"/>
      <c r="C5" s="158"/>
      <c r="D5" s="159">
        <v>287120</v>
      </c>
      <c r="E5" s="160"/>
      <c r="F5" s="161">
        <v>138651</v>
      </c>
      <c r="G5" s="162"/>
      <c r="H5" s="163"/>
    </row>
    <row r="6" spans="1:8" x14ac:dyDescent="0.15">
      <c r="A6" s="164"/>
      <c r="B6" s="165"/>
      <c r="C6" s="166"/>
      <c r="D6" s="167">
        <v>124260</v>
      </c>
      <c r="E6" s="168"/>
      <c r="F6" s="169">
        <v>71211</v>
      </c>
      <c r="G6" s="170"/>
      <c r="H6" s="171"/>
    </row>
    <row r="7" spans="1:8" x14ac:dyDescent="0.15">
      <c r="A7" s="152" t="s">
        <v>572</v>
      </c>
      <c r="B7" s="157"/>
      <c r="C7" s="158"/>
      <c r="D7" s="159">
        <v>200655</v>
      </c>
      <c r="E7" s="160"/>
      <c r="F7" s="161">
        <v>122882</v>
      </c>
      <c r="G7" s="162"/>
      <c r="H7" s="163"/>
    </row>
    <row r="8" spans="1:8" x14ac:dyDescent="0.15">
      <c r="A8" s="164"/>
      <c r="B8" s="165"/>
      <c r="C8" s="166"/>
      <c r="D8" s="167">
        <v>87808</v>
      </c>
      <c r="E8" s="168"/>
      <c r="F8" s="169">
        <v>65785</v>
      </c>
      <c r="G8" s="170"/>
      <c r="H8" s="171"/>
    </row>
    <row r="9" spans="1:8" x14ac:dyDescent="0.15">
      <c r="A9" s="152" t="s">
        <v>573</v>
      </c>
      <c r="B9" s="157"/>
      <c r="C9" s="158"/>
      <c r="D9" s="159">
        <v>134276</v>
      </c>
      <c r="E9" s="160"/>
      <c r="F9" s="161">
        <v>114790</v>
      </c>
      <c r="G9" s="162"/>
      <c r="H9" s="163"/>
    </row>
    <row r="10" spans="1:8" x14ac:dyDescent="0.15">
      <c r="A10" s="164"/>
      <c r="B10" s="165"/>
      <c r="C10" s="166"/>
      <c r="D10" s="167">
        <v>92076</v>
      </c>
      <c r="E10" s="168"/>
      <c r="F10" s="169">
        <v>55601</v>
      </c>
      <c r="G10" s="170"/>
      <c r="H10" s="171"/>
    </row>
    <row r="11" spans="1:8" x14ac:dyDescent="0.15">
      <c r="A11" s="152" t="s">
        <v>574</v>
      </c>
      <c r="B11" s="157"/>
      <c r="C11" s="158"/>
      <c r="D11" s="159">
        <v>170423</v>
      </c>
      <c r="E11" s="160"/>
      <c r="F11" s="161">
        <v>126262</v>
      </c>
      <c r="G11" s="162"/>
      <c r="H11" s="163"/>
    </row>
    <row r="12" spans="1:8" x14ac:dyDescent="0.15">
      <c r="A12" s="164"/>
      <c r="B12" s="165"/>
      <c r="C12" s="172"/>
      <c r="D12" s="167">
        <v>77915</v>
      </c>
      <c r="E12" s="168"/>
      <c r="F12" s="169">
        <v>56769</v>
      </c>
      <c r="G12" s="170"/>
      <c r="H12" s="171"/>
    </row>
    <row r="13" spans="1:8" x14ac:dyDescent="0.15">
      <c r="A13" s="152"/>
      <c r="B13" s="157"/>
      <c r="C13" s="173"/>
      <c r="D13" s="174">
        <v>195382</v>
      </c>
      <c r="E13" s="175"/>
      <c r="F13" s="176">
        <v>126239</v>
      </c>
      <c r="G13" s="177"/>
      <c r="H13" s="163"/>
    </row>
    <row r="14" spans="1:8" x14ac:dyDescent="0.15">
      <c r="A14" s="164"/>
      <c r="B14" s="165"/>
      <c r="C14" s="166"/>
      <c r="D14" s="167">
        <v>98245</v>
      </c>
      <c r="E14" s="168"/>
      <c r="F14" s="169">
        <v>62184</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7.16</v>
      </c>
      <c r="C19" s="178">
        <f>ROUND(VALUE(SUBSTITUTE(実質収支比率等に係る経年分析!G$48,"▲","-")),2)</f>
        <v>8.43</v>
      </c>
      <c r="D19" s="178">
        <f>ROUND(VALUE(SUBSTITUTE(実質収支比率等に係る経年分析!H$48,"▲","-")),2)</f>
        <v>4.9400000000000004</v>
      </c>
      <c r="E19" s="178">
        <f>ROUND(VALUE(SUBSTITUTE(実質収支比率等に係る経年分析!I$48,"▲","-")),2)</f>
        <v>6.18</v>
      </c>
      <c r="F19" s="178">
        <f>ROUND(VALUE(SUBSTITUTE(実質収支比率等に係る経年分析!J$48,"▲","-")),2)</f>
        <v>5.44</v>
      </c>
    </row>
    <row r="20" spans="1:11" x14ac:dyDescent="0.15">
      <c r="A20" s="178" t="s">
        <v>55</v>
      </c>
      <c r="B20" s="178">
        <f>ROUND(VALUE(SUBSTITUTE(実質収支比率等に係る経年分析!F$47,"▲","-")),2)</f>
        <v>57.92</v>
      </c>
      <c r="C20" s="178">
        <f>ROUND(VALUE(SUBSTITUTE(実質収支比率等に係る経年分析!G$47,"▲","-")),2)</f>
        <v>52.91</v>
      </c>
      <c r="D20" s="178">
        <f>ROUND(VALUE(SUBSTITUTE(実質収支比率等に係る経年分析!H$47,"▲","-")),2)</f>
        <v>45.93</v>
      </c>
      <c r="E20" s="178">
        <f>ROUND(VALUE(SUBSTITUTE(実質収支比率等に係る経年分析!I$47,"▲","-")),2)</f>
        <v>43.08</v>
      </c>
      <c r="F20" s="178">
        <f>ROUND(VALUE(SUBSTITUTE(実質収支比率等に係る経年分析!J$47,"▲","-")),2)</f>
        <v>42.86</v>
      </c>
    </row>
    <row r="21" spans="1:11" x14ac:dyDescent="0.15">
      <c r="A21" s="178" t="s">
        <v>56</v>
      </c>
      <c r="B21" s="178">
        <f>IF(ISNUMBER(VALUE(SUBSTITUTE(実質収支比率等に係る経年分析!F$49,"▲","-"))),ROUND(VALUE(SUBSTITUTE(実質収支比率等に係る経年分析!F$49,"▲","-")),2),NA())</f>
        <v>2</v>
      </c>
      <c r="C21" s="178">
        <f>IF(ISNUMBER(VALUE(SUBSTITUTE(実質収支比率等に係る経年分析!G$49,"▲","-"))),ROUND(VALUE(SUBSTITUTE(実質収支比率等に係る経年分析!G$49,"▲","-")),2),NA())</f>
        <v>-9.82</v>
      </c>
      <c r="D21" s="178">
        <f>IF(ISNUMBER(VALUE(SUBSTITUTE(実質収支比率等に係る経年分析!H$49,"▲","-"))),ROUND(VALUE(SUBSTITUTE(実質収支比率等に係る経年分析!H$49,"▲","-")),2),NA())</f>
        <v>-16.36</v>
      </c>
      <c r="E21" s="178">
        <f>IF(ISNUMBER(VALUE(SUBSTITUTE(実質収支比率等に係る経年分析!I$49,"▲","-"))),ROUND(VALUE(SUBSTITUTE(実質収支比率等に係る経年分析!I$49,"▲","-")),2),NA())</f>
        <v>-5.34</v>
      </c>
      <c r="F21" s="178">
        <f>IF(ISNUMBER(VALUE(SUBSTITUTE(実質収支比率等に係る経年分析!J$49,"▲","-"))),ROUND(VALUE(SUBSTITUTE(実質収支比率等に係る経年分析!J$49,"▲","-")),2),NA())</f>
        <v>-3.92</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1.08</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0.39</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0.33</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0.31</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農業集落排水事業特別会計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0.01</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0.01</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0.01</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0.01</v>
      </c>
    </row>
    <row r="30" spans="1:11" x14ac:dyDescent="0.15">
      <c r="A30" s="179" t="str">
        <f>IF(連結実質赤字比率に係る赤字・黒字の構成分析!C$40="",NA(),連結実質赤字比率に係る赤字・黒字の構成分析!C$40)</f>
        <v>公共下水道事業特別会計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0.05</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0.19</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0.28999999999999998</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0.11</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1.5</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1.34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2.34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3.14</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7.15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8.43</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4.93</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6.17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5.43</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5.25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6.13</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7.07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7.19</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8.1300000000000008</v>
      </c>
    </row>
    <row r="36" spans="1:16" x14ac:dyDescent="0.15">
      <c r="A36" s="179" t="str">
        <f>IF(連結実質赤字比率に係る赤字・黒字の構成分析!C$34="",NA(),連結実質赤字比率に係る赤字・黒字の構成分析!C$34)</f>
        <v>病院事業会計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9.6300000000000008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10.24</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10.17</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10.95</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11.23</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587</v>
      </c>
      <c r="E42" s="180"/>
      <c r="F42" s="180"/>
      <c r="G42" s="180">
        <f>'実質公債費比率（分子）の構造'!L$52</f>
        <v>531</v>
      </c>
      <c r="H42" s="180"/>
      <c r="I42" s="180"/>
      <c r="J42" s="180">
        <f>'実質公債費比率（分子）の構造'!M$52</f>
        <v>537</v>
      </c>
      <c r="K42" s="180"/>
      <c r="L42" s="180"/>
      <c r="M42" s="180">
        <f>'実質公債費比率（分子）の構造'!N$52</f>
        <v>531</v>
      </c>
      <c r="N42" s="180"/>
      <c r="O42" s="180"/>
      <c r="P42" s="180">
        <f>'実質公債費比率（分子）の構造'!O$52</f>
        <v>532</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43</v>
      </c>
      <c r="C44" s="180"/>
      <c r="D44" s="180"/>
      <c r="E44" s="180">
        <f>'実質公債費比率（分子）の構造'!L$50</f>
        <v>32</v>
      </c>
      <c r="F44" s="180"/>
      <c r="G44" s="180"/>
      <c r="H44" s="180">
        <f>'実質公債費比率（分子）の構造'!M$50</f>
        <v>2</v>
      </c>
      <c r="I44" s="180"/>
      <c r="J44" s="180"/>
      <c r="K44" s="180">
        <f>'実質公債費比率（分子）の構造'!N$50</f>
        <v>0</v>
      </c>
      <c r="L44" s="180"/>
      <c r="M44" s="180"/>
      <c r="N44" s="180">
        <f>'実質公債費比率（分子）の構造'!O$50</f>
        <v>0</v>
      </c>
      <c r="O44" s="180"/>
      <c r="P44" s="180"/>
    </row>
    <row r="45" spans="1:16" x14ac:dyDescent="0.15">
      <c r="A45" s="180" t="s">
        <v>66</v>
      </c>
      <c r="B45" s="180">
        <f>'実質公債費比率（分子）の構造'!K$49</f>
        <v>4</v>
      </c>
      <c r="C45" s="180"/>
      <c r="D45" s="180"/>
      <c r="E45" s="180">
        <f>'実質公債費比率（分子）の構造'!L$49</f>
        <v>6</v>
      </c>
      <c r="F45" s="180"/>
      <c r="G45" s="180"/>
      <c r="H45" s="180">
        <f>'実質公債費比率（分子）の構造'!M$49</f>
        <v>6</v>
      </c>
      <c r="I45" s="180"/>
      <c r="J45" s="180"/>
      <c r="K45" s="180">
        <f>'実質公債費比率（分子）の構造'!N$49</f>
        <v>5</v>
      </c>
      <c r="L45" s="180"/>
      <c r="M45" s="180"/>
      <c r="N45" s="180">
        <f>'実質公債費比率（分子）の構造'!O$49</f>
        <v>16</v>
      </c>
      <c r="O45" s="180"/>
      <c r="P45" s="180"/>
    </row>
    <row r="46" spans="1:16" x14ac:dyDescent="0.15">
      <c r="A46" s="180" t="s">
        <v>67</v>
      </c>
      <c r="B46" s="180">
        <f>'実質公債費比率（分子）の構造'!K$48</f>
        <v>158</v>
      </c>
      <c r="C46" s="180"/>
      <c r="D46" s="180"/>
      <c r="E46" s="180">
        <f>'実質公債費比率（分子）の構造'!L$48</f>
        <v>156</v>
      </c>
      <c r="F46" s="180"/>
      <c r="G46" s="180"/>
      <c r="H46" s="180">
        <f>'実質公債費比率（分子）の構造'!M$48</f>
        <v>160</v>
      </c>
      <c r="I46" s="180"/>
      <c r="J46" s="180"/>
      <c r="K46" s="180">
        <f>'実質公債費比率（分子）の構造'!N$48</f>
        <v>155</v>
      </c>
      <c r="L46" s="180"/>
      <c r="M46" s="180"/>
      <c r="N46" s="180">
        <f>'実質公債費比率（分子）の構造'!O$48</f>
        <v>152</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659</v>
      </c>
      <c r="C49" s="180"/>
      <c r="D49" s="180"/>
      <c r="E49" s="180">
        <f>'実質公債費比率（分子）の構造'!L$45</f>
        <v>579</v>
      </c>
      <c r="F49" s="180"/>
      <c r="G49" s="180"/>
      <c r="H49" s="180">
        <f>'実質公債費比率（分子）の構造'!M$45</f>
        <v>605</v>
      </c>
      <c r="I49" s="180"/>
      <c r="J49" s="180"/>
      <c r="K49" s="180">
        <f>'実質公債費比率（分子）の構造'!N$45</f>
        <v>608</v>
      </c>
      <c r="L49" s="180"/>
      <c r="M49" s="180"/>
      <c r="N49" s="180">
        <f>'実質公債費比率（分子）の構造'!O$45</f>
        <v>635</v>
      </c>
      <c r="O49" s="180"/>
      <c r="P49" s="180"/>
    </row>
    <row r="50" spans="1:16" x14ac:dyDescent="0.15">
      <c r="A50" s="180" t="s">
        <v>71</v>
      </c>
      <c r="B50" s="180" t="e">
        <f>NA()</f>
        <v>#N/A</v>
      </c>
      <c r="C50" s="180">
        <f>IF(ISNUMBER('実質公債費比率（分子）の構造'!K$53),'実質公債費比率（分子）の構造'!K$53,NA())</f>
        <v>277</v>
      </c>
      <c r="D50" s="180" t="e">
        <f>NA()</f>
        <v>#N/A</v>
      </c>
      <c r="E50" s="180" t="e">
        <f>NA()</f>
        <v>#N/A</v>
      </c>
      <c r="F50" s="180">
        <f>IF(ISNUMBER('実質公債費比率（分子）の構造'!L$53),'実質公債費比率（分子）の構造'!L$53,NA())</f>
        <v>242</v>
      </c>
      <c r="G50" s="180" t="e">
        <f>NA()</f>
        <v>#N/A</v>
      </c>
      <c r="H50" s="180" t="e">
        <f>NA()</f>
        <v>#N/A</v>
      </c>
      <c r="I50" s="180">
        <f>IF(ISNUMBER('実質公債費比率（分子）の構造'!M$53),'実質公債費比率（分子）の構造'!M$53,NA())</f>
        <v>236</v>
      </c>
      <c r="J50" s="180" t="e">
        <f>NA()</f>
        <v>#N/A</v>
      </c>
      <c r="K50" s="180" t="e">
        <f>NA()</f>
        <v>#N/A</v>
      </c>
      <c r="L50" s="180">
        <f>IF(ISNUMBER('実質公債費比率（分子）の構造'!N$53),'実質公債費比率（分子）の構造'!N$53,NA())</f>
        <v>237</v>
      </c>
      <c r="M50" s="180" t="e">
        <f>NA()</f>
        <v>#N/A</v>
      </c>
      <c r="N50" s="180" t="e">
        <f>NA()</f>
        <v>#N/A</v>
      </c>
      <c r="O50" s="180">
        <f>IF(ISNUMBER('実質公債費比率（分子）の構造'!O$53),'実質公債費比率（分子）の構造'!O$53,NA())</f>
        <v>271</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5287</v>
      </c>
      <c r="E56" s="179"/>
      <c r="F56" s="179"/>
      <c r="G56" s="179">
        <f>'将来負担比率（分子）の構造'!J$52</f>
        <v>5680</v>
      </c>
      <c r="H56" s="179"/>
      <c r="I56" s="179"/>
      <c r="J56" s="179">
        <f>'将来負担比率（分子）の構造'!K$52</f>
        <v>5603</v>
      </c>
      <c r="K56" s="179"/>
      <c r="L56" s="179"/>
      <c r="M56" s="179">
        <f>'将来負担比率（分子）の構造'!L$52</f>
        <v>5444</v>
      </c>
      <c r="N56" s="179"/>
      <c r="O56" s="179"/>
      <c r="P56" s="179">
        <f>'将来負担比率（分子）の構造'!M$52</f>
        <v>5232</v>
      </c>
    </row>
    <row r="57" spans="1:16" x14ac:dyDescent="0.15">
      <c r="A57" s="179" t="s">
        <v>42</v>
      </c>
      <c r="B57" s="179"/>
      <c r="C57" s="179"/>
      <c r="D57" s="179">
        <f>'将来負担比率（分子）の構造'!I$51</f>
        <v>38</v>
      </c>
      <c r="E57" s="179"/>
      <c r="F57" s="179"/>
      <c r="G57" s="179">
        <f>'将来負担比率（分子）の構造'!J$51</f>
        <v>37</v>
      </c>
      <c r="H57" s="179"/>
      <c r="I57" s="179"/>
      <c r="J57" s="179">
        <f>'将来負担比率（分子）の構造'!K$51</f>
        <v>32</v>
      </c>
      <c r="K57" s="179"/>
      <c r="L57" s="179"/>
      <c r="M57" s="179">
        <f>'将来負担比率（分子）の構造'!L$51</f>
        <v>22</v>
      </c>
      <c r="N57" s="179"/>
      <c r="O57" s="179"/>
      <c r="P57" s="179">
        <f>'将来負担比率（分子）の構造'!M$51</f>
        <v>17</v>
      </c>
    </row>
    <row r="58" spans="1:16" x14ac:dyDescent="0.15">
      <c r="A58" s="179" t="s">
        <v>41</v>
      </c>
      <c r="B58" s="179"/>
      <c r="C58" s="179"/>
      <c r="D58" s="179">
        <f>'将来負担比率（分子）の構造'!I$50</f>
        <v>3461</v>
      </c>
      <c r="E58" s="179"/>
      <c r="F58" s="179"/>
      <c r="G58" s="179">
        <f>'将来負担比率（分子）の構造'!J$50</f>
        <v>3455</v>
      </c>
      <c r="H58" s="179"/>
      <c r="I58" s="179"/>
      <c r="J58" s="179">
        <f>'将来負担比率（分子）の構造'!K$50</f>
        <v>3513</v>
      </c>
      <c r="K58" s="179"/>
      <c r="L58" s="179"/>
      <c r="M58" s="179">
        <f>'将来負担比率（分子）の構造'!L$50</f>
        <v>3219</v>
      </c>
      <c r="N58" s="179"/>
      <c r="O58" s="179"/>
      <c r="P58" s="179">
        <f>'将来負担比率（分子）の構造'!M$50</f>
        <v>3154</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943</v>
      </c>
      <c r="C62" s="179"/>
      <c r="D62" s="179"/>
      <c r="E62" s="179">
        <f>'将来負担比率（分子）の構造'!J$45</f>
        <v>909</v>
      </c>
      <c r="F62" s="179"/>
      <c r="G62" s="179"/>
      <c r="H62" s="179">
        <f>'将来負担比率（分子）の構造'!K$45</f>
        <v>900</v>
      </c>
      <c r="I62" s="179"/>
      <c r="J62" s="179"/>
      <c r="K62" s="179">
        <f>'将来負担比率（分子）の構造'!L$45</f>
        <v>858</v>
      </c>
      <c r="L62" s="179"/>
      <c r="M62" s="179"/>
      <c r="N62" s="179">
        <f>'将来負担比率（分子）の構造'!M$45</f>
        <v>826</v>
      </c>
      <c r="O62" s="179"/>
      <c r="P62" s="179"/>
    </row>
    <row r="63" spans="1:16" x14ac:dyDescent="0.15">
      <c r="A63" s="179" t="s">
        <v>34</v>
      </c>
      <c r="B63" s="179">
        <f>'将来負担比率（分子）の構造'!I$44</f>
        <v>77</v>
      </c>
      <c r="C63" s="179"/>
      <c r="D63" s="179"/>
      <c r="E63" s="179">
        <f>'将来負担比率（分子）の構造'!J$44</f>
        <v>108</v>
      </c>
      <c r="F63" s="179"/>
      <c r="G63" s="179"/>
      <c r="H63" s="179">
        <f>'将来負担比率（分子）の構造'!K$44</f>
        <v>108</v>
      </c>
      <c r="I63" s="179"/>
      <c r="J63" s="179"/>
      <c r="K63" s="179">
        <f>'将来負担比率（分子）の構造'!L$44</f>
        <v>102</v>
      </c>
      <c r="L63" s="179"/>
      <c r="M63" s="179"/>
      <c r="N63" s="179">
        <f>'将来負担比率（分子）の構造'!M$44</f>
        <v>97</v>
      </c>
      <c r="O63" s="179"/>
      <c r="P63" s="179"/>
    </row>
    <row r="64" spans="1:16" x14ac:dyDescent="0.15">
      <c r="A64" s="179" t="s">
        <v>33</v>
      </c>
      <c r="B64" s="179">
        <f>'将来負担比率（分子）の構造'!I$43</f>
        <v>1665</v>
      </c>
      <c r="C64" s="179"/>
      <c r="D64" s="179"/>
      <c r="E64" s="179">
        <f>'将来負担比率（分子）の構造'!J$43</f>
        <v>1566</v>
      </c>
      <c r="F64" s="179"/>
      <c r="G64" s="179"/>
      <c r="H64" s="179">
        <f>'将来負担比率（分子）の構造'!K$43</f>
        <v>1465</v>
      </c>
      <c r="I64" s="179"/>
      <c r="J64" s="179"/>
      <c r="K64" s="179">
        <f>'将来負担比率（分子）の構造'!L$43</f>
        <v>1335</v>
      </c>
      <c r="L64" s="179"/>
      <c r="M64" s="179"/>
      <c r="N64" s="179">
        <f>'将来負担比率（分子）の構造'!M$43</f>
        <v>1280</v>
      </c>
      <c r="O64" s="179"/>
      <c r="P64" s="179"/>
    </row>
    <row r="65" spans="1:16" x14ac:dyDescent="0.15">
      <c r="A65" s="179" t="s">
        <v>32</v>
      </c>
      <c r="B65" s="179">
        <f>'将来負担比率（分子）の構造'!I$42</f>
        <v>34</v>
      </c>
      <c r="C65" s="179"/>
      <c r="D65" s="179"/>
      <c r="E65" s="179">
        <f>'将来負担比率（分子）の構造'!J$42</f>
        <v>2</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6266</v>
      </c>
      <c r="C66" s="179"/>
      <c r="D66" s="179"/>
      <c r="E66" s="179">
        <f>'将来負担比率（分子）の構造'!J$41</f>
        <v>6775</v>
      </c>
      <c r="F66" s="179"/>
      <c r="G66" s="179"/>
      <c r="H66" s="179">
        <f>'将来負担比率（分子）の構造'!K$41</f>
        <v>6737</v>
      </c>
      <c r="I66" s="179"/>
      <c r="J66" s="179"/>
      <c r="K66" s="179">
        <f>'将来負担比率（分子）の構造'!L$41</f>
        <v>6590</v>
      </c>
      <c r="L66" s="179"/>
      <c r="M66" s="179"/>
      <c r="N66" s="179">
        <f>'将来負担比率（分子）の構造'!M$41</f>
        <v>6358</v>
      </c>
      <c r="O66" s="179"/>
      <c r="P66" s="179"/>
    </row>
    <row r="67" spans="1:16" x14ac:dyDescent="0.15">
      <c r="A67" s="179" t="s">
        <v>75</v>
      </c>
      <c r="B67" s="179" t="e">
        <f>NA()</f>
        <v>#N/A</v>
      </c>
      <c r="C67" s="179">
        <f>IF(ISNUMBER('将来負担比率（分子）の構造'!I$53), IF('将来負担比率（分子）の構造'!I$53 &lt; 0, 0, '将来負担比率（分子）の構造'!I$53), NA())</f>
        <v>199</v>
      </c>
      <c r="D67" s="179" t="e">
        <f>NA()</f>
        <v>#N/A</v>
      </c>
      <c r="E67" s="179" t="e">
        <f>NA()</f>
        <v>#N/A</v>
      </c>
      <c r="F67" s="179">
        <f>IF(ISNUMBER('将来負担比率（分子）の構造'!J$53), IF('将来負担比率（分子）の構造'!J$53 &lt; 0, 0, '将来負担比率（分子）の構造'!J$53), NA())</f>
        <v>188</v>
      </c>
      <c r="G67" s="179" t="e">
        <f>NA()</f>
        <v>#N/A</v>
      </c>
      <c r="H67" s="179" t="e">
        <f>NA()</f>
        <v>#N/A</v>
      </c>
      <c r="I67" s="179">
        <f>IF(ISNUMBER('将来負担比率（分子）の構造'!K$53), IF('将来負担比率（分子）の構造'!K$53 &lt; 0, 0, '将来負担比率（分子）の構造'!K$53), NA())</f>
        <v>62</v>
      </c>
      <c r="J67" s="179" t="e">
        <f>NA()</f>
        <v>#N/A</v>
      </c>
      <c r="K67" s="179" t="e">
        <f>NA()</f>
        <v>#N/A</v>
      </c>
      <c r="L67" s="179">
        <f>IF(ISNUMBER('将来負担比率（分子）の構造'!L$53), IF('将来負担比率（分子）の構造'!L$53 &lt; 0, 0, '将来負担比率（分子）の構造'!L$53), NA())</f>
        <v>200</v>
      </c>
      <c r="M67" s="179" t="e">
        <f>NA()</f>
        <v>#N/A</v>
      </c>
      <c r="N67" s="179" t="e">
        <f>NA()</f>
        <v>#N/A</v>
      </c>
      <c r="O67" s="179">
        <f>IF(ISNUMBER('将来負担比率（分子）の構造'!M$53), IF('将来負担比率（分子）の構造'!M$53 &lt; 0, 0, '将来負担比率（分子）の構造'!M$53), NA())</f>
        <v>158</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1447</v>
      </c>
      <c r="C72" s="183">
        <f>基金残高に係る経年分析!G55</f>
        <v>1328</v>
      </c>
      <c r="D72" s="183">
        <f>基金残高に係る経年分析!H55</f>
        <v>1328</v>
      </c>
    </row>
    <row r="73" spans="1:16" x14ac:dyDescent="0.15">
      <c r="A73" s="182" t="s">
        <v>78</v>
      </c>
      <c r="B73" s="183">
        <f>基金残高に係る経年分析!F56</f>
        <v>953</v>
      </c>
      <c r="C73" s="183">
        <f>基金残高に係る経年分析!G56</f>
        <v>861</v>
      </c>
      <c r="D73" s="183">
        <f>基金残高に係る経年分析!H56</f>
        <v>869</v>
      </c>
    </row>
    <row r="74" spans="1:16" x14ac:dyDescent="0.15">
      <c r="A74" s="182" t="s">
        <v>79</v>
      </c>
      <c r="B74" s="183">
        <f>基金残高に係る経年分析!F57</f>
        <v>718</v>
      </c>
      <c r="C74" s="183">
        <f>基金残高に係る経年分析!G57</f>
        <v>628</v>
      </c>
      <c r="D74" s="183">
        <f>基金残高に係る経年分析!H57</f>
        <v>561</v>
      </c>
    </row>
  </sheetData>
  <sheetProtection algorithmName="SHA-512" hashValue="ZH23+4sfetcofOallCgbdpbUWZQ0lDtxH/dEj4Q7efuY8+IpCx2iYUYGImvUObpG6Z/2FdmfwXRBv8O9hdkHDQ==" saltValue="X7mYcnRIh0GERiYZ1zEl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5" t="s">
        <v>215</v>
      </c>
      <c r="DI1" s="796"/>
      <c r="DJ1" s="796"/>
      <c r="DK1" s="796"/>
      <c r="DL1" s="796"/>
      <c r="DM1" s="796"/>
      <c r="DN1" s="797"/>
      <c r="DO1" s="224"/>
      <c r="DP1" s="795" t="s">
        <v>216</v>
      </c>
      <c r="DQ1" s="796"/>
      <c r="DR1" s="796"/>
      <c r="DS1" s="796"/>
      <c r="DT1" s="796"/>
      <c r="DU1" s="796"/>
      <c r="DV1" s="796"/>
      <c r="DW1" s="796"/>
      <c r="DX1" s="796"/>
      <c r="DY1" s="796"/>
      <c r="DZ1" s="796"/>
      <c r="EA1" s="796"/>
      <c r="EB1" s="796"/>
      <c r="EC1" s="797"/>
      <c r="ED1" s="222"/>
      <c r="EE1" s="222"/>
      <c r="EF1" s="222"/>
      <c r="EG1" s="222"/>
      <c r="EH1" s="222"/>
      <c r="EI1" s="222"/>
      <c r="EJ1" s="222"/>
      <c r="EK1" s="222"/>
      <c r="EL1" s="222"/>
      <c r="EM1" s="222"/>
    </row>
    <row r="2" spans="2:143" ht="22.5" customHeight="1" x14ac:dyDescent="0.15">
      <c r="B2" s="225" t="s">
        <v>217</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7" t="s">
        <v>218</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219</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220</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221</v>
      </c>
      <c r="S4" s="738"/>
      <c r="T4" s="738"/>
      <c r="U4" s="738"/>
      <c r="V4" s="738"/>
      <c r="W4" s="738"/>
      <c r="X4" s="738"/>
      <c r="Y4" s="739"/>
      <c r="Z4" s="737" t="s">
        <v>222</v>
      </c>
      <c r="AA4" s="738"/>
      <c r="AB4" s="738"/>
      <c r="AC4" s="739"/>
      <c r="AD4" s="737" t="s">
        <v>223</v>
      </c>
      <c r="AE4" s="738"/>
      <c r="AF4" s="738"/>
      <c r="AG4" s="738"/>
      <c r="AH4" s="738"/>
      <c r="AI4" s="738"/>
      <c r="AJ4" s="738"/>
      <c r="AK4" s="739"/>
      <c r="AL4" s="737" t="s">
        <v>222</v>
      </c>
      <c r="AM4" s="738"/>
      <c r="AN4" s="738"/>
      <c r="AO4" s="739"/>
      <c r="AP4" s="798" t="s">
        <v>224</v>
      </c>
      <c r="AQ4" s="798"/>
      <c r="AR4" s="798"/>
      <c r="AS4" s="798"/>
      <c r="AT4" s="798"/>
      <c r="AU4" s="798"/>
      <c r="AV4" s="798"/>
      <c r="AW4" s="798"/>
      <c r="AX4" s="798"/>
      <c r="AY4" s="798"/>
      <c r="AZ4" s="798"/>
      <c r="BA4" s="798"/>
      <c r="BB4" s="798"/>
      <c r="BC4" s="798"/>
      <c r="BD4" s="798"/>
      <c r="BE4" s="798"/>
      <c r="BF4" s="798"/>
      <c r="BG4" s="798" t="s">
        <v>225</v>
      </c>
      <c r="BH4" s="798"/>
      <c r="BI4" s="798"/>
      <c r="BJ4" s="798"/>
      <c r="BK4" s="798"/>
      <c r="BL4" s="798"/>
      <c r="BM4" s="798"/>
      <c r="BN4" s="798"/>
      <c r="BO4" s="798" t="s">
        <v>222</v>
      </c>
      <c r="BP4" s="798"/>
      <c r="BQ4" s="798"/>
      <c r="BR4" s="798"/>
      <c r="BS4" s="798" t="s">
        <v>226</v>
      </c>
      <c r="BT4" s="798"/>
      <c r="BU4" s="798"/>
      <c r="BV4" s="798"/>
      <c r="BW4" s="798"/>
      <c r="BX4" s="798"/>
      <c r="BY4" s="798"/>
      <c r="BZ4" s="798"/>
      <c r="CA4" s="798"/>
      <c r="CB4" s="798"/>
      <c r="CD4" s="780" t="s">
        <v>227</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8" customFormat="1" ht="11.25" customHeight="1" x14ac:dyDescent="0.15">
      <c r="B5" s="742" t="s">
        <v>228</v>
      </c>
      <c r="C5" s="743"/>
      <c r="D5" s="743"/>
      <c r="E5" s="743"/>
      <c r="F5" s="743"/>
      <c r="G5" s="743"/>
      <c r="H5" s="743"/>
      <c r="I5" s="743"/>
      <c r="J5" s="743"/>
      <c r="K5" s="743"/>
      <c r="L5" s="743"/>
      <c r="M5" s="743"/>
      <c r="N5" s="743"/>
      <c r="O5" s="743"/>
      <c r="P5" s="743"/>
      <c r="Q5" s="744"/>
      <c r="R5" s="731">
        <v>747664</v>
      </c>
      <c r="S5" s="732"/>
      <c r="T5" s="732"/>
      <c r="U5" s="732"/>
      <c r="V5" s="732"/>
      <c r="W5" s="732"/>
      <c r="X5" s="732"/>
      <c r="Y5" s="775"/>
      <c r="Z5" s="793">
        <v>14.7</v>
      </c>
      <c r="AA5" s="793"/>
      <c r="AB5" s="793"/>
      <c r="AC5" s="793"/>
      <c r="AD5" s="794">
        <v>747664</v>
      </c>
      <c r="AE5" s="794"/>
      <c r="AF5" s="794"/>
      <c r="AG5" s="794"/>
      <c r="AH5" s="794"/>
      <c r="AI5" s="794"/>
      <c r="AJ5" s="794"/>
      <c r="AK5" s="794"/>
      <c r="AL5" s="776">
        <v>24.3</v>
      </c>
      <c r="AM5" s="747"/>
      <c r="AN5" s="747"/>
      <c r="AO5" s="777"/>
      <c r="AP5" s="742" t="s">
        <v>229</v>
      </c>
      <c r="AQ5" s="743"/>
      <c r="AR5" s="743"/>
      <c r="AS5" s="743"/>
      <c r="AT5" s="743"/>
      <c r="AU5" s="743"/>
      <c r="AV5" s="743"/>
      <c r="AW5" s="743"/>
      <c r="AX5" s="743"/>
      <c r="AY5" s="743"/>
      <c r="AZ5" s="743"/>
      <c r="BA5" s="743"/>
      <c r="BB5" s="743"/>
      <c r="BC5" s="743"/>
      <c r="BD5" s="743"/>
      <c r="BE5" s="743"/>
      <c r="BF5" s="744"/>
      <c r="BG5" s="676">
        <v>736016</v>
      </c>
      <c r="BH5" s="677"/>
      <c r="BI5" s="677"/>
      <c r="BJ5" s="677"/>
      <c r="BK5" s="677"/>
      <c r="BL5" s="677"/>
      <c r="BM5" s="677"/>
      <c r="BN5" s="678"/>
      <c r="BO5" s="713">
        <v>98.4</v>
      </c>
      <c r="BP5" s="713"/>
      <c r="BQ5" s="713"/>
      <c r="BR5" s="713"/>
      <c r="BS5" s="714">
        <v>49425</v>
      </c>
      <c r="BT5" s="714"/>
      <c r="BU5" s="714"/>
      <c r="BV5" s="714"/>
      <c r="BW5" s="714"/>
      <c r="BX5" s="714"/>
      <c r="BY5" s="714"/>
      <c r="BZ5" s="714"/>
      <c r="CA5" s="714"/>
      <c r="CB5" s="764"/>
      <c r="CD5" s="780" t="s">
        <v>224</v>
      </c>
      <c r="CE5" s="781"/>
      <c r="CF5" s="781"/>
      <c r="CG5" s="781"/>
      <c r="CH5" s="781"/>
      <c r="CI5" s="781"/>
      <c r="CJ5" s="781"/>
      <c r="CK5" s="781"/>
      <c r="CL5" s="781"/>
      <c r="CM5" s="781"/>
      <c r="CN5" s="781"/>
      <c r="CO5" s="781"/>
      <c r="CP5" s="781"/>
      <c r="CQ5" s="782"/>
      <c r="CR5" s="780" t="s">
        <v>230</v>
      </c>
      <c r="CS5" s="781"/>
      <c r="CT5" s="781"/>
      <c r="CU5" s="781"/>
      <c r="CV5" s="781"/>
      <c r="CW5" s="781"/>
      <c r="CX5" s="781"/>
      <c r="CY5" s="782"/>
      <c r="CZ5" s="780" t="s">
        <v>222</v>
      </c>
      <c r="DA5" s="781"/>
      <c r="DB5" s="781"/>
      <c r="DC5" s="782"/>
      <c r="DD5" s="780" t="s">
        <v>231</v>
      </c>
      <c r="DE5" s="781"/>
      <c r="DF5" s="781"/>
      <c r="DG5" s="781"/>
      <c r="DH5" s="781"/>
      <c r="DI5" s="781"/>
      <c r="DJ5" s="781"/>
      <c r="DK5" s="781"/>
      <c r="DL5" s="781"/>
      <c r="DM5" s="781"/>
      <c r="DN5" s="781"/>
      <c r="DO5" s="781"/>
      <c r="DP5" s="782"/>
      <c r="DQ5" s="780" t="s">
        <v>232</v>
      </c>
      <c r="DR5" s="781"/>
      <c r="DS5" s="781"/>
      <c r="DT5" s="781"/>
      <c r="DU5" s="781"/>
      <c r="DV5" s="781"/>
      <c r="DW5" s="781"/>
      <c r="DX5" s="781"/>
      <c r="DY5" s="781"/>
      <c r="DZ5" s="781"/>
      <c r="EA5" s="781"/>
      <c r="EB5" s="781"/>
      <c r="EC5" s="782"/>
    </row>
    <row r="6" spans="2:143" ht="11.25" customHeight="1" x14ac:dyDescent="0.15">
      <c r="B6" s="673" t="s">
        <v>233</v>
      </c>
      <c r="C6" s="674"/>
      <c r="D6" s="674"/>
      <c r="E6" s="674"/>
      <c r="F6" s="674"/>
      <c r="G6" s="674"/>
      <c r="H6" s="674"/>
      <c r="I6" s="674"/>
      <c r="J6" s="674"/>
      <c r="K6" s="674"/>
      <c r="L6" s="674"/>
      <c r="M6" s="674"/>
      <c r="N6" s="674"/>
      <c r="O6" s="674"/>
      <c r="P6" s="674"/>
      <c r="Q6" s="675"/>
      <c r="R6" s="676">
        <v>62957</v>
      </c>
      <c r="S6" s="677"/>
      <c r="T6" s="677"/>
      <c r="U6" s="677"/>
      <c r="V6" s="677"/>
      <c r="W6" s="677"/>
      <c r="X6" s="677"/>
      <c r="Y6" s="678"/>
      <c r="Z6" s="713">
        <v>1.2</v>
      </c>
      <c r="AA6" s="713"/>
      <c r="AB6" s="713"/>
      <c r="AC6" s="713"/>
      <c r="AD6" s="714">
        <v>62957</v>
      </c>
      <c r="AE6" s="714"/>
      <c r="AF6" s="714"/>
      <c r="AG6" s="714"/>
      <c r="AH6" s="714"/>
      <c r="AI6" s="714"/>
      <c r="AJ6" s="714"/>
      <c r="AK6" s="714"/>
      <c r="AL6" s="679">
        <v>2</v>
      </c>
      <c r="AM6" s="680"/>
      <c r="AN6" s="680"/>
      <c r="AO6" s="715"/>
      <c r="AP6" s="673" t="s">
        <v>234</v>
      </c>
      <c r="AQ6" s="674"/>
      <c r="AR6" s="674"/>
      <c r="AS6" s="674"/>
      <c r="AT6" s="674"/>
      <c r="AU6" s="674"/>
      <c r="AV6" s="674"/>
      <c r="AW6" s="674"/>
      <c r="AX6" s="674"/>
      <c r="AY6" s="674"/>
      <c r="AZ6" s="674"/>
      <c r="BA6" s="674"/>
      <c r="BB6" s="674"/>
      <c r="BC6" s="674"/>
      <c r="BD6" s="674"/>
      <c r="BE6" s="674"/>
      <c r="BF6" s="675"/>
      <c r="BG6" s="676">
        <v>736016</v>
      </c>
      <c r="BH6" s="677"/>
      <c r="BI6" s="677"/>
      <c r="BJ6" s="677"/>
      <c r="BK6" s="677"/>
      <c r="BL6" s="677"/>
      <c r="BM6" s="677"/>
      <c r="BN6" s="678"/>
      <c r="BO6" s="713">
        <v>98.4</v>
      </c>
      <c r="BP6" s="713"/>
      <c r="BQ6" s="713"/>
      <c r="BR6" s="713"/>
      <c r="BS6" s="714">
        <v>49425</v>
      </c>
      <c r="BT6" s="714"/>
      <c r="BU6" s="714"/>
      <c r="BV6" s="714"/>
      <c r="BW6" s="714"/>
      <c r="BX6" s="714"/>
      <c r="BY6" s="714"/>
      <c r="BZ6" s="714"/>
      <c r="CA6" s="714"/>
      <c r="CB6" s="764"/>
      <c r="CD6" s="734" t="s">
        <v>235</v>
      </c>
      <c r="CE6" s="735"/>
      <c r="CF6" s="735"/>
      <c r="CG6" s="735"/>
      <c r="CH6" s="735"/>
      <c r="CI6" s="735"/>
      <c r="CJ6" s="735"/>
      <c r="CK6" s="735"/>
      <c r="CL6" s="735"/>
      <c r="CM6" s="735"/>
      <c r="CN6" s="735"/>
      <c r="CO6" s="735"/>
      <c r="CP6" s="735"/>
      <c r="CQ6" s="736"/>
      <c r="CR6" s="676">
        <v>77609</v>
      </c>
      <c r="CS6" s="677"/>
      <c r="CT6" s="677"/>
      <c r="CU6" s="677"/>
      <c r="CV6" s="677"/>
      <c r="CW6" s="677"/>
      <c r="CX6" s="677"/>
      <c r="CY6" s="678"/>
      <c r="CZ6" s="776">
        <v>1.6</v>
      </c>
      <c r="DA6" s="747"/>
      <c r="DB6" s="747"/>
      <c r="DC6" s="779"/>
      <c r="DD6" s="682" t="s">
        <v>236</v>
      </c>
      <c r="DE6" s="677"/>
      <c r="DF6" s="677"/>
      <c r="DG6" s="677"/>
      <c r="DH6" s="677"/>
      <c r="DI6" s="677"/>
      <c r="DJ6" s="677"/>
      <c r="DK6" s="677"/>
      <c r="DL6" s="677"/>
      <c r="DM6" s="677"/>
      <c r="DN6" s="677"/>
      <c r="DO6" s="677"/>
      <c r="DP6" s="678"/>
      <c r="DQ6" s="682">
        <v>77609</v>
      </c>
      <c r="DR6" s="677"/>
      <c r="DS6" s="677"/>
      <c r="DT6" s="677"/>
      <c r="DU6" s="677"/>
      <c r="DV6" s="677"/>
      <c r="DW6" s="677"/>
      <c r="DX6" s="677"/>
      <c r="DY6" s="677"/>
      <c r="DZ6" s="677"/>
      <c r="EA6" s="677"/>
      <c r="EB6" s="677"/>
      <c r="EC6" s="720"/>
    </row>
    <row r="7" spans="2:143" ht="11.25" customHeight="1" x14ac:dyDescent="0.15">
      <c r="B7" s="673" t="s">
        <v>237</v>
      </c>
      <c r="C7" s="674"/>
      <c r="D7" s="674"/>
      <c r="E7" s="674"/>
      <c r="F7" s="674"/>
      <c r="G7" s="674"/>
      <c r="H7" s="674"/>
      <c r="I7" s="674"/>
      <c r="J7" s="674"/>
      <c r="K7" s="674"/>
      <c r="L7" s="674"/>
      <c r="M7" s="674"/>
      <c r="N7" s="674"/>
      <c r="O7" s="674"/>
      <c r="P7" s="674"/>
      <c r="Q7" s="675"/>
      <c r="R7" s="676">
        <v>428</v>
      </c>
      <c r="S7" s="677"/>
      <c r="T7" s="677"/>
      <c r="U7" s="677"/>
      <c r="V7" s="677"/>
      <c r="W7" s="677"/>
      <c r="X7" s="677"/>
      <c r="Y7" s="678"/>
      <c r="Z7" s="713">
        <v>0</v>
      </c>
      <c r="AA7" s="713"/>
      <c r="AB7" s="713"/>
      <c r="AC7" s="713"/>
      <c r="AD7" s="714">
        <v>428</v>
      </c>
      <c r="AE7" s="714"/>
      <c r="AF7" s="714"/>
      <c r="AG7" s="714"/>
      <c r="AH7" s="714"/>
      <c r="AI7" s="714"/>
      <c r="AJ7" s="714"/>
      <c r="AK7" s="714"/>
      <c r="AL7" s="679">
        <v>0</v>
      </c>
      <c r="AM7" s="680"/>
      <c r="AN7" s="680"/>
      <c r="AO7" s="715"/>
      <c r="AP7" s="673" t="s">
        <v>238</v>
      </c>
      <c r="AQ7" s="674"/>
      <c r="AR7" s="674"/>
      <c r="AS7" s="674"/>
      <c r="AT7" s="674"/>
      <c r="AU7" s="674"/>
      <c r="AV7" s="674"/>
      <c r="AW7" s="674"/>
      <c r="AX7" s="674"/>
      <c r="AY7" s="674"/>
      <c r="AZ7" s="674"/>
      <c r="BA7" s="674"/>
      <c r="BB7" s="674"/>
      <c r="BC7" s="674"/>
      <c r="BD7" s="674"/>
      <c r="BE7" s="674"/>
      <c r="BF7" s="675"/>
      <c r="BG7" s="676">
        <v>188378</v>
      </c>
      <c r="BH7" s="677"/>
      <c r="BI7" s="677"/>
      <c r="BJ7" s="677"/>
      <c r="BK7" s="677"/>
      <c r="BL7" s="677"/>
      <c r="BM7" s="677"/>
      <c r="BN7" s="678"/>
      <c r="BO7" s="713">
        <v>25.2</v>
      </c>
      <c r="BP7" s="713"/>
      <c r="BQ7" s="713"/>
      <c r="BR7" s="713"/>
      <c r="BS7" s="714">
        <v>970</v>
      </c>
      <c r="BT7" s="714"/>
      <c r="BU7" s="714"/>
      <c r="BV7" s="714"/>
      <c r="BW7" s="714"/>
      <c r="BX7" s="714"/>
      <c r="BY7" s="714"/>
      <c r="BZ7" s="714"/>
      <c r="CA7" s="714"/>
      <c r="CB7" s="764"/>
      <c r="CD7" s="709" t="s">
        <v>239</v>
      </c>
      <c r="CE7" s="710"/>
      <c r="CF7" s="710"/>
      <c r="CG7" s="710"/>
      <c r="CH7" s="710"/>
      <c r="CI7" s="710"/>
      <c r="CJ7" s="710"/>
      <c r="CK7" s="710"/>
      <c r="CL7" s="710"/>
      <c r="CM7" s="710"/>
      <c r="CN7" s="710"/>
      <c r="CO7" s="710"/>
      <c r="CP7" s="710"/>
      <c r="CQ7" s="711"/>
      <c r="CR7" s="676">
        <v>648776</v>
      </c>
      <c r="CS7" s="677"/>
      <c r="CT7" s="677"/>
      <c r="CU7" s="677"/>
      <c r="CV7" s="677"/>
      <c r="CW7" s="677"/>
      <c r="CX7" s="677"/>
      <c r="CY7" s="678"/>
      <c r="CZ7" s="713">
        <v>13.3</v>
      </c>
      <c r="DA7" s="713"/>
      <c r="DB7" s="713"/>
      <c r="DC7" s="713"/>
      <c r="DD7" s="682">
        <v>11338</v>
      </c>
      <c r="DE7" s="677"/>
      <c r="DF7" s="677"/>
      <c r="DG7" s="677"/>
      <c r="DH7" s="677"/>
      <c r="DI7" s="677"/>
      <c r="DJ7" s="677"/>
      <c r="DK7" s="677"/>
      <c r="DL7" s="677"/>
      <c r="DM7" s="677"/>
      <c r="DN7" s="677"/>
      <c r="DO7" s="677"/>
      <c r="DP7" s="678"/>
      <c r="DQ7" s="682">
        <v>571583</v>
      </c>
      <c r="DR7" s="677"/>
      <c r="DS7" s="677"/>
      <c r="DT7" s="677"/>
      <c r="DU7" s="677"/>
      <c r="DV7" s="677"/>
      <c r="DW7" s="677"/>
      <c r="DX7" s="677"/>
      <c r="DY7" s="677"/>
      <c r="DZ7" s="677"/>
      <c r="EA7" s="677"/>
      <c r="EB7" s="677"/>
      <c r="EC7" s="720"/>
    </row>
    <row r="8" spans="2:143" ht="11.25" customHeight="1" x14ac:dyDescent="0.15">
      <c r="B8" s="673" t="s">
        <v>240</v>
      </c>
      <c r="C8" s="674"/>
      <c r="D8" s="674"/>
      <c r="E8" s="674"/>
      <c r="F8" s="674"/>
      <c r="G8" s="674"/>
      <c r="H8" s="674"/>
      <c r="I8" s="674"/>
      <c r="J8" s="674"/>
      <c r="K8" s="674"/>
      <c r="L8" s="674"/>
      <c r="M8" s="674"/>
      <c r="N8" s="674"/>
      <c r="O8" s="674"/>
      <c r="P8" s="674"/>
      <c r="Q8" s="675"/>
      <c r="R8" s="676">
        <v>1205</v>
      </c>
      <c r="S8" s="677"/>
      <c r="T8" s="677"/>
      <c r="U8" s="677"/>
      <c r="V8" s="677"/>
      <c r="W8" s="677"/>
      <c r="X8" s="677"/>
      <c r="Y8" s="678"/>
      <c r="Z8" s="713">
        <v>0</v>
      </c>
      <c r="AA8" s="713"/>
      <c r="AB8" s="713"/>
      <c r="AC8" s="713"/>
      <c r="AD8" s="714">
        <v>1205</v>
      </c>
      <c r="AE8" s="714"/>
      <c r="AF8" s="714"/>
      <c r="AG8" s="714"/>
      <c r="AH8" s="714"/>
      <c r="AI8" s="714"/>
      <c r="AJ8" s="714"/>
      <c r="AK8" s="714"/>
      <c r="AL8" s="679">
        <v>0</v>
      </c>
      <c r="AM8" s="680"/>
      <c r="AN8" s="680"/>
      <c r="AO8" s="715"/>
      <c r="AP8" s="673" t="s">
        <v>241</v>
      </c>
      <c r="AQ8" s="674"/>
      <c r="AR8" s="674"/>
      <c r="AS8" s="674"/>
      <c r="AT8" s="674"/>
      <c r="AU8" s="674"/>
      <c r="AV8" s="674"/>
      <c r="AW8" s="674"/>
      <c r="AX8" s="674"/>
      <c r="AY8" s="674"/>
      <c r="AZ8" s="674"/>
      <c r="BA8" s="674"/>
      <c r="BB8" s="674"/>
      <c r="BC8" s="674"/>
      <c r="BD8" s="674"/>
      <c r="BE8" s="674"/>
      <c r="BF8" s="675"/>
      <c r="BG8" s="676">
        <v>9478</v>
      </c>
      <c r="BH8" s="677"/>
      <c r="BI8" s="677"/>
      <c r="BJ8" s="677"/>
      <c r="BK8" s="677"/>
      <c r="BL8" s="677"/>
      <c r="BM8" s="677"/>
      <c r="BN8" s="678"/>
      <c r="BO8" s="713">
        <v>1.3</v>
      </c>
      <c r="BP8" s="713"/>
      <c r="BQ8" s="713"/>
      <c r="BR8" s="713"/>
      <c r="BS8" s="682" t="s">
        <v>242</v>
      </c>
      <c r="BT8" s="677"/>
      <c r="BU8" s="677"/>
      <c r="BV8" s="677"/>
      <c r="BW8" s="677"/>
      <c r="BX8" s="677"/>
      <c r="BY8" s="677"/>
      <c r="BZ8" s="677"/>
      <c r="CA8" s="677"/>
      <c r="CB8" s="720"/>
      <c r="CD8" s="709" t="s">
        <v>243</v>
      </c>
      <c r="CE8" s="710"/>
      <c r="CF8" s="710"/>
      <c r="CG8" s="710"/>
      <c r="CH8" s="710"/>
      <c r="CI8" s="710"/>
      <c r="CJ8" s="710"/>
      <c r="CK8" s="710"/>
      <c r="CL8" s="710"/>
      <c r="CM8" s="710"/>
      <c r="CN8" s="710"/>
      <c r="CO8" s="710"/>
      <c r="CP8" s="710"/>
      <c r="CQ8" s="711"/>
      <c r="CR8" s="676">
        <v>902187</v>
      </c>
      <c r="CS8" s="677"/>
      <c r="CT8" s="677"/>
      <c r="CU8" s="677"/>
      <c r="CV8" s="677"/>
      <c r="CW8" s="677"/>
      <c r="CX8" s="677"/>
      <c r="CY8" s="678"/>
      <c r="CZ8" s="713">
        <v>18.5</v>
      </c>
      <c r="DA8" s="713"/>
      <c r="DB8" s="713"/>
      <c r="DC8" s="713"/>
      <c r="DD8" s="682">
        <v>69505</v>
      </c>
      <c r="DE8" s="677"/>
      <c r="DF8" s="677"/>
      <c r="DG8" s="677"/>
      <c r="DH8" s="677"/>
      <c r="DI8" s="677"/>
      <c r="DJ8" s="677"/>
      <c r="DK8" s="677"/>
      <c r="DL8" s="677"/>
      <c r="DM8" s="677"/>
      <c r="DN8" s="677"/>
      <c r="DO8" s="677"/>
      <c r="DP8" s="678"/>
      <c r="DQ8" s="682">
        <v>551339</v>
      </c>
      <c r="DR8" s="677"/>
      <c r="DS8" s="677"/>
      <c r="DT8" s="677"/>
      <c r="DU8" s="677"/>
      <c r="DV8" s="677"/>
      <c r="DW8" s="677"/>
      <c r="DX8" s="677"/>
      <c r="DY8" s="677"/>
      <c r="DZ8" s="677"/>
      <c r="EA8" s="677"/>
      <c r="EB8" s="677"/>
      <c r="EC8" s="720"/>
    </row>
    <row r="9" spans="2:143" ht="11.25" customHeight="1" x14ac:dyDescent="0.15">
      <c r="B9" s="673" t="s">
        <v>244</v>
      </c>
      <c r="C9" s="674"/>
      <c r="D9" s="674"/>
      <c r="E9" s="674"/>
      <c r="F9" s="674"/>
      <c r="G9" s="674"/>
      <c r="H9" s="674"/>
      <c r="I9" s="674"/>
      <c r="J9" s="674"/>
      <c r="K9" s="674"/>
      <c r="L9" s="674"/>
      <c r="M9" s="674"/>
      <c r="N9" s="674"/>
      <c r="O9" s="674"/>
      <c r="P9" s="674"/>
      <c r="Q9" s="675"/>
      <c r="R9" s="676">
        <v>666</v>
      </c>
      <c r="S9" s="677"/>
      <c r="T9" s="677"/>
      <c r="U9" s="677"/>
      <c r="V9" s="677"/>
      <c r="W9" s="677"/>
      <c r="X9" s="677"/>
      <c r="Y9" s="678"/>
      <c r="Z9" s="713">
        <v>0</v>
      </c>
      <c r="AA9" s="713"/>
      <c r="AB9" s="713"/>
      <c r="AC9" s="713"/>
      <c r="AD9" s="714">
        <v>666</v>
      </c>
      <c r="AE9" s="714"/>
      <c r="AF9" s="714"/>
      <c r="AG9" s="714"/>
      <c r="AH9" s="714"/>
      <c r="AI9" s="714"/>
      <c r="AJ9" s="714"/>
      <c r="AK9" s="714"/>
      <c r="AL9" s="679">
        <v>0</v>
      </c>
      <c r="AM9" s="680"/>
      <c r="AN9" s="680"/>
      <c r="AO9" s="715"/>
      <c r="AP9" s="673" t="s">
        <v>245</v>
      </c>
      <c r="AQ9" s="674"/>
      <c r="AR9" s="674"/>
      <c r="AS9" s="674"/>
      <c r="AT9" s="674"/>
      <c r="AU9" s="674"/>
      <c r="AV9" s="674"/>
      <c r="AW9" s="674"/>
      <c r="AX9" s="674"/>
      <c r="AY9" s="674"/>
      <c r="AZ9" s="674"/>
      <c r="BA9" s="674"/>
      <c r="BB9" s="674"/>
      <c r="BC9" s="674"/>
      <c r="BD9" s="674"/>
      <c r="BE9" s="674"/>
      <c r="BF9" s="675"/>
      <c r="BG9" s="676">
        <v>162034</v>
      </c>
      <c r="BH9" s="677"/>
      <c r="BI9" s="677"/>
      <c r="BJ9" s="677"/>
      <c r="BK9" s="677"/>
      <c r="BL9" s="677"/>
      <c r="BM9" s="677"/>
      <c r="BN9" s="678"/>
      <c r="BO9" s="713">
        <v>21.7</v>
      </c>
      <c r="BP9" s="713"/>
      <c r="BQ9" s="713"/>
      <c r="BR9" s="713"/>
      <c r="BS9" s="682" t="s">
        <v>242</v>
      </c>
      <c r="BT9" s="677"/>
      <c r="BU9" s="677"/>
      <c r="BV9" s="677"/>
      <c r="BW9" s="677"/>
      <c r="BX9" s="677"/>
      <c r="BY9" s="677"/>
      <c r="BZ9" s="677"/>
      <c r="CA9" s="677"/>
      <c r="CB9" s="720"/>
      <c r="CD9" s="709" t="s">
        <v>246</v>
      </c>
      <c r="CE9" s="710"/>
      <c r="CF9" s="710"/>
      <c r="CG9" s="710"/>
      <c r="CH9" s="710"/>
      <c r="CI9" s="710"/>
      <c r="CJ9" s="710"/>
      <c r="CK9" s="710"/>
      <c r="CL9" s="710"/>
      <c r="CM9" s="710"/>
      <c r="CN9" s="710"/>
      <c r="CO9" s="710"/>
      <c r="CP9" s="710"/>
      <c r="CQ9" s="711"/>
      <c r="CR9" s="676">
        <v>550877</v>
      </c>
      <c r="CS9" s="677"/>
      <c r="CT9" s="677"/>
      <c r="CU9" s="677"/>
      <c r="CV9" s="677"/>
      <c r="CW9" s="677"/>
      <c r="CX9" s="677"/>
      <c r="CY9" s="678"/>
      <c r="CZ9" s="713">
        <v>11.3</v>
      </c>
      <c r="DA9" s="713"/>
      <c r="DB9" s="713"/>
      <c r="DC9" s="713"/>
      <c r="DD9" s="682">
        <v>27758</v>
      </c>
      <c r="DE9" s="677"/>
      <c r="DF9" s="677"/>
      <c r="DG9" s="677"/>
      <c r="DH9" s="677"/>
      <c r="DI9" s="677"/>
      <c r="DJ9" s="677"/>
      <c r="DK9" s="677"/>
      <c r="DL9" s="677"/>
      <c r="DM9" s="677"/>
      <c r="DN9" s="677"/>
      <c r="DO9" s="677"/>
      <c r="DP9" s="678"/>
      <c r="DQ9" s="682">
        <v>495822</v>
      </c>
      <c r="DR9" s="677"/>
      <c r="DS9" s="677"/>
      <c r="DT9" s="677"/>
      <c r="DU9" s="677"/>
      <c r="DV9" s="677"/>
      <c r="DW9" s="677"/>
      <c r="DX9" s="677"/>
      <c r="DY9" s="677"/>
      <c r="DZ9" s="677"/>
      <c r="EA9" s="677"/>
      <c r="EB9" s="677"/>
      <c r="EC9" s="720"/>
    </row>
    <row r="10" spans="2:143" ht="11.25" customHeight="1" x14ac:dyDescent="0.15">
      <c r="B10" s="673" t="s">
        <v>247</v>
      </c>
      <c r="C10" s="674"/>
      <c r="D10" s="674"/>
      <c r="E10" s="674"/>
      <c r="F10" s="674"/>
      <c r="G10" s="674"/>
      <c r="H10" s="674"/>
      <c r="I10" s="674"/>
      <c r="J10" s="674"/>
      <c r="K10" s="674"/>
      <c r="L10" s="674"/>
      <c r="M10" s="674"/>
      <c r="N10" s="674"/>
      <c r="O10" s="674"/>
      <c r="P10" s="674"/>
      <c r="Q10" s="675"/>
      <c r="R10" s="676" t="s">
        <v>242</v>
      </c>
      <c r="S10" s="677"/>
      <c r="T10" s="677"/>
      <c r="U10" s="677"/>
      <c r="V10" s="677"/>
      <c r="W10" s="677"/>
      <c r="X10" s="677"/>
      <c r="Y10" s="678"/>
      <c r="Z10" s="713" t="s">
        <v>242</v>
      </c>
      <c r="AA10" s="713"/>
      <c r="AB10" s="713"/>
      <c r="AC10" s="713"/>
      <c r="AD10" s="714" t="s">
        <v>242</v>
      </c>
      <c r="AE10" s="714"/>
      <c r="AF10" s="714"/>
      <c r="AG10" s="714"/>
      <c r="AH10" s="714"/>
      <c r="AI10" s="714"/>
      <c r="AJ10" s="714"/>
      <c r="AK10" s="714"/>
      <c r="AL10" s="679" t="s">
        <v>242</v>
      </c>
      <c r="AM10" s="680"/>
      <c r="AN10" s="680"/>
      <c r="AO10" s="715"/>
      <c r="AP10" s="673" t="s">
        <v>248</v>
      </c>
      <c r="AQ10" s="674"/>
      <c r="AR10" s="674"/>
      <c r="AS10" s="674"/>
      <c r="AT10" s="674"/>
      <c r="AU10" s="674"/>
      <c r="AV10" s="674"/>
      <c r="AW10" s="674"/>
      <c r="AX10" s="674"/>
      <c r="AY10" s="674"/>
      <c r="AZ10" s="674"/>
      <c r="BA10" s="674"/>
      <c r="BB10" s="674"/>
      <c r="BC10" s="674"/>
      <c r="BD10" s="674"/>
      <c r="BE10" s="674"/>
      <c r="BF10" s="675"/>
      <c r="BG10" s="676">
        <v>11623</v>
      </c>
      <c r="BH10" s="677"/>
      <c r="BI10" s="677"/>
      <c r="BJ10" s="677"/>
      <c r="BK10" s="677"/>
      <c r="BL10" s="677"/>
      <c r="BM10" s="677"/>
      <c r="BN10" s="678"/>
      <c r="BO10" s="713">
        <v>1.6</v>
      </c>
      <c r="BP10" s="713"/>
      <c r="BQ10" s="713"/>
      <c r="BR10" s="713"/>
      <c r="BS10" s="682" t="s">
        <v>242</v>
      </c>
      <c r="BT10" s="677"/>
      <c r="BU10" s="677"/>
      <c r="BV10" s="677"/>
      <c r="BW10" s="677"/>
      <c r="BX10" s="677"/>
      <c r="BY10" s="677"/>
      <c r="BZ10" s="677"/>
      <c r="CA10" s="677"/>
      <c r="CB10" s="720"/>
      <c r="CD10" s="709" t="s">
        <v>249</v>
      </c>
      <c r="CE10" s="710"/>
      <c r="CF10" s="710"/>
      <c r="CG10" s="710"/>
      <c r="CH10" s="710"/>
      <c r="CI10" s="710"/>
      <c r="CJ10" s="710"/>
      <c r="CK10" s="710"/>
      <c r="CL10" s="710"/>
      <c r="CM10" s="710"/>
      <c r="CN10" s="710"/>
      <c r="CO10" s="710"/>
      <c r="CP10" s="710"/>
      <c r="CQ10" s="711"/>
      <c r="CR10" s="676">
        <v>3732</v>
      </c>
      <c r="CS10" s="677"/>
      <c r="CT10" s="677"/>
      <c r="CU10" s="677"/>
      <c r="CV10" s="677"/>
      <c r="CW10" s="677"/>
      <c r="CX10" s="677"/>
      <c r="CY10" s="678"/>
      <c r="CZ10" s="713">
        <v>0.1</v>
      </c>
      <c r="DA10" s="713"/>
      <c r="DB10" s="713"/>
      <c r="DC10" s="713"/>
      <c r="DD10" s="682" t="s">
        <v>242</v>
      </c>
      <c r="DE10" s="677"/>
      <c r="DF10" s="677"/>
      <c r="DG10" s="677"/>
      <c r="DH10" s="677"/>
      <c r="DI10" s="677"/>
      <c r="DJ10" s="677"/>
      <c r="DK10" s="677"/>
      <c r="DL10" s="677"/>
      <c r="DM10" s="677"/>
      <c r="DN10" s="677"/>
      <c r="DO10" s="677"/>
      <c r="DP10" s="678"/>
      <c r="DQ10" s="682">
        <v>712</v>
      </c>
      <c r="DR10" s="677"/>
      <c r="DS10" s="677"/>
      <c r="DT10" s="677"/>
      <c r="DU10" s="677"/>
      <c r="DV10" s="677"/>
      <c r="DW10" s="677"/>
      <c r="DX10" s="677"/>
      <c r="DY10" s="677"/>
      <c r="DZ10" s="677"/>
      <c r="EA10" s="677"/>
      <c r="EB10" s="677"/>
      <c r="EC10" s="720"/>
    </row>
    <row r="11" spans="2:143" ht="11.25" customHeight="1" x14ac:dyDescent="0.15">
      <c r="B11" s="673" t="s">
        <v>250</v>
      </c>
      <c r="C11" s="674"/>
      <c r="D11" s="674"/>
      <c r="E11" s="674"/>
      <c r="F11" s="674"/>
      <c r="G11" s="674"/>
      <c r="H11" s="674"/>
      <c r="I11" s="674"/>
      <c r="J11" s="674"/>
      <c r="K11" s="674"/>
      <c r="L11" s="674"/>
      <c r="M11" s="674"/>
      <c r="N11" s="674"/>
      <c r="O11" s="674"/>
      <c r="P11" s="674"/>
      <c r="Q11" s="675"/>
      <c r="R11" s="676">
        <v>94674</v>
      </c>
      <c r="S11" s="677"/>
      <c r="T11" s="677"/>
      <c r="U11" s="677"/>
      <c r="V11" s="677"/>
      <c r="W11" s="677"/>
      <c r="X11" s="677"/>
      <c r="Y11" s="678"/>
      <c r="Z11" s="679">
        <v>1.9</v>
      </c>
      <c r="AA11" s="680"/>
      <c r="AB11" s="680"/>
      <c r="AC11" s="681"/>
      <c r="AD11" s="682">
        <v>94674</v>
      </c>
      <c r="AE11" s="677"/>
      <c r="AF11" s="677"/>
      <c r="AG11" s="677"/>
      <c r="AH11" s="677"/>
      <c r="AI11" s="677"/>
      <c r="AJ11" s="677"/>
      <c r="AK11" s="678"/>
      <c r="AL11" s="679">
        <v>3.1</v>
      </c>
      <c r="AM11" s="680"/>
      <c r="AN11" s="680"/>
      <c r="AO11" s="715"/>
      <c r="AP11" s="673" t="s">
        <v>251</v>
      </c>
      <c r="AQ11" s="674"/>
      <c r="AR11" s="674"/>
      <c r="AS11" s="674"/>
      <c r="AT11" s="674"/>
      <c r="AU11" s="674"/>
      <c r="AV11" s="674"/>
      <c r="AW11" s="674"/>
      <c r="AX11" s="674"/>
      <c r="AY11" s="674"/>
      <c r="AZ11" s="674"/>
      <c r="BA11" s="674"/>
      <c r="BB11" s="674"/>
      <c r="BC11" s="674"/>
      <c r="BD11" s="674"/>
      <c r="BE11" s="674"/>
      <c r="BF11" s="675"/>
      <c r="BG11" s="676">
        <v>5243</v>
      </c>
      <c r="BH11" s="677"/>
      <c r="BI11" s="677"/>
      <c r="BJ11" s="677"/>
      <c r="BK11" s="677"/>
      <c r="BL11" s="677"/>
      <c r="BM11" s="677"/>
      <c r="BN11" s="678"/>
      <c r="BO11" s="713">
        <v>0.7</v>
      </c>
      <c r="BP11" s="713"/>
      <c r="BQ11" s="713"/>
      <c r="BR11" s="713"/>
      <c r="BS11" s="682">
        <v>970</v>
      </c>
      <c r="BT11" s="677"/>
      <c r="BU11" s="677"/>
      <c r="BV11" s="677"/>
      <c r="BW11" s="677"/>
      <c r="BX11" s="677"/>
      <c r="BY11" s="677"/>
      <c r="BZ11" s="677"/>
      <c r="CA11" s="677"/>
      <c r="CB11" s="720"/>
      <c r="CD11" s="709" t="s">
        <v>252</v>
      </c>
      <c r="CE11" s="710"/>
      <c r="CF11" s="710"/>
      <c r="CG11" s="710"/>
      <c r="CH11" s="710"/>
      <c r="CI11" s="710"/>
      <c r="CJ11" s="710"/>
      <c r="CK11" s="710"/>
      <c r="CL11" s="710"/>
      <c r="CM11" s="710"/>
      <c r="CN11" s="710"/>
      <c r="CO11" s="710"/>
      <c r="CP11" s="710"/>
      <c r="CQ11" s="711"/>
      <c r="CR11" s="676">
        <v>607652</v>
      </c>
      <c r="CS11" s="677"/>
      <c r="CT11" s="677"/>
      <c r="CU11" s="677"/>
      <c r="CV11" s="677"/>
      <c r="CW11" s="677"/>
      <c r="CX11" s="677"/>
      <c r="CY11" s="678"/>
      <c r="CZ11" s="713">
        <v>12.5</v>
      </c>
      <c r="DA11" s="713"/>
      <c r="DB11" s="713"/>
      <c r="DC11" s="713"/>
      <c r="DD11" s="682">
        <v>351621</v>
      </c>
      <c r="DE11" s="677"/>
      <c r="DF11" s="677"/>
      <c r="DG11" s="677"/>
      <c r="DH11" s="677"/>
      <c r="DI11" s="677"/>
      <c r="DJ11" s="677"/>
      <c r="DK11" s="677"/>
      <c r="DL11" s="677"/>
      <c r="DM11" s="677"/>
      <c r="DN11" s="677"/>
      <c r="DO11" s="677"/>
      <c r="DP11" s="678"/>
      <c r="DQ11" s="682">
        <v>218198</v>
      </c>
      <c r="DR11" s="677"/>
      <c r="DS11" s="677"/>
      <c r="DT11" s="677"/>
      <c r="DU11" s="677"/>
      <c r="DV11" s="677"/>
      <c r="DW11" s="677"/>
      <c r="DX11" s="677"/>
      <c r="DY11" s="677"/>
      <c r="DZ11" s="677"/>
      <c r="EA11" s="677"/>
      <c r="EB11" s="677"/>
      <c r="EC11" s="720"/>
    </row>
    <row r="12" spans="2:143" ht="11.25" customHeight="1" x14ac:dyDescent="0.15">
      <c r="B12" s="673" t="s">
        <v>253</v>
      </c>
      <c r="C12" s="674"/>
      <c r="D12" s="674"/>
      <c r="E12" s="674"/>
      <c r="F12" s="674"/>
      <c r="G12" s="674"/>
      <c r="H12" s="674"/>
      <c r="I12" s="674"/>
      <c r="J12" s="674"/>
      <c r="K12" s="674"/>
      <c r="L12" s="674"/>
      <c r="M12" s="674"/>
      <c r="N12" s="674"/>
      <c r="O12" s="674"/>
      <c r="P12" s="674"/>
      <c r="Q12" s="675"/>
      <c r="R12" s="676" t="s">
        <v>242</v>
      </c>
      <c r="S12" s="677"/>
      <c r="T12" s="677"/>
      <c r="U12" s="677"/>
      <c r="V12" s="677"/>
      <c r="W12" s="677"/>
      <c r="X12" s="677"/>
      <c r="Y12" s="678"/>
      <c r="Z12" s="713" t="s">
        <v>242</v>
      </c>
      <c r="AA12" s="713"/>
      <c r="AB12" s="713"/>
      <c r="AC12" s="713"/>
      <c r="AD12" s="714" t="s">
        <v>242</v>
      </c>
      <c r="AE12" s="714"/>
      <c r="AF12" s="714"/>
      <c r="AG12" s="714"/>
      <c r="AH12" s="714"/>
      <c r="AI12" s="714"/>
      <c r="AJ12" s="714"/>
      <c r="AK12" s="714"/>
      <c r="AL12" s="679" t="s">
        <v>236</v>
      </c>
      <c r="AM12" s="680"/>
      <c r="AN12" s="680"/>
      <c r="AO12" s="715"/>
      <c r="AP12" s="673" t="s">
        <v>254</v>
      </c>
      <c r="AQ12" s="674"/>
      <c r="AR12" s="674"/>
      <c r="AS12" s="674"/>
      <c r="AT12" s="674"/>
      <c r="AU12" s="674"/>
      <c r="AV12" s="674"/>
      <c r="AW12" s="674"/>
      <c r="AX12" s="674"/>
      <c r="AY12" s="674"/>
      <c r="AZ12" s="674"/>
      <c r="BA12" s="674"/>
      <c r="BB12" s="674"/>
      <c r="BC12" s="674"/>
      <c r="BD12" s="674"/>
      <c r="BE12" s="674"/>
      <c r="BF12" s="675"/>
      <c r="BG12" s="676">
        <v>507336</v>
      </c>
      <c r="BH12" s="677"/>
      <c r="BI12" s="677"/>
      <c r="BJ12" s="677"/>
      <c r="BK12" s="677"/>
      <c r="BL12" s="677"/>
      <c r="BM12" s="677"/>
      <c r="BN12" s="678"/>
      <c r="BO12" s="713">
        <v>67.900000000000006</v>
      </c>
      <c r="BP12" s="713"/>
      <c r="BQ12" s="713"/>
      <c r="BR12" s="713"/>
      <c r="BS12" s="682">
        <v>48455</v>
      </c>
      <c r="BT12" s="677"/>
      <c r="BU12" s="677"/>
      <c r="BV12" s="677"/>
      <c r="BW12" s="677"/>
      <c r="BX12" s="677"/>
      <c r="BY12" s="677"/>
      <c r="BZ12" s="677"/>
      <c r="CA12" s="677"/>
      <c r="CB12" s="720"/>
      <c r="CD12" s="709" t="s">
        <v>255</v>
      </c>
      <c r="CE12" s="710"/>
      <c r="CF12" s="710"/>
      <c r="CG12" s="710"/>
      <c r="CH12" s="710"/>
      <c r="CI12" s="710"/>
      <c r="CJ12" s="710"/>
      <c r="CK12" s="710"/>
      <c r="CL12" s="710"/>
      <c r="CM12" s="710"/>
      <c r="CN12" s="710"/>
      <c r="CO12" s="710"/>
      <c r="CP12" s="710"/>
      <c r="CQ12" s="711"/>
      <c r="CR12" s="676">
        <v>159733</v>
      </c>
      <c r="CS12" s="677"/>
      <c r="CT12" s="677"/>
      <c r="CU12" s="677"/>
      <c r="CV12" s="677"/>
      <c r="CW12" s="677"/>
      <c r="CX12" s="677"/>
      <c r="CY12" s="678"/>
      <c r="CZ12" s="713">
        <v>3.3</v>
      </c>
      <c r="DA12" s="713"/>
      <c r="DB12" s="713"/>
      <c r="DC12" s="713"/>
      <c r="DD12" s="682">
        <v>38411</v>
      </c>
      <c r="DE12" s="677"/>
      <c r="DF12" s="677"/>
      <c r="DG12" s="677"/>
      <c r="DH12" s="677"/>
      <c r="DI12" s="677"/>
      <c r="DJ12" s="677"/>
      <c r="DK12" s="677"/>
      <c r="DL12" s="677"/>
      <c r="DM12" s="677"/>
      <c r="DN12" s="677"/>
      <c r="DO12" s="677"/>
      <c r="DP12" s="678"/>
      <c r="DQ12" s="682">
        <v>102973</v>
      </c>
      <c r="DR12" s="677"/>
      <c r="DS12" s="677"/>
      <c r="DT12" s="677"/>
      <c r="DU12" s="677"/>
      <c r="DV12" s="677"/>
      <c r="DW12" s="677"/>
      <c r="DX12" s="677"/>
      <c r="DY12" s="677"/>
      <c r="DZ12" s="677"/>
      <c r="EA12" s="677"/>
      <c r="EB12" s="677"/>
      <c r="EC12" s="720"/>
    </row>
    <row r="13" spans="2:143" ht="11.25" customHeight="1" x14ac:dyDescent="0.15">
      <c r="B13" s="673" t="s">
        <v>256</v>
      </c>
      <c r="C13" s="674"/>
      <c r="D13" s="674"/>
      <c r="E13" s="674"/>
      <c r="F13" s="674"/>
      <c r="G13" s="674"/>
      <c r="H13" s="674"/>
      <c r="I13" s="674"/>
      <c r="J13" s="674"/>
      <c r="K13" s="674"/>
      <c r="L13" s="674"/>
      <c r="M13" s="674"/>
      <c r="N13" s="674"/>
      <c r="O13" s="674"/>
      <c r="P13" s="674"/>
      <c r="Q13" s="675"/>
      <c r="R13" s="676" t="s">
        <v>236</v>
      </c>
      <c r="S13" s="677"/>
      <c r="T13" s="677"/>
      <c r="U13" s="677"/>
      <c r="V13" s="677"/>
      <c r="W13" s="677"/>
      <c r="X13" s="677"/>
      <c r="Y13" s="678"/>
      <c r="Z13" s="713" t="s">
        <v>242</v>
      </c>
      <c r="AA13" s="713"/>
      <c r="AB13" s="713"/>
      <c r="AC13" s="713"/>
      <c r="AD13" s="714" t="s">
        <v>242</v>
      </c>
      <c r="AE13" s="714"/>
      <c r="AF13" s="714"/>
      <c r="AG13" s="714"/>
      <c r="AH13" s="714"/>
      <c r="AI13" s="714"/>
      <c r="AJ13" s="714"/>
      <c r="AK13" s="714"/>
      <c r="AL13" s="679" t="s">
        <v>236</v>
      </c>
      <c r="AM13" s="680"/>
      <c r="AN13" s="680"/>
      <c r="AO13" s="715"/>
      <c r="AP13" s="673" t="s">
        <v>257</v>
      </c>
      <c r="AQ13" s="674"/>
      <c r="AR13" s="674"/>
      <c r="AS13" s="674"/>
      <c r="AT13" s="674"/>
      <c r="AU13" s="674"/>
      <c r="AV13" s="674"/>
      <c r="AW13" s="674"/>
      <c r="AX13" s="674"/>
      <c r="AY13" s="674"/>
      <c r="AZ13" s="674"/>
      <c r="BA13" s="674"/>
      <c r="BB13" s="674"/>
      <c r="BC13" s="674"/>
      <c r="BD13" s="674"/>
      <c r="BE13" s="674"/>
      <c r="BF13" s="675"/>
      <c r="BG13" s="676">
        <v>379480</v>
      </c>
      <c r="BH13" s="677"/>
      <c r="BI13" s="677"/>
      <c r="BJ13" s="677"/>
      <c r="BK13" s="677"/>
      <c r="BL13" s="677"/>
      <c r="BM13" s="677"/>
      <c r="BN13" s="678"/>
      <c r="BO13" s="713">
        <v>50.8</v>
      </c>
      <c r="BP13" s="713"/>
      <c r="BQ13" s="713"/>
      <c r="BR13" s="713"/>
      <c r="BS13" s="682">
        <v>48455</v>
      </c>
      <c r="BT13" s="677"/>
      <c r="BU13" s="677"/>
      <c r="BV13" s="677"/>
      <c r="BW13" s="677"/>
      <c r="BX13" s="677"/>
      <c r="BY13" s="677"/>
      <c r="BZ13" s="677"/>
      <c r="CA13" s="677"/>
      <c r="CB13" s="720"/>
      <c r="CD13" s="709" t="s">
        <v>258</v>
      </c>
      <c r="CE13" s="710"/>
      <c r="CF13" s="710"/>
      <c r="CG13" s="710"/>
      <c r="CH13" s="710"/>
      <c r="CI13" s="710"/>
      <c r="CJ13" s="710"/>
      <c r="CK13" s="710"/>
      <c r="CL13" s="710"/>
      <c r="CM13" s="710"/>
      <c r="CN13" s="710"/>
      <c r="CO13" s="710"/>
      <c r="CP13" s="710"/>
      <c r="CQ13" s="711"/>
      <c r="CR13" s="676">
        <v>462120</v>
      </c>
      <c r="CS13" s="677"/>
      <c r="CT13" s="677"/>
      <c r="CU13" s="677"/>
      <c r="CV13" s="677"/>
      <c r="CW13" s="677"/>
      <c r="CX13" s="677"/>
      <c r="CY13" s="678"/>
      <c r="CZ13" s="713">
        <v>9.5</v>
      </c>
      <c r="DA13" s="713"/>
      <c r="DB13" s="713"/>
      <c r="DC13" s="713"/>
      <c r="DD13" s="682">
        <v>173362</v>
      </c>
      <c r="DE13" s="677"/>
      <c r="DF13" s="677"/>
      <c r="DG13" s="677"/>
      <c r="DH13" s="677"/>
      <c r="DI13" s="677"/>
      <c r="DJ13" s="677"/>
      <c r="DK13" s="677"/>
      <c r="DL13" s="677"/>
      <c r="DM13" s="677"/>
      <c r="DN13" s="677"/>
      <c r="DO13" s="677"/>
      <c r="DP13" s="678"/>
      <c r="DQ13" s="682">
        <v>300521</v>
      </c>
      <c r="DR13" s="677"/>
      <c r="DS13" s="677"/>
      <c r="DT13" s="677"/>
      <c r="DU13" s="677"/>
      <c r="DV13" s="677"/>
      <c r="DW13" s="677"/>
      <c r="DX13" s="677"/>
      <c r="DY13" s="677"/>
      <c r="DZ13" s="677"/>
      <c r="EA13" s="677"/>
      <c r="EB13" s="677"/>
      <c r="EC13" s="720"/>
    </row>
    <row r="14" spans="2:143" ht="11.25" customHeight="1" x14ac:dyDescent="0.15">
      <c r="B14" s="673" t="s">
        <v>259</v>
      </c>
      <c r="C14" s="674"/>
      <c r="D14" s="674"/>
      <c r="E14" s="674"/>
      <c r="F14" s="674"/>
      <c r="G14" s="674"/>
      <c r="H14" s="674"/>
      <c r="I14" s="674"/>
      <c r="J14" s="674"/>
      <c r="K14" s="674"/>
      <c r="L14" s="674"/>
      <c r="M14" s="674"/>
      <c r="N14" s="674"/>
      <c r="O14" s="674"/>
      <c r="P14" s="674"/>
      <c r="Q14" s="675"/>
      <c r="R14" s="676">
        <v>7743</v>
      </c>
      <c r="S14" s="677"/>
      <c r="T14" s="677"/>
      <c r="U14" s="677"/>
      <c r="V14" s="677"/>
      <c r="W14" s="677"/>
      <c r="X14" s="677"/>
      <c r="Y14" s="678"/>
      <c r="Z14" s="713">
        <v>0.2</v>
      </c>
      <c r="AA14" s="713"/>
      <c r="AB14" s="713"/>
      <c r="AC14" s="713"/>
      <c r="AD14" s="714">
        <v>7743</v>
      </c>
      <c r="AE14" s="714"/>
      <c r="AF14" s="714"/>
      <c r="AG14" s="714"/>
      <c r="AH14" s="714"/>
      <c r="AI14" s="714"/>
      <c r="AJ14" s="714"/>
      <c r="AK14" s="714"/>
      <c r="AL14" s="679">
        <v>0.3</v>
      </c>
      <c r="AM14" s="680"/>
      <c r="AN14" s="680"/>
      <c r="AO14" s="715"/>
      <c r="AP14" s="673" t="s">
        <v>260</v>
      </c>
      <c r="AQ14" s="674"/>
      <c r="AR14" s="674"/>
      <c r="AS14" s="674"/>
      <c r="AT14" s="674"/>
      <c r="AU14" s="674"/>
      <c r="AV14" s="674"/>
      <c r="AW14" s="674"/>
      <c r="AX14" s="674"/>
      <c r="AY14" s="674"/>
      <c r="AZ14" s="674"/>
      <c r="BA14" s="674"/>
      <c r="BB14" s="674"/>
      <c r="BC14" s="674"/>
      <c r="BD14" s="674"/>
      <c r="BE14" s="674"/>
      <c r="BF14" s="675"/>
      <c r="BG14" s="676">
        <v>18132</v>
      </c>
      <c r="BH14" s="677"/>
      <c r="BI14" s="677"/>
      <c r="BJ14" s="677"/>
      <c r="BK14" s="677"/>
      <c r="BL14" s="677"/>
      <c r="BM14" s="677"/>
      <c r="BN14" s="678"/>
      <c r="BO14" s="713">
        <v>2.4</v>
      </c>
      <c r="BP14" s="713"/>
      <c r="BQ14" s="713"/>
      <c r="BR14" s="713"/>
      <c r="BS14" s="682" t="s">
        <v>242</v>
      </c>
      <c r="BT14" s="677"/>
      <c r="BU14" s="677"/>
      <c r="BV14" s="677"/>
      <c r="BW14" s="677"/>
      <c r="BX14" s="677"/>
      <c r="BY14" s="677"/>
      <c r="BZ14" s="677"/>
      <c r="CA14" s="677"/>
      <c r="CB14" s="720"/>
      <c r="CD14" s="709" t="s">
        <v>261</v>
      </c>
      <c r="CE14" s="710"/>
      <c r="CF14" s="710"/>
      <c r="CG14" s="710"/>
      <c r="CH14" s="710"/>
      <c r="CI14" s="710"/>
      <c r="CJ14" s="710"/>
      <c r="CK14" s="710"/>
      <c r="CL14" s="710"/>
      <c r="CM14" s="710"/>
      <c r="CN14" s="710"/>
      <c r="CO14" s="710"/>
      <c r="CP14" s="710"/>
      <c r="CQ14" s="711"/>
      <c r="CR14" s="676">
        <v>181285</v>
      </c>
      <c r="CS14" s="677"/>
      <c r="CT14" s="677"/>
      <c r="CU14" s="677"/>
      <c r="CV14" s="677"/>
      <c r="CW14" s="677"/>
      <c r="CX14" s="677"/>
      <c r="CY14" s="678"/>
      <c r="CZ14" s="713">
        <v>3.7</v>
      </c>
      <c r="DA14" s="713"/>
      <c r="DB14" s="713"/>
      <c r="DC14" s="713"/>
      <c r="DD14" s="682">
        <v>7958</v>
      </c>
      <c r="DE14" s="677"/>
      <c r="DF14" s="677"/>
      <c r="DG14" s="677"/>
      <c r="DH14" s="677"/>
      <c r="DI14" s="677"/>
      <c r="DJ14" s="677"/>
      <c r="DK14" s="677"/>
      <c r="DL14" s="677"/>
      <c r="DM14" s="677"/>
      <c r="DN14" s="677"/>
      <c r="DO14" s="677"/>
      <c r="DP14" s="678"/>
      <c r="DQ14" s="682">
        <v>172469</v>
      </c>
      <c r="DR14" s="677"/>
      <c r="DS14" s="677"/>
      <c r="DT14" s="677"/>
      <c r="DU14" s="677"/>
      <c r="DV14" s="677"/>
      <c r="DW14" s="677"/>
      <c r="DX14" s="677"/>
      <c r="DY14" s="677"/>
      <c r="DZ14" s="677"/>
      <c r="EA14" s="677"/>
      <c r="EB14" s="677"/>
      <c r="EC14" s="720"/>
    </row>
    <row r="15" spans="2:143" ht="11.25" customHeight="1" x14ac:dyDescent="0.15">
      <c r="B15" s="673" t="s">
        <v>262</v>
      </c>
      <c r="C15" s="674"/>
      <c r="D15" s="674"/>
      <c r="E15" s="674"/>
      <c r="F15" s="674"/>
      <c r="G15" s="674"/>
      <c r="H15" s="674"/>
      <c r="I15" s="674"/>
      <c r="J15" s="674"/>
      <c r="K15" s="674"/>
      <c r="L15" s="674"/>
      <c r="M15" s="674"/>
      <c r="N15" s="674"/>
      <c r="O15" s="674"/>
      <c r="P15" s="674"/>
      <c r="Q15" s="675"/>
      <c r="R15" s="676" t="s">
        <v>236</v>
      </c>
      <c r="S15" s="677"/>
      <c r="T15" s="677"/>
      <c r="U15" s="677"/>
      <c r="V15" s="677"/>
      <c r="W15" s="677"/>
      <c r="X15" s="677"/>
      <c r="Y15" s="678"/>
      <c r="Z15" s="713" t="s">
        <v>236</v>
      </c>
      <c r="AA15" s="713"/>
      <c r="AB15" s="713"/>
      <c r="AC15" s="713"/>
      <c r="AD15" s="714" t="s">
        <v>242</v>
      </c>
      <c r="AE15" s="714"/>
      <c r="AF15" s="714"/>
      <c r="AG15" s="714"/>
      <c r="AH15" s="714"/>
      <c r="AI15" s="714"/>
      <c r="AJ15" s="714"/>
      <c r="AK15" s="714"/>
      <c r="AL15" s="679" t="s">
        <v>242</v>
      </c>
      <c r="AM15" s="680"/>
      <c r="AN15" s="680"/>
      <c r="AO15" s="715"/>
      <c r="AP15" s="673" t="s">
        <v>263</v>
      </c>
      <c r="AQ15" s="674"/>
      <c r="AR15" s="674"/>
      <c r="AS15" s="674"/>
      <c r="AT15" s="674"/>
      <c r="AU15" s="674"/>
      <c r="AV15" s="674"/>
      <c r="AW15" s="674"/>
      <c r="AX15" s="674"/>
      <c r="AY15" s="674"/>
      <c r="AZ15" s="674"/>
      <c r="BA15" s="674"/>
      <c r="BB15" s="674"/>
      <c r="BC15" s="674"/>
      <c r="BD15" s="674"/>
      <c r="BE15" s="674"/>
      <c r="BF15" s="675"/>
      <c r="BG15" s="676">
        <v>22170</v>
      </c>
      <c r="BH15" s="677"/>
      <c r="BI15" s="677"/>
      <c r="BJ15" s="677"/>
      <c r="BK15" s="677"/>
      <c r="BL15" s="677"/>
      <c r="BM15" s="677"/>
      <c r="BN15" s="678"/>
      <c r="BO15" s="713">
        <v>3</v>
      </c>
      <c r="BP15" s="713"/>
      <c r="BQ15" s="713"/>
      <c r="BR15" s="713"/>
      <c r="BS15" s="682" t="s">
        <v>242</v>
      </c>
      <c r="BT15" s="677"/>
      <c r="BU15" s="677"/>
      <c r="BV15" s="677"/>
      <c r="BW15" s="677"/>
      <c r="BX15" s="677"/>
      <c r="BY15" s="677"/>
      <c r="BZ15" s="677"/>
      <c r="CA15" s="677"/>
      <c r="CB15" s="720"/>
      <c r="CD15" s="709" t="s">
        <v>264</v>
      </c>
      <c r="CE15" s="710"/>
      <c r="CF15" s="710"/>
      <c r="CG15" s="710"/>
      <c r="CH15" s="710"/>
      <c r="CI15" s="710"/>
      <c r="CJ15" s="710"/>
      <c r="CK15" s="710"/>
      <c r="CL15" s="710"/>
      <c r="CM15" s="710"/>
      <c r="CN15" s="710"/>
      <c r="CO15" s="710"/>
      <c r="CP15" s="710"/>
      <c r="CQ15" s="711"/>
      <c r="CR15" s="676">
        <v>596331</v>
      </c>
      <c r="CS15" s="677"/>
      <c r="CT15" s="677"/>
      <c r="CU15" s="677"/>
      <c r="CV15" s="677"/>
      <c r="CW15" s="677"/>
      <c r="CX15" s="677"/>
      <c r="CY15" s="678"/>
      <c r="CZ15" s="713">
        <v>12.2</v>
      </c>
      <c r="DA15" s="713"/>
      <c r="DB15" s="713"/>
      <c r="DC15" s="713"/>
      <c r="DD15" s="682">
        <v>214595</v>
      </c>
      <c r="DE15" s="677"/>
      <c r="DF15" s="677"/>
      <c r="DG15" s="677"/>
      <c r="DH15" s="677"/>
      <c r="DI15" s="677"/>
      <c r="DJ15" s="677"/>
      <c r="DK15" s="677"/>
      <c r="DL15" s="677"/>
      <c r="DM15" s="677"/>
      <c r="DN15" s="677"/>
      <c r="DO15" s="677"/>
      <c r="DP15" s="678"/>
      <c r="DQ15" s="682">
        <v>386380</v>
      </c>
      <c r="DR15" s="677"/>
      <c r="DS15" s="677"/>
      <c r="DT15" s="677"/>
      <c r="DU15" s="677"/>
      <c r="DV15" s="677"/>
      <c r="DW15" s="677"/>
      <c r="DX15" s="677"/>
      <c r="DY15" s="677"/>
      <c r="DZ15" s="677"/>
      <c r="EA15" s="677"/>
      <c r="EB15" s="677"/>
      <c r="EC15" s="720"/>
    </row>
    <row r="16" spans="2:143" ht="11.25" customHeight="1" x14ac:dyDescent="0.15">
      <c r="B16" s="673" t="s">
        <v>265</v>
      </c>
      <c r="C16" s="674"/>
      <c r="D16" s="674"/>
      <c r="E16" s="674"/>
      <c r="F16" s="674"/>
      <c r="G16" s="674"/>
      <c r="H16" s="674"/>
      <c r="I16" s="674"/>
      <c r="J16" s="674"/>
      <c r="K16" s="674"/>
      <c r="L16" s="674"/>
      <c r="M16" s="674"/>
      <c r="N16" s="674"/>
      <c r="O16" s="674"/>
      <c r="P16" s="674"/>
      <c r="Q16" s="675"/>
      <c r="R16" s="676">
        <v>1945</v>
      </c>
      <c r="S16" s="677"/>
      <c r="T16" s="677"/>
      <c r="U16" s="677"/>
      <c r="V16" s="677"/>
      <c r="W16" s="677"/>
      <c r="X16" s="677"/>
      <c r="Y16" s="678"/>
      <c r="Z16" s="713">
        <v>0</v>
      </c>
      <c r="AA16" s="713"/>
      <c r="AB16" s="713"/>
      <c r="AC16" s="713"/>
      <c r="AD16" s="714">
        <v>1945</v>
      </c>
      <c r="AE16" s="714"/>
      <c r="AF16" s="714"/>
      <c r="AG16" s="714"/>
      <c r="AH16" s="714"/>
      <c r="AI16" s="714"/>
      <c r="AJ16" s="714"/>
      <c r="AK16" s="714"/>
      <c r="AL16" s="679">
        <v>0.1</v>
      </c>
      <c r="AM16" s="680"/>
      <c r="AN16" s="680"/>
      <c r="AO16" s="715"/>
      <c r="AP16" s="673" t="s">
        <v>266</v>
      </c>
      <c r="AQ16" s="674"/>
      <c r="AR16" s="674"/>
      <c r="AS16" s="674"/>
      <c r="AT16" s="674"/>
      <c r="AU16" s="674"/>
      <c r="AV16" s="674"/>
      <c r="AW16" s="674"/>
      <c r="AX16" s="674"/>
      <c r="AY16" s="674"/>
      <c r="AZ16" s="674"/>
      <c r="BA16" s="674"/>
      <c r="BB16" s="674"/>
      <c r="BC16" s="674"/>
      <c r="BD16" s="674"/>
      <c r="BE16" s="674"/>
      <c r="BF16" s="675"/>
      <c r="BG16" s="676" t="s">
        <v>242</v>
      </c>
      <c r="BH16" s="677"/>
      <c r="BI16" s="677"/>
      <c r="BJ16" s="677"/>
      <c r="BK16" s="677"/>
      <c r="BL16" s="677"/>
      <c r="BM16" s="677"/>
      <c r="BN16" s="678"/>
      <c r="BO16" s="713" t="s">
        <v>236</v>
      </c>
      <c r="BP16" s="713"/>
      <c r="BQ16" s="713"/>
      <c r="BR16" s="713"/>
      <c r="BS16" s="682" t="s">
        <v>236</v>
      </c>
      <c r="BT16" s="677"/>
      <c r="BU16" s="677"/>
      <c r="BV16" s="677"/>
      <c r="BW16" s="677"/>
      <c r="BX16" s="677"/>
      <c r="BY16" s="677"/>
      <c r="BZ16" s="677"/>
      <c r="CA16" s="677"/>
      <c r="CB16" s="720"/>
      <c r="CD16" s="709" t="s">
        <v>267</v>
      </c>
      <c r="CE16" s="710"/>
      <c r="CF16" s="710"/>
      <c r="CG16" s="710"/>
      <c r="CH16" s="710"/>
      <c r="CI16" s="710"/>
      <c r="CJ16" s="710"/>
      <c r="CK16" s="710"/>
      <c r="CL16" s="710"/>
      <c r="CM16" s="710"/>
      <c r="CN16" s="710"/>
      <c r="CO16" s="710"/>
      <c r="CP16" s="710"/>
      <c r="CQ16" s="711"/>
      <c r="CR16" s="676">
        <v>44040</v>
      </c>
      <c r="CS16" s="677"/>
      <c r="CT16" s="677"/>
      <c r="CU16" s="677"/>
      <c r="CV16" s="677"/>
      <c r="CW16" s="677"/>
      <c r="CX16" s="677"/>
      <c r="CY16" s="678"/>
      <c r="CZ16" s="713">
        <v>0.9</v>
      </c>
      <c r="DA16" s="713"/>
      <c r="DB16" s="713"/>
      <c r="DC16" s="713"/>
      <c r="DD16" s="682" t="s">
        <v>242</v>
      </c>
      <c r="DE16" s="677"/>
      <c r="DF16" s="677"/>
      <c r="DG16" s="677"/>
      <c r="DH16" s="677"/>
      <c r="DI16" s="677"/>
      <c r="DJ16" s="677"/>
      <c r="DK16" s="677"/>
      <c r="DL16" s="677"/>
      <c r="DM16" s="677"/>
      <c r="DN16" s="677"/>
      <c r="DO16" s="677"/>
      <c r="DP16" s="678"/>
      <c r="DQ16" s="682">
        <v>28942</v>
      </c>
      <c r="DR16" s="677"/>
      <c r="DS16" s="677"/>
      <c r="DT16" s="677"/>
      <c r="DU16" s="677"/>
      <c r="DV16" s="677"/>
      <c r="DW16" s="677"/>
      <c r="DX16" s="677"/>
      <c r="DY16" s="677"/>
      <c r="DZ16" s="677"/>
      <c r="EA16" s="677"/>
      <c r="EB16" s="677"/>
      <c r="EC16" s="720"/>
    </row>
    <row r="17" spans="2:133" ht="11.25" customHeight="1" x14ac:dyDescent="0.15">
      <c r="B17" s="673" t="s">
        <v>268</v>
      </c>
      <c r="C17" s="674"/>
      <c r="D17" s="674"/>
      <c r="E17" s="674"/>
      <c r="F17" s="674"/>
      <c r="G17" s="674"/>
      <c r="H17" s="674"/>
      <c r="I17" s="674"/>
      <c r="J17" s="674"/>
      <c r="K17" s="674"/>
      <c r="L17" s="674"/>
      <c r="M17" s="674"/>
      <c r="N17" s="674"/>
      <c r="O17" s="674"/>
      <c r="P17" s="674"/>
      <c r="Q17" s="675"/>
      <c r="R17" s="676">
        <v>14515</v>
      </c>
      <c r="S17" s="677"/>
      <c r="T17" s="677"/>
      <c r="U17" s="677"/>
      <c r="V17" s="677"/>
      <c r="W17" s="677"/>
      <c r="X17" s="677"/>
      <c r="Y17" s="678"/>
      <c r="Z17" s="713">
        <v>0.3</v>
      </c>
      <c r="AA17" s="713"/>
      <c r="AB17" s="713"/>
      <c r="AC17" s="713"/>
      <c r="AD17" s="714">
        <v>14515</v>
      </c>
      <c r="AE17" s="714"/>
      <c r="AF17" s="714"/>
      <c r="AG17" s="714"/>
      <c r="AH17" s="714"/>
      <c r="AI17" s="714"/>
      <c r="AJ17" s="714"/>
      <c r="AK17" s="714"/>
      <c r="AL17" s="679">
        <v>0.5</v>
      </c>
      <c r="AM17" s="680"/>
      <c r="AN17" s="680"/>
      <c r="AO17" s="715"/>
      <c r="AP17" s="673" t="s">
        <v>269</v>
      </c>
      <c r="AQ17" s="674"/>
      <c r="AR17" s="674"/>
      <c r="AS17" s="674"/>
      <c r="AT17" s="674"/>
      <c r="AU17" s="674"/>
      <c r="AV17" s="674"/>
      <c r="AW17" s="674"/>
      <c r="AX17" s="674"/>
      <c r="AY17" s="674"/>
      <c r="AZ17" s="674"/>
      <c r="BA17" s="674"/>
      <c r="BB17" s="674"/>
      <c r="BC17" s="674"/>
      <c r="BD17" s="674"/>
      <c r="BE17" s="674"/>
      <c r="BF17" s="675"/>
      <c r="BG17" s="676" t="s">
        <v>242</v>
      </c>
      <c r="BH17" s="677"/>
      <c r="BI17" s="677"/>
      <c r="BJ17" s="677"/>
      <c r="BK17" s="677"/>
      <c r="BL17" s="677"/>
      <c r="BM17" s="677"/>
      <c r="BN17" s="678"/>
      <c r="BO17" s="713" t="s">
        <v>236</v>
      </c>
      <c r="BP17" s="713"/>
      <c r="BQ17" s="713"/>
      <c r="BR17" s="713"/>
      <c r="BS17" s="682" t="s">
        <v>242</v>
      </c>
      <c r="BT17" s="677"/>
      <c r="BU17" s="677"/>
      <c r="BV17" s="677"/>
      <c r="BW17" s="677"/>
      <c r="BX17" s="677"/>
      <c r="BY17" s="677"/>
      <c r="BZ17" s="677"/>
      <c r="CA17" s="677"/>
      <c r="CB17" s="720"/>
      <c r="CD17" s="709" t="s">
        <v>270</v>
      </c>
      <c r="CE17" s="710"/>
      <c r="CF17" s="710"/>
      <c r="CG17" s="710"/>
      <c r="CH17" s="710"/>
      <c r="CI17" s="710"/>
      <c r="CJ17" s="710"/>
      <c r="CK17" s="710"/>
      <c r="CL17" s="710"/>
      <c r="CM17" s="710"/>
      <c r="CN17" s="710"/>
      <c r="CO17" s="710"/>
      <c r="CP17" s="710"/>
      <c r="CQ17" s="711"/>
      <c r="CR17" s="676">
        <v>635342</v>
      </c>
      <c r="CS17" s="677"/>
      <c r="CT17" s="677"/>
      <c r="CU17" s="677"/>
      <c r="CV17" s="677"/>
      <c r="CW17" s="677"/>
      <c r="CX17" s="677"/>
      <c r="CY17" s="678"/>
      <c r="CZ17" s="713">
        <v>13</v>
      </c>
      <c r="DA17" s="713"/>
      <c r="DB17" s="713"/>
      <c r="DC17" s="713"/>
      <c r="DD17" s="682" t="s">
        <v>242</v>
      </c>
      <c r="DE17" s="677"/>
      <c r="DF17" s="677"/>
      <c r="DG17" s="677"/>
      <c r="DH17" s="677"/>
      <c r="DI17" s="677"/>
      <c r="DJ17" s="677"/>
      <c r="DK17" s="677"/>
      <c r="DL17" s="677"/>
      <c r="DM17" s="677"/>
      <c r="DN17" s="677"/>
      <c r="DO17" s="677"/>
      <c r="DP17" s="678"/>
      <c r="DQ17" s="682">
        <v>633390</v>
      </c>
      <c r="DR17" s="677"/>
      <c r="DS17" s="677"/>
      <c r="DT17" s="677"/>
      <c r="DU17" s="677"/>
      <c r="DV17" s="677"/>
      <c r="DW17" s="677"/>
      <c r="DX17" s="677"/>
      <c r="DY17" s="677"/>
      <c r="DZ17" s="677"/>
      <c r="EA17" s="677"/>
      <c r="EB17" s="677"/>
      <c r="EC17" s="720"/>
    </row>
    <row r="18" spans="2:133" ht="11.25" customHeight="1" x14ac:dyDescent="0.15">
      <c r="B18" s="673" t="s">
        <v>271</v>
      </c>
      <c r="C18" s="674"/>
      <c r="D18" s="674"/>
      <c r="E18" s="674"/>
      <c r="F18" s="674"/>
      <c r="G18" s="674"/>
      <c r="H18" s="674"/>
      <c r="I18" s="674"/>
      <c r="J18" s="674"/>
      <c r="K18" s="674"/>
      <c r="L18" s="674"/>
      <c r="M18" s="674"/>
      <c r="N18" s="674"/>
      <c r="O18" s="674"/>
      <c r="P18" s="674"/>
      <c r="Q18" s="675"/>
      <c r="R18" s="676">
        <v>1228</v>
      </c>
      <c r="S18" s="677"/>
      <c r="T18" s="677"/>
      <c r="U18" s="677"/>
      <c r="V18" s="677"/>
      <c r="W18" s="677"/>
      <c r="X18" s="677"/>
      <c r="Y18" s="678"/>
      <c r="Z18" s="713">
        <v>0</v>
      </c>
      <c r="AA18" s="713"/>
      <c r="AB18" s="713"/>
      <c r="AC18" s="713"/>
      <c r="AD18" s="714">
        <v>1228</v>
      </c>
      <c r="AE18" s="714"/>
      <c r="AF18" s="714"/>
      <c r="AG18" s="714"/>
      <c r="AH18" s="714"/>
      <c r="AI18" s="714"/>
      <c r="AJ18" s="714"/>
      <c r="AK18" s="714"/>
      <c r="AL18" s="679">
        <v>0</v>
      </c>
      <c r="AM18" s="680"/>
      <c r="AN18" s="680"/>
      <c r="AO18" s="715"/>
      <c r="AP18" s="673" t="s">
        <v>272</v>
      </c>
      <c r="AQ18" s="674"/>
      <c r="AR18" s="674"/>
      <c r="AS18" s="674"/>
      <c r="AT18" s="674"/>
      <c r="AU18" s="674"/>
      <c r="AV18" s="674"/>
      <c r="AW18" s="674"/>
      <c r="AX18" s="674"/>
      <c r="AY18" s="674"/>
      <c r="AZ18" s="674"/>
      <c r="BA18" s="674"/>
      <c r="BB18" s="674"/>
      <c r="BC18" s="674"/>
      <c r="BD18" s="674"/>
      <c r="BE18" s="674"/>
      <c r="BF18" s="675"/>
      <c r="BG18" s="676" t="s">
        <v>242</v>
      </c>
      <c r="BH18" s="677"/>
      <c r="BI18" s="677"/>
      <c r="BJ18" s="677"/>
      <c r="BK18" s="677"/>
      <c r="BL18" s="677"/>
      <c r="BM18" s="677"/>
      <c r="BN18" s="678"/>
      <c r="BO18" s="713" t="s">
        <v>242</v>
      </c>
      <c r="BP18" s="713"/>
      <c r="BQ18" s="713"/>
      <c r="BR18" s="713"/>
      <c r="BS18" s="682" t="s">
        <v>242</v>
      </c>
      <c r="BT18" s="677"/>
      <c r="BU18" s="677"/>
      <c r="BV18" s="677"/>
      <c r="BW18" s="677"/>
      <c r="BX18" s="677"/>
      <c r="BY18" s="677"/>
      <c r="BZ18" s="677"/>
      <c r="CA18" s="677"/>
      <c r="CB18" s="720"/>
      <c r="CD18" s="709" t="s">
        <v>273</v>
      </c>
      <c r="CE18" s="710"/>
      <c r="CF18" s="710"/>
      <c r="CG18" s="710"/>
      <c r="CH18" s="710"/>
      <c r="CI18" s="710"/>
      <c r="CJ18" s="710"/>
      <c r="CK18" s="710"/>
      <c r="CL18" s="710"/>
      <c r="CM18" s="710"/>
      <c r="CN18" s="710"/>
      <c r="CO18" s="710"/>
      <c r="CP18" s="710"/>
      <c r="CQ18" s="711"/>
      <c r="CR18" s="676" t="s">
        <v>236</v>
      </c>
      <c r="CS18" s="677"/>
      <c r="CT18" s="677"/>
      <c r="CU18" s="677"/>
      <c r="CV18" s="677"/>
      <c r="CW18" s="677"/>
      <c r="CX18" s="677"/>
      <c r="CY18" s="678"/>
      <c r="CZ18" s="713" t="s">
        <v>242</v>
      </c>
      <c r="DA18" s="713"/>
      <c r="DB18" s="713"/>
      <c r="DC18" s="713"/>
      <c r="DD18" s="682" t="s">
        <v>242</v>
      </c>
      <c r="DE18" s="677"/>
      <c r="DF18" s="677"/>
      <c r="DG18" s="677"/>
      <c r="DH18" s="677"/>
      <c r="DI18" s="677"/>
      <c r="DJ18" s="677"/>
      <c r="DK18" s="677"/>
      <c r="DL18" s="677"/>
      <c r="DM18" s="677"/>
      <c r="DN18" s="677"/>
      <c r="DO18" s="677"/>
      <c r="DP18" s="678"/>
      <c r="DQ18" s="682" t="s">
        <v>236</v>
      </c>
      <c r="DR18" s="677"/>
      <c r="DS18" s="677"/>
      <c r="DT18" s="677"/>
      <c r="DU18" s="677"/>
      <c r="DV18" s="677"/>
      <c r="DW18" s="677"/>
      <c r="DX18" s="677"/>
      <c r="DY18" s="677"/>
      <c r="DZ18" s="677"/>
      <c r="EA18" s="677"/>
      <c r="EB18" s="677"/>
      <c r="EC18" s="720"/>
    </row>
    <row r="19" spans="2:133" ht="11.25" customHeight="1" x14ac:dyDescent="0.15">
      <c r="B19" s="673" t="s">
        <v>274</v>
      </c>
      <c r="C19" s="674"/>
      <c r="D19" s="674"/>
      <c r="E19" s="674"/>
      <c r="F19" s="674"/>
      <c r="G19" s="674"/>
      <c r="H19" s="674"/>
      <c r="I19" s="674"/>
      <c r="J19" s="674"/>
      <c r="K19" s="674"/>
      <c r="L19" s="674"/>
      <c r="M19" s="674"/>
      <c r="N19" s="674"/>
      <c r="O19" s="674"/>
      <c r="P19" s="674"/>
      <c r="Q19" s="675"/>
      <c r="R19" s="676">
        <v>1047</v>
      </c>
      <c r="S19" s="677"/>
      <c r="T19" s="677"/>
      <c r="U19" s="677"/>
      <c r="V19" s="677"/>
      <c r="W19" s="677"/>
      <c r="X19" s="677"/>
      <c r="Y19" s="678"/>
      <c r="Z19" s="713">
        <v>0</v>
      </c>
      <c r="AA19" s="713"/>
      <c r="AB19" s="713"/>
      <c r="AC19" s="713"/>
      <c r="AD19" s="714">
        <v>1047</v>
      </c>
      <c r="AE19" s="714"/>
      <c r="AF19" s="714"/>
      <c r="AG19" s="714"/>
      <c r="AH19" s="714"/>
      <c r="AI19" s="714"/>
      <c r="AJ19" s="714"/>
      <c r="AK19" s="714"/>
      <c r="AL19" s="679">
        <v>0</v>
      </c>
      <c r="AM19" s="680"/>
      <c r="AN19" s="680"/>
      <c r="AO19" s="715"/>
      <c r="AP19" s="673" t="s">
        <v>275</v>
      </c>
      <c r="AQ19" s="674"/>
      <c r="AR19" s="674"/>
      <c r="AS19" s="674"/>
      <c r="AT19" s="674"/>
      <c r="AU19" s="674"/>
      <c r="AV19" s="674"/>
      <c r="AW19" s="674"/>
      <c r="AX19" s="674"/>
      <c r="AY19" s="674"/>
      <c r="AZ19" s="674"/>
      <c r="BA19" s="674"/>
      <c r="BB19" s="674"/>
      <c r="BC19" s="674"/>
      <c r="BD19" s="674"/>
      <c r="BE19" s="674"/>
      <c r="BF19" s="675"/>
      <c r="BG19" s="676">
        <v>11648</v>
      </c>
      <c r="BH19" s="677"/>
      <c r="BI19" s="677"/>
      <c r="BJ19" s="677"/>
      <c r="BK19" s="677"/>
      <c r="BL19" s="677"/>
      <c r="BM19" s="677"/>
      <c r="BN19" s="678"/>
      <c r="BO19" s="713">
        <v>1.6</v>
      </c>
      <c r="BP19" s="713"/>
      <c r="BQ19" s="713"/>
      <c r="BR19" s="713"/>
      <c r="BS19" s="682" t="s">
        <v>242</v>
      </c>
      <c r="BT19" s="677"/>
      <c r="BU19" s="677"/>
      <c r="BV19" s="677"/>
      <c r="BW19" s="677"/>
      <c r="BX19" s="677"/>
      <c r="BY19" s="677"/>
      <c r="BZ19" s="677"/>
      <c r="CA19" s="677"/>
      <c r="CB19" s="720"/>
      <c r="CD19" s="709" t="s">
        <v>276</v>
      </c>
      <c r="CE19" s="710"/>
      <c r="CF19" s="710"/>
      <c r="CG19" s="710"/>
      <c r="CH19" s="710"/>
      <c r="CI19" s="710"/>
      <c r="CJ19" s="710"/>
      <c r="CK19" s="710"/>
      <c r="CL19" s="710"/>
      <c r="CM19" s="710"/>
      <c r="CN19" s="710"/>
      <c r="CO19" s="710"/>
      <c r="CP19" s="710"/>
      <c r="CQ19" s="711"/>
      <c r="CR19" s="676" t="s">
        <v>242</v>
      </c>
      <c r="CS19" s="677"/>
      <c r="CT19" s="677"/>
      <c r="CU19" s="677"/>
      <c r="CV19" s="677"/>
      <c r="CW19" s="677"/>
      <c r="CX19" s="677"/>
      <c r="CY19" s="678"/>
      <c r="CZ19" s="713" t="s">
        <v>242</v>
      </c>
      <c r="DA19" s="713"/>
      <c r="DB19" s="713"/>
      <c r="DC19" s="713"/>
      <c r="DD19" s="682" t="s">
        <v>242</v>
      </c>
      <c r="DE19" s="677"/>
      <c r="DF19" s="677"/>
      <c r="DG19" s="677"/>
      <c r="DH19" s="677"/>
      <c r="DI19" s="677"/>
      <c r="DJ19" s="677"/>
      <c r="DK19" s="677"/>
      <c r="DL19" s="677"/>
      <c r="DM19" s="677"/>
      <c r="DN19" s="677"/>
      <c r="DO19" s="677"/>
      <c r="DP19" s="678"/>
      <c r="DQ19" s="682" t="s">
        <v>242</v>
      </c>
      <c r="DR19" s="677"/>
      <c r="DS19" s="677"/>
      <c r="DT19" s="677"/>
      <c r="DU19" s="677"/>
      <c r="DV19" s="677"/>
      <c r="DW19" s="677"/>
      <c r="DX19" s="677"/>
      <c r="DY19" s="677"/>
      <c r="DZ19" s="677"/>
      <c r="EA19" s="677"/>
      <c r="EB19" s="677"/>
      <c r="EC19" s="720"/>
    </row>
    <row r="20" spans="2:133" ht="11.25" customHeight="1" x14ac:dyDescent="0.15">
      <c r="B20" s="673" t="s">
        <v>277</v>
      </c>
      <c r="C20" s="674"/>
      <c r="D20" s="674"/>
      <c r="E20" s="674"/>
      <c r="F20" s="674"/>
      <c r="G20" s="674"/>
      <c r="H20" s="674"/>
      <c r="I20" s="674"/>
      <c r="J20" s="674"/>
      <c r="K20" s="674"/>
      <c r="L20" s="674"/>
      <c r="M20" s="674"/>
      <c r="N20" s="674"/>
      <c r="O20" s="674"/>
      <c r="P20" s="674"/>
      <c r="Q20" s="675"/>
      <c r="R20" s="676">
        <v>127</v>
      </c>
      <c r="S20" s="677"/>
      <c r="T20" s="677"/>
      <c r="U20" s="677"/>
      <c r="V20" s="677"/>
      <c r="W20" s="677"/>
      <c r="X20" s="677"/>
      <c r="Y20" s="678"/>
      <c r="Z20" s="713">
        <v>0</v>
      </c>
      <c r="AA20" s="713"/>
      <c r="AB20" s="713"/>
      <c r="AC20" s="713"/>
      <c r="AD20" s="714">
        <v>127</v>
      </c>
      <c r="AE20" s="714"/>
      <c r="AF20" s="714"/>
      <c r="AG20" s="714"/>
      <c r="AH20" s="714"/>
      <c r="AI20" s="714"/>
      <c r="AJ20" s="714"/>
      <c r="AK20" s="714"/>
      <c r="AL20" s="679">
        <v>0</v>
      </c>
      <c r="AM20" s="680"/>
      <c r="AN20" s="680"/>
      <c r="AO20" s="715"/>
      <c r="AP20" s="673" t="s">
        <v>278</v>
      </c>
      <c r="AQ20" s="674"/>
      <c r="AR20" s="674"/>
      <c r="AS20" s="674"/>
      <c r="AT20" s="674"/>
      <c r="AU20" s="674"/>
      <c r="AV20" s="674"/>
      <c r="AW20" s="674"/>
      <c r="AX20" s="674"/>
      <c r="AY20" s="674"/>
      <c r="AZ20" s="674"/>
      <c r="BA20" s="674"/>
      <c r="BB20" s="674"/>
      <c r="BC20" s="674"/>
      <c r="BD20" s="674"/>
      <c r="BE20" s="674"/>
      <c r="BF20" s="675"/>
      <c r="BG20" s="676">
        <v>11648</v>
      </c>
      <c r="BH20" s="677"/>
      <c r="BI20" s="677"/>
      <c r="BJ20" s="677"/>
      <c r="BK20" s="677"/>
      <c r="BL20" s="677"/>
      <c r="BM20" s="677"/>
      <c r="BN20" s="678"/>
      <c r="BO20" s="713">
        <v>1.6</v>
      </c>
      <c r="BP20" s="713"/>
      <c r="BQ20" s="713"/>
      <c r="BR20" s="713"/>
      <c r="BS20" s="682" t="s">
        <v>242</v>
      </c>
      <c r="BT20" s="677"/>
      <c r="BU20" s="677"/>
      <c r="BV20" s="677"/>
      <c r="BW20" s="677"/>
      <c r="BX20" s="677"/>
      <c r="BY20" s="677"/>
      <c r="BZ20" s="677"/>
      <c r="CA20" s="677"/>
      <c r="CB20" s="720"/>
      <c r="CD20" s="709" t="s">
        <v>279</v>
      </c>
      <c r="CE20" s="710"/>
      <c r="CF20" s="710"/>
      <c r="CG20" s="710"/>
      <c r="CH20" s="710"/>
      <c r="CI20" s="710"/>
      <c r="CJ20" s="710"/>
      <c r="CK20" s="710"/>
      <c r="CL20" s="710"/>
      <c r="CM20" s="710"/>
      <c r="CN20" s="710"/>
      <c r="CO20" s="710"/>
      <c r="CP20" s="710"/>
      <c r="CQ20" s="711"/>
      <c r="CR20" s="676">
        <v>4869684</v>
      </c>
      <c r="CS20" s="677"/>
      <c r="CT20" s="677"/>
      <c r="CU20" s="677"/>
      <c r="CV20" s="677"/>
      <c r="CW20" s="677"/>
      <c r="CX20" s="677"/>
      <c r="CY20" s="678"/>
      <c r="CZ20" s="713">
        <v>100</v>
      </c>
      <c r="DA20" s="713"/>
      <c r="DB20" s="713"/>
      <c r="DC20" s="713"/>
      <c r="DD20" s="682">
        <v>894548</v>
      </c>
      <c r="DE20" s="677"/>
      <c r="DF20" s="677"/>
      <c r="DG20" s="677"/>
      <c r="DH20" s="677"/>
      <c r="DI20" s="677"/>
      <c r="DJ20" s="677"/>
      <c r="DK20" s="677"/>
      <c r="DL20" s="677"/>
      <c r="DM20" s="677"/>
      <c r="DN20" s="677"/>
      <c r="DO20" s="677"/>
      <c r="DP20" s="678"/>
      <c r="DQ20" s="682">
        <v>3539938</v>
      </c>
      <c r="DR20" s="677"/>
      <c r="DS20" s="677"/>
      <c r="DT20" s="677"/>
      <c r="DU20" s="677"/>
      <c r="DV20" s="677"/>
      <c r="DW20" s="677"/>
      <c r="DX20" s="677"/>
      <c r="DY20" s="677"/>
      <c r="DZ20" s="677"/>
      <c r="EA20" s="677"/>
      <c r="EB20" s="677"/>
      <c r="EC20" s="720"/>
    </row>
    <row r="21" spans="2:133" ht="11.25" customHeight="1" x14ac:dyDescent="0.15">
      <c r="B21" s="673" t="s">
        <v>280</v>
      </c>
      <c r="C21" s="674"/>
      <c r="D21" s="674"/>
      <c r="E21" s="674"/>
      <c r="F21" s="674"/>
      <c r="G21" s="674"/>
      <c r="H21" s="674"/>
      <c r="I21" s="674"/>
      <c r="J21" s="674"/>
      <c r="K21" s="674"/>
      <c r="L21" s="674"/>
      <c r="M21" s="674"/>
      <c r="N21" s="674"/>
      <c r="O21" s="674"/>
      <c r="P21" s="674"/>
      <c r="Q21" s="675"/>
      <c r="R21" s="676">
        <v>12113</v>
      </c>
      <c r="S21" s="677"/>
      <c r="T21" s="677"/>
      <c r="U21" s="677"/>
      <c r="V21" s="677"/>
      <c r="W21" s="677"/>
      <c r="X21" s="677"/>
      <c r="Y21" s="678"/>
      <c r="Z21" s="713">
        <v>0.2</v>
      </c>
      <c r="AA21" s="713"/>
      <c r="AB21" s="713"/>
      <c r="AC21" s="713"/>
      <c r="AD21" s="714">
        <v>12113</v>
      </c>
      <c r="AE21" s="714"/>
      <c r="AF21" s="714"/>
      <c r="AG21" s="714"/>
      <c r="AH21" s="714"/>
      <c r="AI21" s="714"/>
      <c r="AJ21" s="714"/>
      <c r="AK21" s="714"/>
      <c r="AL21" s="679">
        <v>0.4</v>
      </c>
      <c r="AM21" s="680"/>
      <c r="AN21" s="680"/>
      <c r="AO21" s="715"/>
      <c r="AP21" s="771" t="s">
        <v>281</v>
      </c>
      <c r="AQ21" s="778"/>
      <c r="AR21" s="778"/>
      <c r="AS21" s="778"/>
      <c r="AT21" s="778"/>
      <c r="AU21" s="778"/>
      <c r="AV21" s="778"/>
      <c r="AW21" s="778"/>
      <c r="AX21" s="778"/>
      <c r="AY21" s="778"/>
      <c r="AZ21" s="778"/>
      <c r="BA21" s="778"/>
      <c r="BB21" s="778"/>
      <c r="BC21" s="778"/>
      <c r="BD21" s="778"/>
      <c r="BE21" s="778"/>
      <c r="BF21" s="773"/>
      <c r="BG21" s="676">
        <v>11648</v>
      </c>
      <c r="BH21" s="677"/>
      <c r="BI21" s="677"/>
      <c r="BJ21" s="677"/>
      <c r="BK21" s="677"/>
      <c r="BL21" s="677"/>
      <c r="BM21" s="677"/>
      <c r="BN21" s="678"/>
      <c r="BO21" s="713">
        <v>1.6</v>
      </c>
      <c r="BP21" s="713"/>
      <c r="BQ21" s="713"/>
      <c r="BR21" s="713"/>
      <c r="BS21" s="682" t="s">
        <v>242</v>
      </c>
      <c r="BT21" s="677"/>
      <c r="BU21" s="677"/>
      <c r="BV21" s="677"/>
      <c r="BW21" s="677"/>
      <c r="BX21" s="677"/>
      <c r="BY21" s="677"/>
      <c r="BZ21" s="677"/>
      <c r="CA21" s="677"/>
      <c r="CB21" s="720"/>
      <c r="CD21" s="783"/>
      <c r="CE21" s="726"/>
      <c r="CF21" s="726"/>
      <c r="CG21" s="726"/>
      <c r="CH21" s="726"/>
      <c r="CI21" s="726"/>
      <c r="CJ21" s="726"/>
      <c r="CK21" s="726"/>
      <c r="CL21" s="726"/>
      <c r="CM21" s="726"/>
      <c r="CN21" s="726"/>
      <c r="CO21" s="726"/>
      <c r="CP21" s="726"/>
      <c r="CQ21" s="72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73" t="s">
        <v>282</v>
      </c>
      <c r="C22" s="674"/>
      <c r="D22" s="674"/>
      <c r="E22" s="674"/>
      <c r="F22" s="674"/>
      <c r="G22" s="674"/>
      <c r="H22" s="674"/>
      <c r="I22" s="674"/>
      <c r="J22" s="674"/>
      <c r="K22" s="674"/>
      <c r="L22" s="674"/>
      <c r="M22" s="674"/>
      <c r="N22" s="674"/>
      <c r="O22" s="674"/>
      <c r="P22" s="674"/>
      <c r="Q22" s="675"/>
      <c r="R22" s="676">
        <v>2432116</v>
      </c>
      <c r="S22" s="677"/>
      <c r="T22" s="677"/>
      <c r="U22" s="677"/>
      <c r="V22" s="677"/>
      <c r="W22" s="677"/>
      <c r="X22" s="677"/>
      <c r="Y22" s="678"/>
      <c r="Z22" s="713">
        <v>47.9</v>
      </c>
      <c r="AA22" s="713"/>
      <c r="AB22" s="713"/>
      <c r="AC22" s="713"/>
      <c r="AD22" s="714">
        <v>2138185</v>
      </c>
      <c r="AE22" s="714"/>
      <c r="AF22" s="714"/>
      <c r="AG22" s="714"/>
      <c r="AH22" s="714"/>
      <c r="AI22" s="714"/>
      <c r="AJ22" s="714"/>
      <c r="AK22" s="714"/>
      <c r="AL22" s="679">
        <v>69.599999999999994</v>
      </c>
      <c r="AM22" s="680"/>
      <c r="AN22" s="680"/>
      <c r="AO22" s="715"/>
      <c r="AP22" s="771" t="s">
        <v>283</v>
      </c>
      <c r="AQ22" s="778"/>
      <c r="AR22" s="778"/>
      <c r="AS22" s="778"/>
      <c r="AT22" s="778"/>
      <c r="AU22" s="778"/>
      <c r="AV22" s="778"/>
      <c r="AW22" s="778"/>
      <c r="AX22" s="778"/>
      <c r="AY22" s="778"/>
      <c r="AZ22" s="778"/>
      <c r="BA22" s="778"/>
      <c r="BB22" s="778"/>
      <c r="BC22" s="778"/>
      <c r="BD22" s="778"/>
      <c r="BE22" s="778"/>
      <c r="BF22" s="773"/>
      <c r="BG22" s="676" t="s">
        <v>242</v>
      </c>
      <c r="BH22" s="677"/>
      <c r="BI22" s="677"/>
      <c r="BJ22" s="677"/>
      <c r="BK22" s="677"/>
      <c r="BL22" s="677"/>
      <c r="BM22" s="677"/>
      <c r="BN22" s="678"/>
      <c r="BO22" s="713" t="s">
        <v>242</v>
      </c>
      <c r="BP22" s="713"/>
      <c r="BQ22" s="713"/>
      <c r="BR22" s="713"/>
      <c r="BS22" s="682" t="s">
        <v>236</v>
      </c>
      <c r="BT22" s="677"/>
      <c r="BU22" s="677"/>
      <c r="BV22" s="677"/>
      <c r="BW22" s="677"/>
      <c r="BX22" s="677"/>
      <c r="BY22" s="677"/>
      <c r="BZ22" s="677"/>
      <c r="CA22" s="677"/>
      <c r="CB22" s="720"/>
      <c r="CD22" s="780" t="s">
        <v>284</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73" t="s">
        <v>285</v>
      </c>
      <c r="C23" s="674"/>
      <c r="D23" s="674"/>
      <c r="E23" s="674"/>
      <c r="F23" s="674"/>
      <c r="G23" s="674"/>
      <c r="H23" s="674"/>
      <c r="I23" s="674"/>
      <c r="J23" s="674"/>
      <c r="K23" s="674"/>
      <c r="L23" s="674"/>
      <c r="M23" s="674"/>
      <c r="N23" s="674"/>
      <c r="O23" s="674"/>
      <c r="P23" s="674"/>
      <c r="Q23" s="675"/>
      <c r="R23" s="676">
        <v>2138185</v>
      </c>
      <c r="S23" s="677"/>
      <c r="T23" s="677"/>
      <c r="U23" s="677"/>
      <c r="V23" s="677"/>
      <c r="W23" s="677"/>
      <c r="X23" s="677"/>
      <c r="Y23" s="678"/>
      <c r="Z23" s="713">
        <v>42.1</v>
      </c>
      <c r="AA23" s="713"/>
      <c r="AB23" s="713"/>
      <c r="AC23" s="713"/>
      <c r="AD23" s="714">
        <v>2138185</v>
      </c>
      <c r="AE23" s="714"/>
      <c r="AF23" s="714"/>
      <c r="AG23" s="714"/>
      <c r="AH23" s="714"/>
      <c r="AI23" s="714"/>
      <c r="AJ23" s="714"/>
      <c r="AK23" s="714"/>
      <c r="AL23" s="679">
        <v>69.599999999999994</v>
      </c>
      <c r="AM23" s="680"/>
      <c r="AN23" s="680"/>
      <c r="AO23" s="715"/>
      <c r="AP23" s="771" t="s">
        <v>286</v>
      </c>
      <c r="AQ23" s="778"/>
      <c r="AR23" s="778"/>
      <c r="AS23" s="778"/>
      <c r="AT23" s="778"/>
      <c r="AU23" s="778"/>
      <c r="AV23" s="778"/>
      <c r="AW23" s="778"/>
      <c r="AX23" s="778"/>
      <c r="AY23" s="778"/>
      <c r="AZ23" s="778"/>
      <c r="BA23" s="778"/>
      <c r="BB23" s="778"/>
      <c r="BC23" s="778"/>
      <c r="BD23" s="778"/>
      <c r="BE23" s="778"/>
      <c r="BF23" s="773"/>
      <c r="BG23" s="676" t="s">
        <v>236</v>
      </c>
      <c r="BH23" s="677"/>
      <c r="BI23" s="677"/>
      <c r="BJ23" s="677"/>
      <c r="BK23" s="677"/>
      <c r="BL23" s="677"/>
      <c r="BM23" s="677"/>
      <c r="BN23" s="678"/>
      <c r="BO23" s="713" t="s">
        <v>242</v>
      </c>
      <c r="BP23" s="713"/>
      <c r="BQ23" s="713"/>
      <c r="BR23" s="713"/>
      <c r="BS23" s="682" t="s">
        <v>242</v>
      </c>
      <c r="BT23" s="677"/>
      <c r="BU23" s="677"/>
      <c r="BV23" s="677"/>
      <c r="BW23" s="677"/>
      <c r="BX23" s="677"/>
      <c r="BY23" s="677"/>
      <c r="BZ23" s="677"/>
      <c r="CA23" s="677"/>
      <c r="CB23" s="720"/>
      <c r="CD23" s="780" t="s">
        <v>224</v>
      </c>
      <c r="CE23" s="781"/>
      <c r="CF23" s="781"/>
      <c r="CG23" s="781"/>
      <c r="CH23" s="781"/>
      <c r="CI23" s="781"/>
      <c r="CJ23" s="781"/>
      <c r="CK23" s="781"/>
      <c r="CL23" s="781"/>
      <c r="CM23" s="781"/>
      <c r="CN23" s="781"/>
      <c r="CO23" s="781"/>
      <c r="CP23" s="781"/>
      <c r="CQ23" s="782"/>
      <c r="CR23" s="780" t="s">
        <v>287</v>
      </c>
      <c r="CS23" s="781"/>
      <c r="CT23" s="781"/>
      <c r="CU23" s="781"/>
      <c r="CV23" s="781"/>
      <c r="CW23" s="781"/>
      <c r="CX23" s="781"/>
      <c r="CY23" s="782"/>
      <c r="CZ23" s="780" t="s">
        <v>288</v>
      </c>
      <c r="DA23" s="781"/>
      <c r="DB23" s="781"/>
      <c r="DC23" s="782"/>
      <c r="DD23" s="780" t="s">
        <v>289</v>
      </c>
      <c r="DE23" s="781"/>
      <c r="DF23" s="781"/>
      <c r="DG23" s="781"/>
      <c r="DH23" s="781"/>
      <c r="DI23" s="781"/>
      <c r="DJ23" s="781"/>
      <c r="DK23" s="782"/>
      <c r="DL23" s="789" t="s">
        <v>290</v>
      </c>
      <c r="DM23" s="790"/>
      <c r="DN23" s="790"/>
      <c r="DO23" s="790"/>
      <c r="DP23" s="790"/>
      <c r="DQ23" s="790"/>
      <c r="DR23" s="790"/>
      <c r="DS23" s="790"/>
      <c r="DT23" s="790"/>
      <c r="DU23" s="790"/>
      <c r="DV23" s="791"/>
      <c r="DW23" s="780" t="s">
        <v>291</v>
      </c>
      <c r="DX23" s="781"/>
      <c r="DY23" s="781"/>
      <c r="DZ23" s="781"/>
      <c r="EA23" s="781"/>
      <c r="EB23" s="781"/>
      <c r="EC23" s="782"/>
    </row>
    <row r="24" spans="2:133" ht="11.25" customHeight="1" x14ac:dyDescent="0.15">
      <c r="B24" s="673" t="s">
        <v>292</v>
      </c>
      <c r="C24" s="674"/>
      <c r="D24" s="674"/>
      <c r="E24" s="674"/>
      <c r="F24" s="674"/>
      <c r="G24" s="674"/>
      <c r="H24" s="674"/>
      <c r="I24" s="674"/>
      <c r="J24" s="674"/>
      <c r="K24" s="674"/>
      <c r="L24" s="674"/>
      <c r="M24" s="674"/>
      <c r="N24" s="674"/>
      <c r="O24" s="674"/>
      <c r="P24" s="674"/>
      <c r="Q24" s="675"/>
      <c r="R24" s="676">
        <v>293931</v>
      </c>
      <c r="S24" s="677"/>
      <c r="T24" s="677"/>
      <c r="U24" s="677"/>
      <c r="V24" s="677"/>
      <c r="W24" s="677"/>
      <c r="X24" s="677"/>
      <c r="Y24" s="678"/>
      <c r="Z24" s="713">
        <v>5.8</v>
      </c>
      <c r="AA24" s="713"/>
      <c r="AB24" s="713"/>
      <c r="AC24" s="713"/>
      <c r="AD24" s="714" t="s">
        <v>242</v>
      </c>
      <c r="AE24" s="714"/>
      <c r="AF24" s="714"/>
      <c r="AG24" s="714"/>
      <c r="AH24" s="714"/>
      <c r="AI24" s="714"/>
      <c r="AJ24" s="714"/>
      <c r="AK24" s="714"/>
      <c r="AL24" s="679" t="s">
        <v>242</v>
      </c>
      <c r="AM24" s="680"/>
      <c r="AN24" s="680"/>
      <c r="AO24" s="715"/>
      <c r="AP24" s="771" t="s">
        <v>293</v>
      </c>
      <c r="AQ24" s="778"/>
      <c r="AR24" s="778"/>
      <c r="AS24" s="778"/>
      <c r="AT24" s="778"/>
      <c r="AU24" s="778"/>
      <c r="AV24" s="778"/>
      <c r="AW24" s="778"/>
      <c r="AX24" s="778"/>
      <c r="AY24" s="778"/>
      <c r="AZ24" s="778"/>
      <c r="BA24" s="778"/>
      <c r="BB24" s="778"/>
      <c r="BC24" s="778"/>
      <c r="BD24" s="778"/>
      <c r="BE24" s="778"/>
      <c r="BF24" s="773"/>
      <c r="BG24" s="676" t="s">
        <v>242</v>
      </c>
      <c r="BH24" s="677"/>
      <c r="BI24" s="677"/>
      <c r="BJ24" s="677"/>
      <c r="BK24" s="677"/>
      <c r="BL24" s="677"/>
      <c r="BM24" s="677"/>
      <c r="BN24" s="678"/>
      <c r="BO24" s="713" t="s">
        <v>242</v>
      </c>
      <c r="BP24" s="713"/>
      <c r="BQ24" s="713"/>
      <c r="BR24" s="713"/>
      <c r="BS24" s="682" t="s">
        <v>242</v>
      </c>
      <c r="BT24" s="677"/>
      <c r="BU24" s="677"/>
      <c r="BV24" s="677"/>
      <c r="BW24" s="677"/>
      <c r="BX24" s="677"/>
      <c r="BY24" s="677"/>
      <c r="BZ24" s="677"/>
      <c r="CA24" s="677"/>
      <c r="CB24" s="720"/>
      <c r="CD24" s="734" t="s">
        <v>294</v>
      </c>
      <c r="CE24" s="735"/>
      <c r="CF24" s="735"/>
      <c r="CG24" s="735"/>
      <c r="CH24" s="735"/>
      <c r="CI24" s="735"/>
      <c r="CJ24" s="735"/>
      <c r="CK24" s="735"/>
      <c r="CL24" s="735"/>
      <c r="CM24" s="735"/>
      <c r="CN24" s="735"/>
      <c r="CO24" s="735"/>
      <c r="CP24" s="735"/>
      <c r="CQ24" s="736"/>
      <c r="CR24" s="731">
        <v>1768560</v>
      </c>
      <c r="CS24" s="732"/>
      <c r="CT24" s="732"/>
      <c r="CU24" s="732"/>
      <c r="CV24" s="732"/>
      <c r="CW24" s="732"/>
      <c r="CX24" s="732"/>
      <c r="CY24" s="775"/>
      <c r="CZ24" s="776">
        <v>36.299999999999997</v>
      </c>
      <c r="DA24" s="747"/>
      <c r="DB24" s="747"/>
      <c r="DC24" s="779"/>
      <c r="DD24" s="774">
        <v>1557070</v>
      </c>
      <c r="DE24" s="732"/>
      <c r="DF24" s="732"/>
      <c r="DG24" s="732"/>
      <c r="DH24" s="732"/>
      <c r="DI24" s="732"/>
      <c r="DJ24" s="732"/>
      <c r="DK24" s="775"/>
      <c r="DL24" s="774">
        <v>1550321</v>
      </c>
      <c r="DM24" s="732"/>
      <c r="DN24" s="732"/>
      <c r="DO24" s="732"/>
      <c r="DP24" s="732"/>
      <c r="DQ24" s="732"/>
      <c r="DR24" s="732"/>
      <c r="DS24" s="732"/>
      <c r="DT24" s="732"/>
      <c r="DU24" s="732"/>
      <c r="DV24" s="775"/>
      <c r="DW24" s="776">
        <v>49</v>
      </c>
      <c r="DX24" s="747"/>
      <c r="DY24" s="747"/>
      <c r="DZ24" s="747"/>
      <c r="EA24" s="747"/>
      <c r="EB24" s="747"/>
      <c r="EC24" s="777"/>
    </row>
    <row r="25" spans="2:133" ht="11.25" customHeight="1" x14ac:dyDescent="0.15">
      <c r="B25" s="673" t="s">
        <v>295</v>
      </c>
      <c r="C25" s="674"/>
      <c r="D25" s="674"/>
      <c r="E25" s="674"/>
      <c r="F25" s="674"/>
      <c r="G25" s="674"/>
      <c r="H25" s="674"/>
      <c r="I25" s="674"/>
      <c r="J25" s="674"/>
      <c r="K25" s="674"/>
      <c r="L25" s="674"/>
      <c r="M25" s="674"/>
      <c r="N25" s="674"/>
      <c r="O25" s="674"/>
      <c r="P25" s="674"/>
      <c r="Q25" s="675"/>
      <c r="R25" s="676" t="s">
        <v>242</v>
      </c>
      <c r="S25" s="677"/>
      <c r="T25" s="677"/>
      <c r="U25" s="677"/>
      <c r="V25" s="677"/>
      <c r="W25" s="677"/>
      <c r="X25" s="677"/>
      <c r="Y25" s="678"/>
      <c r="Z25" s="713" t="s">
        <v>242</v>
      </c>
      <c r="AA25" s="713"/>
      <c r="AB25" s="713"/>
      <c r="AC25" s="713"/>
      <c r="AD25" s="714" t="s">
        <v>242</v>
      </c>
      <c r="AE25" s="714"/>
      <c r="AF25" s="714"/>
      <c r="AG25" s="714"/>
      <c r="AH25" s="714"/>
      <c r="AI25" s="714"/>
      <c r="AJ25" s="714"/>
      <c r="AK25" s="714"/>
      <c r="AL25" s="679" t="s">
        <v>242</v>
      </c>
      <c r="AM25" s="680"/>
      <c r="AN25" s="680"/>
      <c r="AO25" s="715"/>
      <c r="AP25" s="771" t="s">
        <v>296</v>
      </c>
      <c r="AQ25" s="778"/>
      <c r="AR25" s="778"/>
      <c r="AS25" s="778"/>
      <c r="AT25" s="778"/>
      <c r="AU25" s="778"/>
      <c r="AV25" s="778"/>
      <c r="AW25" s="778"/>
      <c r="AX25" s="778"/>
      <c r="AY25" s="778"/>
      <c r="AZ25" s="778"/>
      <c r="BA25" s="778"/>
      <c r="BB25" s="778"/>
      <c r="BC25" s="778"/>
      <c r="BD25" s="778"/>
      <c r="BE25" s="778"/>
      <c r="BF25" s="773"/>
      <c r="BG25" s="676" t="s">
        <v>236</v>
      </c>
      <c r="BH25" s="677"/>
      <c r="BI25" s="677"/>
      <c r="BJ25" s="677"/>
      <c r="BK25" s="677"/>
      <c r="BL25" s="677"/>
      <c r="BM25" s="677"/>
      <c r="BN25" s="678"/>
      <c r="BO25" s="713" t="s">
        <v>242</v>
      </c>
      <c r="BP25" s="713"/>
      <c r="BQ25" s="713"/>
      <c r="BR25" s="713"/>
      <c r="BS25" s="682" t="s">
        <v>242</v>
      </c>
      <c r="BT25" s="677"/>
      <c r="BU25" s="677"/>
      <c r="BV25" s="677"/>
      <c r="BW25" s="677"/>
      <c r="BX25" s="677"/>
      <c r="BY25" s="677"/>
      <c r="BZ25" s="677"/>
      <c r="CA25" s="677"/>
      <c r="CB25" s="720"/>
      <c r="CD25" s="709" t="s">
        <v>297</v>
      </c>
      <c r="CE25" s="710"/>
      <c r="CF25" s="710"/>
      <c r="CG25" s="710"/>
      <c r="CH25" s="710"/>
      <c r="CI25" s="710"/>
      <c r="CJ25" s="710"/>
      <c r="CK25" s="710"/>
      <c r="CL25" s="710"/>
      <c r="CM25" s="710"/>
      <c r="CN25" s="710"/>
      <c r="CO25" s="710"/>
      <c r="CP25" s="710"/>
      <c r="CQ25" s="711"/>
      <c r="CR25" s="676">
        <v>877476</v>
      </c>
      <c r="CS25" s="695"/>
      <c r="CT25" s="695"/>
      <c r="CU25" s="695"/>
      <c r="CV25" s="695"/>
      <c r="CW25" s="695"/>
      <c r="CX25" s="695"/>
      <c r="CY25" s="696"/>
      <c r="CZ25" s="679">
        <v>18</v>
      </c>
      <c r="DA25" s="697"/>
      <c r="DB25" s="697"/>
      <c r="DC25" s="698"/>
      <c r="DD25" s="682">
        <v>829972</v>
      </c>
      <c r="DE25" s="695"/>
      <c r="DF25" s="695"/>
      <c r="DG25" s="695"/>
      <c r="DH25" s="695"/>
      <c r="DI25" s="695"/>
      <c r="DJ25" s="695"/>
      <c r="DK25" s="696"/>
      <c r="DL25" s="682">
        <v>823223</v>
      </c>
      <c r="DM25" s="695"/>
      <c r="DN25" s="695"/>
      <c r="DO25" s="695"/>
      <c r="DP25" s="695"/>
      <c r="DQ25" s="695"/>
      <c r="DR25" s="695"/>
      <c r="DS25" s="695"/>
      <c r="DT25" s="695"/>
      <c r="DU25" s="695"/>
      <c r="DV25" s="696"/>
      <c r="DW25" s="679">
        <v>26</v>
      </c>
      <c r="DX25" s="697"/>
      <c r="DY25" s="697"/>
      <c r="DZ25" s="697"/>
      <c r="EA25" s="697"/>
      <c r="EB25" s="697"/>
      <c r="EC25" s="712"/>
    </row>
    <row r="26" spans="2:133" ht="11.25" customHeight="1" x14ac:dyDescent="0.15">
      <c r="B26" s="673" t="s">
        <v>298</v>
      </c>
      <c r="C26" s="674"/>
      <c r="D26" s="674"/>
      <c r="E26" s="674"/>
      <c r="F26" s="674"/>
      <c r="G26" s="674"/>
      <c r="H26" s="674"/>
      <c r="I26" s="674"/>
      <c r="J26" s="674"/>
      <c r="K26" s="674"/>
      <c r="L26" s="674"/>
      <c r="M26" s="674"/>
      <c r="N26" s="674"/>
      <c r="O26" s="674"/>
      <c r="P26" s="674"/>
      <c r="Q26" s="675"/>
      <c r="R26" s="676">
        <v>3363913</v>
      </c>
      <c r="S26" s="677"/>
      <c r="T26" s="677"/>
      <c r="U26" s="677"/>
      <c r="V26" s="677"/>
      <c r="W26" s="677"/>
      <c r="X26" s="677"/>
      <c r="Y26" s="678"/>
      <c r="Z26" s="713">
        <v>66.2</v>
      </c>
      <c r="AA26" s="713"/>
      <c r="AB26" s="713"/>
      <c r="AC26" s="713"/>
      <c r="AD26" s="714">
        <v>3069982</v>
      </c>
      <c r="AE26" s="714"/>
      <c r="AF26" s="714"/>
      <c r="AG26" s="714"/>
      <c r="AH26" s="714"/>
      <c r="AI26" s="714"/>
      <c r="AJ26" s="714"/>
      <c r="AK26" s="714"/>
      <c r="AL26" s="679">
        <v>99.9</v>
      </c>
      <c r="AM26" s="680"/>
      <c r="AN26" s="680"/>
      <c r="AO26" s="715"/>
      <c r="AP26" s="771" t="s">
        <v>299</v>
      </c>
      <c r="AQ26" s="772"/>
      <c r="AR26" s="772"/>
      <c r="AS26" s="772"/>
      <c r="AT26" s="772"/>
      <c r="AU26" s="772"/>
      <c r="AV26" s="772"/>
      <c r="AW26" s="772"/>
      <c r="AX26" s="772"/>
      <c r="AY26" s="772"/>
      <c r="AZ26" s="772"/>
      <c r="BA26" s="772"/>
      <c r="BB26" s="772"/>
      <c r="BC26" s="772"/>
      <c r="BD26" s="772"/>
      <c r="BE26" s="772"/>
      <c r="BF26" s="773"/>
      <c r="BG26" s="676" t="s">
        <v>242</v>
      </c>
      <c r="BH26" s="677"/>
      <c r="BI26" s="677"/>
      <c r="BJ26" s="677"/>
      <c r="BK26" s="677"/>
      <c r="BL26" s="677"/>
      <c r="BM26" s="677"/>
      <c r="BN26" s="678"/>
      <c r="BO26" s="713" t="s">
        <v>236</v>
      </c>
      <c r="BP26" s="713"/>
      <c r="BQ26" s="713"/>
      <c r="BR26" s="713"/>
      <c r="BS26" s="682" t="s">
        <v>242</v>
      </c>
      <c r="BT26" s="677"/>
      <c r="BU26" s="677"/>
      <c r="BV26" s="677"/>
      <c r="BW26" s="677"/>
      <c r="BX26" s="677"/>
      <c r="BY26" s="677"/>
      <c r="BZ26" s="677"/>
      <c r="CA26" s="677"/>
      <c r="CB26" s="720"/>
      <c r="CD26" s="709" t="s">
        <v>300</v>
      </c>
      <c r="CE26" s="710"/>
      <c r="CF26" s="710"/>
      <c r="CG26" s="710"/>
      <c r="CH26" s="710"/>
      <c r="CI26" s="710"/>
      <c r="CJ26" s="710"/>
      <c r="CK26" s="710"/>
      <c r="CL26" s="710"/>
      <c r="CM26" s="710"/>
      <c r="CN26" s="710"/>
      <c r="CO26" s="710"/>
      <c r="CP26" s="710"/>
      <c r="CQ26" s="711"/>
      <c r="CR26" s="676">
        <v>551577</v>
      </c>
      <c r="CS26" s="677"/>
      <c r="CT26" s="677"/>
      <c r="CU26" s="677"/>
      <c r="CV26" s="677"/>
      <c r="CW26" s="677"/>
      <c r="CX26" s="677"/>
      <c r="CY26" s="678"/>
      <c r="CZ26" s="679">
        <v>11.3</v>
      </c>
      <c r="DA26" s="697"/>
      <c r="DB26" s="697"/>
      <c r="DC26" s="698"/>
      <c r="DD26" s="682">
        <v>507316</v>
      </c>
      <c r="DE26" s="677"/>
      <c r="DF26" s="677"/>
      <c r="DG26" s="677"/>
      <c r="DH26" s="677"/>
      <c r="DI26" s="677"/>
      <c r="DJ26" s="677"/>
      <c r="DK26" s="678"/>
      <c r="DL26" s="682" t="s">
        <v>242</v>
      </c>
      <c r="DM26" s="677"/>
      <c r="DN26" s="677"/>
      <c r="DO26" s="677"/>
      <c r="DP26" s="677"/>
      <c r="DQ26" s="677"/>
      <c r="DR26" s="677"/>
      <c r="DS26" s="677"/>
      <c r="DT26" s="677"/>
      <c r="DU26" s="677"/>
      <c r="DV26" s="678"/>
      <c r="DW26" s="679" t="s">
        <v>236</v>
      </c>
      <c r="DX26" s="697"/>
      <c r="DY26" s="697"/>
      <c r="DZ26" s="697"/>
      <c r="EA26" s="697"/>
      <c r="EB26" s="697"/>
      <c r="EC26" s="712"/>
    </row>
    <row r="27" spans="2:133" ht="11.25" customHeight="1" x14ac:dyDescent="0.15">
      <c r="B27" s="673" t="s">
        <v>301</v>
      </c>
      <c r="C27" s="674"/>
      <c r="D27" s="674"/>
      <c r="E27" s="674"/>
      <c r="F27" s="674"/>
      <c r="G27" s="674"/>
      <c r="H27" s="674"/>
      <c r="I27" s="674"/>
      <c r="J27" s="674"/>
      <c r="K27" s="674"/>
      <c r="L27" s="674"/>
      <c r="M27" s="674"/>
      <c r="N27" s="674"/>
      <c r="O27" s="674"/>
      <c r="P27" s="674"/>
      <c r="Q27" s="675"/>
      <c r="R27" s="676">
        <v>1243</v>
      </c>
      <c r="S27" s="677"/>
      <c r="T27" s="677"/>
      <c r="U27" s="677"/>
      <c r="V27" s="677"/>
      <c r="W27" s="677"/>
      <c r="X27" s="677"/>
      <c r="Y27" s="678"/>
      <c r="Z27" s="713">
        <v>0</v>
      </c>
      <c r="AA27" s="713"/>
      <c r="AB27" s="713"/>
      <c r="AC27" s="713"/>
      <c r="AD27" s="714">
        <v>1243</v>
      </c>
      <c r="AE27" s="714"/>
      <c r="AF27" s="714"/>
      <c r="AG27" s="714"/>
      <c r="AH27" s="714"/>
      <c r="AI27" s="714"/>
      <c r="AJ27" s="714"/>
      <c r="AK27" s="714"/>
      <c r="AL27" s="679">
        <v>0</v>
      </c>
      <c r="AM27" s="680"/>
      <c r="AN27" s="680"/>
      <c r="AO27" s="715"/>
      <c r="AP27" s="673" t="s">
        <v>302</v>
      </c>
      <c r="AQ27" s="674"/>
      <c r="AR27" s="674"/>
      <c r="AS27" s="674"/>
      <c r="AT27" s="674"/>
      <c r="AU27" s="674"/>
      <c r="AV27" s="674"/>
      <c r="AW27" s="674"/>
      <c r="AX27" s="674"/>
      <c r="AY27" s="674"/>
      <c r="AZ27" s="674"/>
      <c r="BA27" s="674"/>
      <c r="BB27" s="674"/>
      <c r="BC27" s="674"/>
      <c r="BD27" s="674"/>
      <c r="BE27" s="674"/>
      <c r="BF27" s="675"/>
      <c r="BG27" s="676">
        <v>747664</v>
      </c>
      <c r="BH27" s="677"/>
      <c r="BI27" s="677"/>
      <c r="BJ27" s="677"/>
      <c r="BK27" s="677"/>
      <c r="BL27" s="677"/>
      <c r="BM27" s="677"/>
      <c r="BN27" s="678"/>
      <c r="BO27" s="713">
        <v>100</v>
      </c>
      <c r="BP27" s="713"/>
      <c r="BQ27" s="713"/>
      <c r="BR27" s="713"/>
      <c r="BS27" s="682">
        <v>49425</v>
      </c>
      <c r="BT27" s="677"/>
      <c r="BU27" s="677"/>
      <c r="BV27" s="677"/>
      <c r="BW27" s="677"/>
      <c r="BX27" s="677"/>
      <c r="BY27" s="677"/>
      <c r="BZ27" s="677"/>
      <c r="CA27" s="677"/>
      <c r="CB27" s="720"/>
      <c r="CD27" s="709" t="s">
        <v>303</v>
      </c>
      <c r="CE27" s="710"/>
      <c r="CF27" s="710"/>
      <c r="CG27" s="710"/>
      <c r="CH27" s="710"/>
      <c r="CI27" s="710"/>
      <c r="CJ27" s="710"/>
      <c r="CK27" s="710"/>
      <c r="CL27" s="710"/>
      <c r="CM27" s="710"/>
      <c r="CN27" s="710"/>
      <c r="CO27" s="710"/>
      <c r="CP27" s="710"/>
      <c r="CQ27" s="711"/>
      <c r="CR27" s="676">
        <v>255742</v>
      </c>
      <c r="CS27" s="695"/>
      <c r="CT27" s="695"/>
      <c r="CU27" s="695"/>
      <c r="CV27" s="695"/>
      <c r="CW27" s="695"/>
      <c r="CX27" s="695"/>
      <c r="CY27" s="696"/>
      <c r="CZ27" s="679">
        <v>5.3</v>
      </c>
      <c r="DA27" s="697"/>
      <c r="DB27" s="697"/>
      <c r="DC27" s="698"/>
      <c r="DD27" s="682">
        <v>93708</v>
      </c>
      <c r="DE27" s="695"/>
      <c r="DF27" s="695"/>
      <c r="DG27" s="695"/>
      <c r="DH27" s="695"/>
      <c r="DI27" s="695"/>
      <c r="DJ27" s="695"/>
      <c r="DK27" s="696"/>
      <c r="DL27" s="682">
        <v>93708</v>
      </c>
      <c r="DM27" s="695"/>
      <c r="DN27" s="695"/>
      <c r="DO27" s="695"/>
      <c r="DP27" s="695"/>
      <c r="DQ27" s="695"/>
      <c r="DR27" s="695"/>
      <c r="DS27" s="695"/>
      <c r="DT27" s="695"/>
      <c r="DU27" s="695"/>
      <c r="DV27" s="696"/>
      <c r="DW27" s="679">
        <v>3</v>
      </c>
      <c r="DX27" s="697"/>
      <c r="DY27" s="697"/>
      <c r="DZ27" s="697"/>
      <c r="EA27" s="697"/>
      <c r="EB27" s="697"/>
      <c r="EC27" s="712"/>
    </row>
    <row r="28" spans="2:133" ht="11.25" customHeight="1" x14ac:dyDescent="0.15">
      <c r="B28" s="673" t="s">
        <v>304</v>
      </c>
      <c r="C28" s="674"/>
      <c r="D28" s="674"/>
      <c r="E28" s="674"/>
      <c r="F28" s="674"/>
      <c r="G28" s="674"/>
      <c r="H28" s="674"/>
      <c r="I28" s="674"/>
      <c r="J28" s="674"/>
      <c r="K28" s="674"/>
      <c r="L28" s="674"/>
      <c r="M28" s="674"/>
      <c r="N28" s="674"/>
      <c r="O28" s="674"/>
      <c r="P28" s="674"/>
      <c r="Q28" s="675"/>
      <c r="R28" s="676">
        <v>15463</v>
      </c>
      <c r="S28" s="677"/>
      <c r="T28" s="677"/>
      <c r="U28" s="677"/>
      <c r="V28" s="677"/>
      <c r="W28" s="677"/>
      <c r="X28" s="677"/>
      <c r="Y28" s="678"/>
      <c r="Z28" s="713">
        <v>0.3</v>
      </c>
      <c r="AA28" s="713"/>
      <c r="AB28" s="713"/>
      <c r="AC28" s="713"/>
      <c r="AD28" s="714" t="s">
        <v>242</v>
      </c>
      <c r="AE28" s="714"/>
      <c r="AF28" s="714"/>
      <c r="AG28" s="714"/>
      <c r="AH28" s="714"/>
      <c r="AI28" s="714"/>
      <c r="AJ28" s="714"/>
      <c r="AK28" s="714"/>
      <c r="AL28" s="679" t="s">
        <v>242</v>
      </c>
      <c r="AM28" s="680"/>
      <c r="AN28" s="680"/>
      <c r="AO28" s="715"/>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13"/>
      <c r="BP28" s="713"/>
      <c r="BQ28" s="713"/>
      <c r="BR28" s="713"/>
      <c r="BS28" s="682"/>
      <c r="BT28" s="677"/>
      <c r="BU28" s="677"/>
      <c r="BV28" s="677"/>
      <c r="BW28" s="677"/>
      <c r="BX28" s="677"/>
      <c r="BY28" s="677"/>
      <c r="BZ28" s="677"/>
      <c r="CA28" s="677"/>
      <c r="CB28" s="720"/>
      <c r="CD28" s="709" t="s">
        <v>305</v>
      </c>
      <c r="CE28" s="710"/>
      <c r="CF28" s="710"/>
      <c r="CG28" s="710"/>
      <c r="CH28" s="710"/>
      <c r="CI28" s="710"/>
      <c r="CJ28" s="710"/>
      <c r="CK28" s="710"/>
      <c r="CL28" s="710"/>
      <c r="CM28" s="710"/>
      <c r="CN28" s="710"/>
      <c r="CO28" s="710"/>
      <c r="CP28" s="710"/>
      <c r="CQ28" s="711"/>
      <c r="CR28" s="676">
        <v>635342</v>
      </c>
      <c r="CS28" s="677"/>
      <c r="CT28" s="677"/>
      <c r="CU28" s="677"/>
      <c r="CV28" s="677"/>
      <c r="CW28" s="677"/>
      <c r="CX28" s="677"/>
      <c r="CY28" s="678"/>
      <c r="CZ28" s="679">
        <v>13</v>
      </c>
      <c r="DA28" s="697"/>
      <c r="DB28" s="697"/>
      <c r="DC28" s="698"/>
      <c r="DD28" s="682">
        <v>633390</v>
      </c>
      <c r="DE28" s="677"/>
      <c r="DF28" s="677"/>
      <c r="DG28" s="677"/>
      <c r="DH28" s="677"/>
      <c r="DI28" s="677"/>
      <c r="DJ28" s="677"/>
      <c r="DK28" s="678"/>
      <c r="DL28" s="682">
        <v>633390</v>
      </c>
      <c r="DM28" s="677"/>
      <c r="DN28" s="677"/>
      <c r="DO28" s="677"/>
      <c r="DP28" s="677"/>
      <c r="DQ28" s="677"/>
      <c r="DR28" s="677"/>
      <c r="DS28" s="677"/>
      <c r="DT28" s="677"/>
      <c r="DU28" s="677"/>
      <c r="DV28" s="678"/>
      <c r="DW28" s="679">
        <v>20</v>
      </c>
      <c r="DX28" s="697"/>
      <c r="DY28" s="697"/>
      <c r="DZ28" s="697"/>
      <c r="EA28" s="697"/>
      <c r="EB28" s="697"/>
      <c r="EC28" s="712"/>
    </row>
    <row r="29" spans="2:133" ht="11.25" customHeight="1" x14ac:dyDescent="0.15">
      <c r="B29" s="673" t="s">
        <v>306</v>
      </c>
      <c r="C29" s="674"/>
      <c r="D29" s="674"/>
      <c r="E29" s="674"/>
      <c r="F29" s="674"/>
      <c r="G29" s="674"/>
      <c r="H29" s="674"/>
      <c r="I29" s="674"/>
      <c r="J29" s="674"/>
      <c r="K29" s="674"/>
      <c r="L29" s="674"/>
      <c r="M29" s="674"/>
      <c r="N29" s="674"/>
      <c r="O29" s="674"/>
      <c r="P29" s="674"/>
      <c r="Q29" s="675"/>
      <c r="R29" s="676">
        <v>60596</v>
      </c>
      <c r="S29" s="677"/>
      <c r="T29" s="677"/>
      <c r="U29" s="677"/>
      <c r="V29" s="677"/>
      <c r="W29" s="677"/>
      <c r="X29" s="677"/>
      <c r="Y29" s="678"/>
      <c r="Z29" s="713">
        <v>1.2</v>
      </c>
      <c r="AA29" s="713"/>
      <c r="AB29" s="713"/>
      <c r="AC29" s="713"/>
      <c r="AD29" s="714">
        <v>1200</v>
      </c>
      <c r="AE29" s="714"/>
      <c r="AF29" s="714"/>
      <c r="AG29" s="714"/>
      <c r="AH29" s="714"/>
      <c r="AI29" s="714"/>
      <c r="AJ29" s="714"/>
      <c r="AK29" s="714"/>
      <c r="AL29" s="679">
        <v>0</v>
      </c>
      <c r="AM29" s="680"/>
      <c r="AN29" s="680"/>
      <c r="AO29" s="715"/>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13"/>
      <c r="BP29" s="713"/>
      <c r="BQ29" s="713"/>
      <c r="BR29" s="713"/>
      <c r="BS29" s="714"/>
      <c r="BT29" s="714"/>
      <c r="BU29" s="714"/>
      <c r="BV29" s="714"/>
      <c r="BW29" s="714"/>
      <c r="BX29" s="714"/>
      <c r="BY29" s="714"/>
      <c r="BZ29" s="714"/>
      <c r="CA29" s="714"/>
      <c r="CB29" s="764"/>
      <c r="CD29" s="765" t="s">
        <v>307</v>
      </c>
      <c r="CE29" s="766"/>
      <c r="CF29" s="709" t="s">
        <v>308</v>
      </c>
      <c r="CG29" s="710"/>
      <c r="CH29" s="710"/>
      <c r="CI29" s="710"/>
      <c r="CJ29" s="710"/>
      <c r="CK29" s="710"/>
      <c r="CL29" s="710"/>
      <c r="CM29" s="710"/>
      <c r="CN29" s="710"/>
      <c r="CO29" s="710"/>
      <c r="CP29" s="710"/>
      <c r="CQ29" s="711"/>
      <c r="CR29" s="676">
        <v>635342</v>
      </c>
      <c r="CS29" s="695"/>
      <c r="CT29" s="695"/>
      <c r="CU29" s="695"/>
      <c r="CV29" s="695"/>
      <c r="CW29" s="695"/>
      <c r="CX29" s="695"/>
      <c r="CY29" s="696"/>
      <c r="CZ29" s="679">
        <v>13</v>
      </c>
      <c r="DA29" s="697"/>
      <c r="DB29" s="697"/>
      <c r="DC29" s="698"/>
      <c r="DD29" s="682">
        <v>633390</v>
      </c>
      <c r="DE29" s="695"/>
      <c r="DF29" s="695"/>
      <c r="DG29" s="695"/>
      <c r="DH29" s="695"/>
      <c r="DI29" s="695"/>
      <c r="DJ29" s="695"/>
      <c r="DK29" s="696"/>
      <c r="DL29" s="682">
        <v>633390</v>
      </c>
      <c r="DM29" s="695"/>
      <c r="DN29" s="695"/>
      <c r="DO29" s="695"/>
      <c r="DP29" s="695"/>
      <c r="DQ29" s="695"/>
      <c r="DR29" s="695"/>
      <c r="DS29" s="695"/>
      <c r="DT29" s="695"/>
      <c r="DU29" s="695"/>
      <c r="DV29" s="696"/>
      <c r="DW29" s="679">
        <v>20</v>
      </c>
      <c r="DX29" s="697"/>
      <c r="DY29" s="697"/>
      <c r="DZ29" s="697"/>
      <c r="EA29" s="697"/>
      <c r="EB29" s="697"/>
      <c r="EC29" s="712"/>
    </row>
    <row r="30" spans="2:133" ht="11.25" customHeight="1" x14ac:dyDescent="0.15">
      <c r="B30" s="673" t="s">
        <v>309</v>
      </c>
      <c r="C30" s="674"/>
      <c r="D30" s="674"/>
      <c r="E30" s="674"/>
      <c r="F30" s="674"/>
      <c r="G30" s="674"/>
      <c r="H30" s="674"/>
      <c r="I30" s="674"/>
      <c r="J30" s="674"/>
      <c r="K30" s="674"/>
      <c r="L30" s="674"/>
      <c r="M30" s="674"/>
      <c r="N30" s="674"/>
      <c r="O30" s="674"/>
      <c r="P30" s="674"/>
      <c r="Q30" s="675"/>
      <c r="R30" s="676">
        <v>3861</v>
      </c>
      <c r="S30" s="677"/>
      <c r="T30" s="677"/>
      <c r="U30" s="677"/>
      <c r="V30" s="677"/>
      <c r="W30" s="677"/>
      <c r="X30" s="677"/>
      <c r="Y30" s="678"/>
      <c r="Z30" s="713">
        <v>0.1</v>
      </c>
      <c r="AA30" s="713"/>
      <c r="AB30" s="713"/>
      <c r="AC30" s="713"/>
      <c r="AD30" s="714" t="s">
        <v>242</v>
      </c>
      <c r="AE30" s="714"/>
      <c r="AF30" s="714"/>
      <c r="AG30" s="714"/>
      <c r="AH30" s="714"/>
      <c r="AI30" s="714"/>
      <c r="AJ30" s="714"/>
      <c r="AK30" s="714"/>
      <c r="AL30" s="679" t="s">
        <v>242</v>
      </c>
      <c r="AM30" s="680"/>
      <c r="AN30" s="680"/>
      <c r="AO30" s="715"/>
      <c r="AP30" s="737" t="s">
        <v>224</v>
      </c>
      <c r="AQ30" s="738"/>
      <c r="AR30" s="738"/>
      <c r="AS30" s="738"/>
      <c r="AT30" s="738"/>
      <c r="AU30" s="738"/>
      <c r="AV30" s="738"/>
      <c r="AW30" s="738"/>
      <c r="AX30" s="738"/>
      <c r="AY30" s="738"/>
      <c r="AZ30" s="738"/>
      <c r="BA30" s="738"/>
      <c r="BB30" s="738"/>
      <c r="BC30" s="738"/>
      <c r="BD30" s="738"/>
      <c r="BE30" s="738"/>
      <c r="BF30" s="739"/>
      <c r="BG30" s="737" t="s">
        <v>310</v>
      </c>
      <c r="BH30" s="762"/>
      <c r="BI30" s="762"/>
      <c r="BJ30" s="762"/>
      <c r="BK30" s="762"/>
      <c r="BL30" s="762"/>
      <c r="BM30" s="762"/>
      <c r="BN30" s="762"/>
      <c r="BO30" s="762"/>
      <c r="BP30" s="762"/>
      <c r="BQ30" s="763"/>
      <c r="BR30" s="737" t="s">
        <v>311</v>
      </c>
      <c r="BS30" s="762"/>
      <c r="BT30" s="762"/>
      <c r="BU30" s="762"/>
      <c r="BV30" s="762"/>
      <c r="BW30" s="762"/>
      <c r="BX30" s="762"/>
      <c r="BY30" s="762"/>
      <c r="BZ30" s="762"/>
      <c r="CA30" s="762"/>
      <c r="CB30" s="763"/>
      <c r="CD30" s="767"/>
      <c r="CE30" s="768"/>
      <c r="CF30" s="709" t="s">
        <v>312</v>
      </c>
      <c r="CG30" s="710"/>
      <c r="CH30" s="710"/>
      <c r="CI30" s="710"/>
      <c r="CJ30" s="710"/>
      <c r="CK30" s="710"/>
      <c r="CL30" s="710"/>
      <c r="CM30" s="710"/>
      <c r="CN30" s="710"/>
      <c r="CO30" s="710"/>
      <c r="CP30" s="710"/>
      <c r="CQ30" s="711"/>
      <c r="CR30" s="676">
        <v>603992</v>
      </c>
      <c r="CS30" s="677"/>
      <c r="CT30" s="677"/>
      <c r="CU30" s="677"/>
      <c r="CV30" s="677"/>
      <c r="CW30" s="677"/>
      <c r="CX30" s="677"/>
      <c r="CY30" s="678"/>
      <c r="CZ30" s="679">
        <v>12.4</v>
      </c>
      <c r="DA30" s="697"/>
      <c r="DB30" s="697"/>
      <c r="DC30" s="698"/>
      <c r="DD30" s="682">
        <v>602296</v>
      </c>
      <c r="DE30" s="677"/>
      <c r="DF30" s="677"/>
      <c r="DG30" s="677"/>
      <c r="DH30" s="677"/>
      <c r="DI30" s="677"/>
      <c r="DJ30" s="677"/>
      <c r="DK30" s="678"/>
      <c r="DL30" s="682">
        <v>602296</v>
      </c>
      <c r="DM30" s="677"/>
      <c r="DN30" s="677"/>
      <c r="DO30" s="677"/>
      <c r="DP30" s="677"/>
      <c r="DQ30" s="677"/>
      <c r="DR30" s="677"/>
      <c r="DS30" s="677"/>
      <c r="DT30" s="677"/>
      <c r="DU30" s="677"/>
      <c r="DV30" s="678"/>
      <c r="DW30" s="679">
        <v>19</v>
      </c>
      <c r="DX30" s="697"/>
      <c r="DY30" s="697"/>
      <c r="DZ30" s="697"/>
      <c r="EA30" s="697"/>
      <c r="EB30" s="697"/>
      <c r="EC30" s="712"/>
    </row>
    <row r="31" spans="2:133" ht="11.25" customHeight="1" x14ac:dyDescent="0.15">
      <c r="B31" s="673" t="s">
        <v>313</v>
      </c>
      <c r="C31" s="674"/>
      <c r="D31" s="674"/>
      <c r="E31" s="674"/>
      <c r="F31" s="674"/>
      <c r="G31" s="674"/>
      <c r="H31" s="674"/>
      <c r="I31" s="674"/>
      <c r="J31" s="674"/>
      <c r="K31" s="674"/>
      <c r="L31" s="674"/>
      <c r="M31" s="674"/>
      <c r="N31" s="674"/>
      <c r="O31" s="674"/>
      <c r="P31" s="674"/>
      <c r="Q31" s="675"/>
      <c r="R31" s="676">
        <v>269299</v>
      </c>
      <c r="S31" s="677"/>
      <c r="T31" s="677"/>
      <c r="U31" s="677"/>
      <c r="V31" s="677"/>
      <c r="W31" s="677"/>
      <c r="X31" s="677"/>
      <c r="Y31" s="678"/>
      <c r="Z31" s="713">
        <v>5.3</v>
      </c>
      <c r="AA31" s="713"/>
      <c r="AB31" s="713"/>
      <c r="AC31" s="713"/>
      <c r="AD31" s="714" t="s">
        <v>242</v>
      </c>
      <c r="AE31" s="714"/>
      <c r="AF31" s="714"/>
      <c r="AG31" s="714"/>
      <c r="AH31" s="714"/>
      <c r="AI31" s="714"/>
      <c r="AJ31" s="714"/>
      <c r="AK31" s="714"/>
      <c r="AL31" s="679" t="s">
        <v>242</v>
      </c>
      <c r="AM31" s="680"/>
      <c r="AN31" s="680"/>
      <c r="AO31" s="715"/>
      <c r="AP31" s="750" t="s">
        <v>314</v>
      </c>
      <c r="AQ31" s="751"/>
      <c r="AR31" s="751"/>
      <c r="AS31" s="751"/>
      <c r="AT31" s="756" t="s">
        <v>315</v>
      </c>
      <c r="AU31" s="229"/>
      <c r="AV31" s="229"/>
      <c r="AW31" s="229"/>
      <c r="AX31" s="742" t="s">
        <v>190</v>
      </c>
      <c r="AY31" s="743"/>
      <c r="AZ31" s="743"/>
      <c r="BA31" s="743"/>
      <c r="BB31" s="743"/>
      <c r="BC31" s="743"/>
      <c r="BD31" s="743"/>
      <c r="BE31" s="743"/>
      <c r="BF31" s="744"/>
      <c r="BG31" s="745">
        <v>99.3</v>
      </c>
      <c r="BH31" s="746"/>
      <c r="BI31" s="746"/>
      <c r="BJ31" s="746"/>
      <c r="BK31" s="746"/>
      <c r="BL31" s="746"/>
      <c r="BM31" s="747">
        <v>97.9</v>
      </c>
      <c r="BN31" s="746"/>
      <c r="BO31" s="746"/>
      <c r="BP31" s="746"/>
      <c r="BQ31" s="748"/>
      <c r="BR31" s="745">
        <v>99.4</v>
      </c>
      <c r="BS31" s="746"/>
      <c r="BT31" s="746"/>
      <c r="BU31" s="746"/>
      <c r="BV31" s="746"/>
      <c r="BW31" s="746"/>
      <c r="BX31" s="747">
        <v>98.1</v>
      </c>
      <c r="BY31" s="746"/>
      <c r="BZ31" s="746"/>
      <c r="CA31" s="746"/>
      <c r="CB31" s="748"/>
      <c r="CD31" s="767"/>
      <c r="CE31" s="768"/>
      <c r="CF31" s="709" t="s">
        <v>316</v>
      </c>
      <c r="CG31" s="710"/>
      <c r="CH31" s="710"/>
      <c r="CI31" s="710"/>
      <c r="CJ31" s="710"/>
      <c r="CK31" s="710"/>
      <c r="CL31" s="710"/>
      <c r="CM31" s="710"/>
      <c r="CN31" s="710"/>
      <c r="CO31" s="710"/>
      <c r="CP31" s="710"/>
      <c r="CQ31" s="711"/>
      <c r="CR31" s="676">
        <v>31350</v>
      </c>
      <c r="CS31" s="695"/>
      <c r="CT31" s="695"/>
      <c r="CU31" s="695"/>
      <c r="CV31" s="695"/>
      <c r="CW31" s="695"/>
      <c r="CX31" s="695"/>
      <c r="CY31" s="696"/>
      <c r="CZ31" s="679">
        <v>0.6</v>
      </c>
      <c r="DA31" s="697"/>
      <c r="DB31" s="697"/>
      <c r="DC31" s="698"/>
      <c r="DD31" s="682">
        <v>31094</v>
      </c>
      <c r="DE31" s="695"/>
      <c r="DF31" s="695"/>
      <c r="DG31" s="695"/>
      <c r="DH31" s="695"/>
      <c r="DI31" s="695"/>
      <c r="DJ31" s="695"/>
      <c r="DK31" s="696"/>
      <c r="DL31" s="682">
        <v>31094</v>
      </c>
      <c r="DM31" s="695"/>
      <c r="DN31" s="695"/>
      <c r="DO31" s="695"/>
      <c r="DP31" s="695"/>
      <c r="DQ31" s="695"/>
      <c r="DR31" s="695"/>
      <c r="DS31" s="695"/>
      <c r="DT31" s="695"/>
      <c r="DU31" s="695"/>
      <c r="DV31" s="696"/>
      <c r="DW31" s="679">
        <v>1</v>
      </c>
      <c r="DX31" s="697"/>
      <c r="DY31" s="697"/>
      <c r="DZ31" s="697"/>
      <c r="EA31" s="697"/>
      <c r="EB31" s="697"/>
      <c r="EC31" s="712"/>
    </row>
    <row r="32" spans="2:133" ht="11.25" customHeight="1" x14ac:dyDescent="0.15">
      <c r="B32" s="759" t="s">
        <v>317</v>
      </c>
      <c r="C32" s="760"/>
      <c r="D32" s="760"/>
      <c r="E32" s="760"/>
      <c r="F32" s="760"/>
      <c r="G32" s="760"/>
      <c r="H32" s="760"/>
      <c r="I32" s="760"/>
      <c r="J32" s="760"/>
      <c r="K32" s="760"/>
      <c r="L32" s="760"/>
      <c r="M32" s="760"/>
      <c r="N32" s="760"/>
      <c r="O32" s="760"/>
      <c r="P32" s="760"/>
      <c r="Q32" s="761"/>
      <c r="R32" s="676" t="s">
        <v>242</v>
      </c>
      <c r="S32" s="677"/>
      <c r="T32" s="677"/>
      <c r="U32" s="677"/>
      <c r="V32" s="677"/>
      <c r="W32" s="677"/>
      <c r="X32" s="677"/>
      <c r="Y32" s="678"/>
      <c r="Z32" s="713" t="s">
        <v>242</v>
      </c>
      <c r="AA32" s="713"/>
      <c r="AB32" s="713"/>
      <c r="AC32" s="713"/>
      <c r="AD32" s="714" t="s">
        <v>242</v>
      </c>
      <c r="AE32" s="714"/>
      <c r="AF32" s="714"/>
      <c r="AG32" s="714"/>
      <c r="AH32" s="714"/>
      <c r="AI32" s="714"/>
      <c r="AJ32" s="714"/>
      <c r="AK32" s="714"/>
      <c r="AL32" s="679" t="s">
        <v>242</v>
      </c>
      <c r="AM32" s="680"/>
      <c r="AN32" s="680"/>
      <c r="AO32" s="715"/>
      <c r="AP32" s="752"/>
      <c r="AQ32" s="753"/>
      <c r="AR32" s="753"/>
      <c r="AS32" s="753"/>
      <c r="AT32" s="757"/>
      <c r="AU32" s="228" t="s">
        <v>318</v>
      </c>
      <c r="AV32" s="228"/>
      <c r="AW32" s="228"/>
      <c r="AX32" s="673" t="s">
        <v>319</v>
      </c>
      <c r="AY32" s="674"/>
      <c r="AZ32" s="674"/>
      <c r="BA32" s="674"/>
      <c r="BB32" s="674"/>
      <c r="BC32" s="674"/>
      <c r="BD32" s="674"/>
      <c r="BE32" s="674"/>
      <c r="BF32" s="675"/>
      <c r="BG32" s="749">
        <v>99.6</v>
      </c>
      <c r="BH32" s="695"/>
      <c r="BI32" s="695"/>
      <c r="BJ32" s="695"/>
      <c r="BK32" s="695"/>
      <c r="BL32" s="695"/>
      <c r="BM32" s="680">
        <v>98.3</v>
      </c>
      <c r="BN32" s="741"/>
      <c r="BO32" s="741"/>
      <c r="BP32" s="741"/>
      <c r="BQ32" s="719"/>
      <c r="BR32" s="749">
        <v>99.7</v>
      </c>
      <c r="BS32" s="695"/>
      <c r="BT32" s="695"/>
      <c r="BU32" s="695"/>
      <c r="BV32" s="695"/>
      <c r="BW32" s="695"/>
      <c r="BX32" s="680">
        <v>98.4</v>
      </c>
      <c r="BY32" s="741"/>
      <c r="BZ32" s="741"/>
      <c r="CA32" s="741"/>
      <c r="CB32" s="719"/>
      <c r="CD32" s="769"/>
      <c r="CE32" s="770"/>
      <c r="CF32" s="709" t="s">
        <v>320</v>
      </c>
      <c r="CG32" s="710"/>
      <c r="CH32" s="710"/>
      <c r="CI32" s="710"/>
      <c r="CJ32" s="710"/>
      <c r="CK32" s="710"/>
      <c r="CL32" s="710"/>
      <c r="CM32" s="710"/>
      <c r="CN32" s="710"/>
      <c r="CO32" s="710"/>
      <c r="CP32" s="710"/>
      <c r="CQ32" s="711"/>
      <c r="CR32" s="676" t="s">
        <v>242</v>
      </c>
      <c r="CS32" s="677"/>
      <c r="CT32" s="677"/>
      <c r="CU32" s="677"/>
      <c r="CV32" s="677"/>
      <c r="CW32" s="677"/>
      <c r="CX32" s="677"/>
      <c r="CY32" s="678"/>
      <c r="CZ32" s="679" t="s">
        <v>236</v>
      </c>
      <c r="DA32" s="697"/>
      <c r="DB32" s="697"/>
      <c r="DC32" s="698"/>
      <c r="DD32" s="682" t="s">
        <v>242</v>
      </c>
      <c r="DE32" s="677"/>
      <c r="DF32" s="677"/>
      <c r="DG32" s="677"/>
      <c r="DH32" s="677"/>
      <c r="DI32" s="677"/>
      <c r="DJ32" s="677"/>
      <c r="DK32" s="678"/>
      <c r="DL32" s="682" t="s">
        <v>242</v>
      </c>
      <c r="DM32" s="677"/>
      <c r="DN32" s="677"/>
      <c r="DO32" s="677"/>
      <c r="DP32" s="677"/>
      <c r="DQ32" s="677"/>
      <c r="DR32" s="677"/>
      <c r="DS32" s="677"/>
      <c r="DT32" s="677"/>
      <c r="DU32" s="677"/>
      <c r="DV32" s="678"/>
      <c r="DW32" s="679" t="s">
        <v>242</v>
      </c>
      <c r="DX32" s="697"/>
      <c r="DY32" s="697"/>
      <c r="DZ32" s="697"/>
      <c r="EA32" s="697"/>
      <c r="EB32" s="697"/>
      <c r="EC32" s="712"/>
    </row>
    <row r="33" spans="2:133" ht="11.25" customHeight="1" x14ac:dyDescent="0.15">
      <c r="B33" s="673" t="s">
        <v>321</v>
      </c>
      <c r="C33" s="674"/>
      <c r="D33" s="674"/>
      <c r="E33" s="674"/>
      <c r="F33" s="674"/>
      <c r="G33" s="674"/>
      <c r="H33" s="674"/>
      <c r="I33" s="674"/>
      <c r="J33" s="674"/>
      <c r="K33" s="674"/>
      <c r="L33" s="674"/>
      <c r="M33" s="674"/>
      <c r="N33" s="674"/>
      <c r="O33" s="674"/>
      <c r="P33" s="674"/>
      <c r="Q33" s="675"/>
      <c r="R33" s="676">
        <v>511123</v>
      </c>
      <c r="S33" s="677"/>
      <c r="T33" s="677"/>
      <c r="U33" s="677"/>
      <c r="V33" s="677"/>
      <c r="W33" s="677"/>
      <c r="X33" s="677"/>
      <c r="Y33" s="678"/>
      <c r="Z33" s="713">
        <v>10.1</v>
      </c>
      <c r="AA33" s="713"/>
      <c r="AB33" s="713"/>
      <c r="AC33" s="713"/>
      <c r="AD33" s="714" t="s">
        <v>242</v>
      </c>
      <c r="AE33" s="714"/>
      <c r="AF33" s="714"/>
      <c r="AG33" s="714"/>
      <c r="AH33" s="714"/>
      <c r="AI33" s="714"/>
      <c r="AJ33" s="714"/>
      <c r="AK33" s="714"/>
      <c r="AL33" s="679" t="s">
        <v>242</v>
      </c>
      <c r="AM33" s="680"/>
      <c r="AN33" s="680"/>
      <c r="AO33" s="715"/>
      <c r="AP33" s="754"/>
      <c r="AQ33" s="755"/>
      <c r="AR33" s="755"/>
      <c r="AS33" s="755"/>
      <c r="AT33" s="758"/>
      <c r="AU33" s="230"/>
      <c r="AV33" s="230"/>
      <c r="AW33" s="230"/>
      <c r="AX33" s="657" t="s">
        <v>322</v>
      </c>
      <c r="AY33" s="658"/>
      <c r="AZ33" s="658"/>
      <c r="BA33" s="658"/>
      <c r="BB33" s="658"/>
      <c r="BC33" s="658"/>
      <c r="BD33" s="658"/>
      <c r="BE33" s="658"/>
      <c r="BF33" s="659"/>
      <c r="BG33" s="740">
        <v>98.8</v>
      </c>
      <c r="BH33" s="661"/>
      <c r="BI33" s="661"/>
      <c r="BJ33" s="661"/>
      <c r="BK33" s="661"/>
      <c r="BL33" s="661"/>
      <c r="BM33" s="704">
        <v>96.8</v>
      </c>
      <c r="BN33" s="661"/>
      <c r="BO33" s="661"/>
      <c r="BP33" s="661"/>
      <c r="BQ33" s="725"/>
      <c r="BR33" s="740">
        <v>99</v>
      </c>
      <c r="BS33" s="661"/>
      <c r="BT33" s="661"/>
      <c r="BU33" s="661"/>
      <c r="BV33" s="661"/>
      <c r="BW33" s="661"/>
      <c r="BX33" s="704">
        <v>97</v>
      </c>
      <c r="BY33" s="661"/>
      <c r="BZ33" s="661"/>
      <c r="CA33" s="661"/>
      <c r="CB33" s="725"/>
      <c r="CD33" s="709" t="s">
        <v>323</v>
      </c>
      <c r="CE33" s="710"/>
      <c r="CF33" s="710"/>
      <c r="CG33" s="710"/>
      <c r="CH33" s="710"/>
      <c r="CI33" s="710"/>
      <c r="CJ33" s="710"/>
      <c r="CK33" s="710"/>
      <c r="CL33" s="710"/>
      <c r="CM33" s="710"/>
      <c r="CN33" s="710"/>
      <c r="CO33" s="710"/>
      <c r="CP33" s="710"/>
      <c r="CQ33" s="711"/>
      <c r="CR33" s="676">
        <v>2162536</v>
      </c>
      <c r="CS33" s="695"/>
      <c r="CT33" s="695"/>
      <c r="CU33" s="695"/>
      <c r="CV33" s="695"/>
      <c r="CW33" s="695"/>
      <c r="CX33" s="695"/>
      <c r="CY33" s="696"/>
      <c r="CZ33" s="679">
        <v>44.4</v>
      </c>
      <c r="DA33" s="697"/>
      <c r="DB33" s="697"/>
      <c r="DC33" s="698"/>
      <c r="DD33" s="682">
        <v>1803253</v>
      </c>
      <c r="DE33" s="695"/>
      <c r="DF33" s="695"/>
      <c r="DG33" s="695"/>
      <c r="DH33" s="695"/>
      <c r="DI33" s="695"/>
      <c r="DJ33" s="695"/>
      <c r="DK33" s="696"/>
      <c r="DL33" s="682">
        <v>1369736</v>
      </c>
      <c r="DM33" s="695"/>
      <c r="DN33" s="695"/>
      <c r="DO33" s="695"/>
      <c r="DP33" s="695"/>
      <c r="DQ33" s="695"/>
      <c r="DR33" s="695"/>
      <c r="DS33" s="695"/>
      <c r="DT33" s="695"/>
      <c r="DU33" s="695"/>
      <c r="DV33" s="696"/>
      <c r="DW33" s="679">
        <v>43.3</v>
      </c>
      <c r="DX33" s="697"/>
      <c r="DY33" s="697"/>
      <c r="DZ33" s="697"/>
      <c r="EA33" s="697"/>
      <c r="EB33" s="697"/>
      <c r="EC33" s="712"/>
    </row>
    <row r="34" spans="2:133" ht="11.25" customHeight="1" x14ac:dyDescent="0.15">
      <c r="B34" s="673" t="s">
        <v>324</v>
      </c>
      <c r="C34" s="674"/>
      <c r="D34" s="674"/>
      <c r="E34" s="674"/>
      <c r="F34" s="674"/>
      <c r="G34" s="674"/>
      <c r="H34" s="674"/>
      <c r="I34" s="674"/>
      <c r="J34" s="674"/>
      <c r="K34" s="674"/>
      <c r="L34" s="674"/>
      <c r="M34" s="674"/>
      <c r="N34" s="674"/>
      <c r="O34" s="674"/>
      <c r="P34" s="674"/>
      <c r="Q34" s="675"/>
      <c r="R34" s="676">
        <v>32045</v>
      </c>
      <c r="S34" s="677"/>
      <c r="T34" s="677"/>
      <c r="U34" s="677"/>
      <c r="V34" s="677"/>
      <c r="W34" s="677"/>
      <c r="X34" s="677"/>
      <c r="Y34" s="678"/>
      <c r="Z34" s="713">
        <v>0.6</v>
      </c>
      <c r="AA34" s="713"/>
      <c r="AB34" s="713"/>
      <c r="AC34" s="713"/>
      <c r="AD34" s="714" t="s">
        <v>242</v>
      </c>
      <c r="AE34" s="714"/>
      <c r="AF34" s="714"/>
      <c r="AG34" s="714"/>
      <c r="AH34" s="714"/>
      <c r="AI34" s="714"/>
      <c r="AJ34" s="714"/>
      <c r="AK34" s="714"/>
      <c r="AL34" s="679" t="s">
        <v>242</v>
      </c>
      <c r="AM34" s="680"/>
      <c r="AN34" s="680"/>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9" t="s">
        <v>325</v>
      </c>
      <c r="CE34" s="710"/>
      <c r="CF34" s="710"/>
      <c r="CG34" s="710"/>
      <c r="CH34" s="710"/>
      <c r="CI34" s="710"/>
      <c r="CJ34" s="710"/>
      <c r="CK34" s="710"/>
      <c r="CL34" s="710"/>
      <c r="CM34" s="710"/>
      <c r="CN34" s="710"/>
      <c r="CO34" s="710"/>
      <c r="CP34" s="710"/>
      <c r="CQ34" s="711"/>
      <c r="CR34" s="676">
        <v>745225</v>
      </c>
      <c r="CS34" s="677"/>
      <c r="CT34" s="677"/>
      <c r="CU34" s="677"/>
      <c r="CV34" s="677"/>
      <c r="CW34" s="677"/>
      <c r="CX34" s="677"/>
      <c r="CY34" s="678"/>
      <c r="CZ34" s="679">
        <v>15.3</v>
      </c>
      <c r="DA34" s="697"/>
      <c r="DB34" s="697"/>
      <c r="DC34" s="698"/>
      <c r="DD34" s="682">
        <v>607230</v>
      </c>
      <c r="DE34" s="677"/>
      <c r="DF34" s="677"/>
      <c r="DG34" s="677"/>
      <c r="DH34" s="677"/>
      <c r="DI34" s="677"/>
      <c r="DJ34" s="677"/>
      <c r="DK34" s="678"/>
      <c r="DL34" s="682">
        <v>399270</v>
      </c>
      <c r="DM34" s="677"/>
      <c r="DN34" s="677"/>
      <c r="DO34" s="677"/>
      <c r="DP34" s="677"/>
      <c r="DQ34" s="677"/>
      <c r="DR34" s="677"/>
      <c r="DS34" s="677"/>
      <c r="DT34" s="677"/>
      <c r="DU34" s="677"/>
      <c r="DV34" s="678"/>
      <c r="DW34" s="679">
        <v>12.6</v>
      </c>
      <c r="DX34" s="697"/>
      <c r="DY34" s="697"/>
      <c r="DZ34" s="697"/>
      <c r="EA34" s="697"/>
      <c r="EB34" s="697"/>
      <c r="EC34" s="712"/>
    </row>
    <row r="35" spans="2:133" ht="11.25" customHeight="1" x14ac:dyDescent="0.15">
      <c r="B35" s="673" t="s">
        <v>326</v>
      </c>
      <c r="C35" s="674"/>
      <c r="D35" s="674"/>
      <c r="E35" s="674"/>
      <c r="F35" s="674"/>
      <c r="G35" s="674"/>
      <c r="H35" s="674"/>
      <c r="I35" s="674"/>
      <c r="J35" s="674"/>
      <c r="K35" s="674"/>
      <c r="L35" s="674"/>
      <c r="M35" s="674"/>
      <c r="N35" s="674"/>
      <c r="O35" s="674"/>
      <c r="P35" s="674"/>
      <c r="Q35" s="675"/>
      <c r="R35" s="676">
        <v>25665</v>
      </c>
      <c r="S35" s="677"/>
      <c r="T35" s="677"/>
      <c r="U35" s="677"/>
      <c r="V35" s="677"/>
      <c r="W35" s="677"/>
      <c r="X35" s="677"/>
      <c r="Y35" s="678"/>
      <c r="Z35" s="713">
        <v>0.5</v>
      </c>
      <c r="AA35" s="713"/>
      <c r="AB35" s="713"/>
      <c r="AC35" s="713"/>
      <c r="AD35" s="714" t="s">
        <v>236</v>
      </c>
      <c r="AE35" s="714"/>
      <c r="AF35" s="714"/>
      <c r="AG35" s="714"/>
      <c r="AH35" s="714"/>
      <c r="AI35" s="714"/>
      <c r="AJ35" s="714"/>
      <c r="AK35" s="714"/>
      <c r="AL35" s="679" t="s">
        <v>242</v>
      </c>
      <c r="AM35" s="680"/>
      <c r="AN35" s="680"/>
      <c r="AO35" s="715"/>
      <c r="AP35" s="233"/>
      <c r="AQ35" s="737" t="s">
        <v>327</v>
      </c>
      <c r="AR35" s="738"/>
      <c r="AS35" s="738"/>
      <c r="AT35" s="738"/>
      <c r="AU35" s="738"/>
      <c r="AV35" s="738"/>
      <c r="AW35" s="738"/>
      <c r="AX35" s="738"/>
      <c r="AY35" s="738"/>
      <c r="AZ35" s="738"/>
      <c r="BA35" s="738"/>
      <c r="BB35" s="738"/>
      <c r="BC35" s="738"/>
      <c r="BD35" s="738"/>
      <c r="BE35" s="738"/>
      <c r="BF35" s="739"/>
      <c r="BG35" s="737" t="s">
        <v>328</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09" t="s">
        <v>329</v>
      </c>
      <c r="CE35" s="710"/>
      <c r="CF35" s="710"/>
      <c r="CG35" s="710"/>
      <c r="CH35" s="710"/>
      <c r="CI35" s="710"/>
      <c r="CJ35" s="710"/>
      <c r="CK35" s="710"/>
      <c r="CL35" s="710"/>
      <c r="CM35" s="710"/>
      <c r="CN35" s="710"/>
      <c r="CO35" s="710"/>
      <c r="CP35" s="710"/>
      <c r="CQ35" s="711"/>
      <c r="CR35" s="676">
        <v>92203</v>
      </c>
      <c r="CS35" s="695"/>
      <c r="CT35" s="695"/>
      <c r="CU35" s="695"/>
      <c r="CV35" s="695"/>
      <c r="CW35" s="695"/>
      <c r="CX35" s="695"/>
      <c r="CY35" s="696"/>
      <c r="CZ35" s="679">
        <v>1.9</v>
      </c>
      <c r="DA35" s="697"/>
      <c r="DB35" s="697"/>
      <c r="DC35" s="698"/>
      <c r="DD35" s="682">
        <v>69615</v>
      </c>
      <c r="DE35" s="695"/>
      <c r="DF35" s="695"/>
      <c r="DG35" s="695"/>
      <c r="DH35" s="695"/>
      <c r="DI35" s="695"/>
      <c r="DJ35" s="695"/>
      <c r="DK35" s="696"/>
      <c r="DL35" s="682">
        <v>69615</v>
      </c>
      <c r="DM35" s="695"/>
      <c r="DN35" s="695"/>
      <c r="DO35" s="695"/>
      <c r="DP35" s="695"/>
      <c r="DQ35" s="695"/>
      <c r="DR35" s="695"/>
      <c r="DS35" s="695"/>
      <c r="DT35" s="695"/>
      <c r="DU35" s="695"/>
      <c r="DV35" s="696"/>
      <c r="DW35" s="679">
        <v>2.2000000000000002</v>
      </c>
      <c r="DX35" s="697"/>
      <c r="DY35" s="697"/>
      <c r="DZ35" s="697"/>
      <c r="EA35" s="697"/>
      <c r="EB35" s="697"/>
      <c r="EC35" s="712"/>
    </row>
    <row r="36" spans="2:133" ht="11.25" customHeight="1" x14ac:dyDescent="0.15">
      <c r="B36" s="673" t="s">
        <v>330</v>
      </c>
      <c r="C36" s="674"/>
      <c r="D36" s="674"/>
      <c r="E36" s="674"/>
      <c r="F36" s="674"/>
      <c r="G36" s="674"/>
      <c r="H36" s="674"/>
      <c r="I36" s="674"/>
      <c r="J36" s="674"/>
      <c r="K36" s="674"/>
      <c r="L36" s="674"/>
      <c r="M36" s="674"/>
      <c r="N36" s="674"/>
      <c r="O36" s="674"/>
      <c r="P36" s="674"/>
      <c r="Q36" s="675"/>
      <c r="R36" s="676">
        <v>218123</v>
      </c>
      <c r="S36" s="677"/>
      <c r="T36" s="677"/>
      <c r="U36" s="677"/>
      <c r="V36" s="677"/>
      <c r="W36" s="677"/>
      <c r="X36" s="677"/>
      <c r="Y36" s="678"/>
      <c r="Z36" s="713">
        <v>4.3</v>
      </c>
      <c r="AA36" s="713"/>
      <c r="AB36" s="713"/>
      <c r="AC36" s="713"/>
      <c r="AD36" s="714" t="s">
        <v>236</v>
      </c>
      <c r="AE36" s="714"/>
      <c r="AF36" s="714"/>
      <c r="AG36" s="714"/>
      <c r="AH36" s="714"/>
      <c r="AI36" s="714"/>
      <c r="AJ36" s="714"/>
      <c r="AK36" s="714"/>
      <c r="AL36" s="679" t="s">
        <v>242</v>
      </c>
      <c r="AM36" s="680"/>
      <c r="AN36" s="680"/>
      <c r="AO36" s="715"/>
      <c r="AP36" s="233"/>
      <c r="AQ36" s="728" t="s">
        <v>331</v>
      </c>
      <c r="AR36" s="729"/>
      <c r="AS36" s="729"/>
      <c r="AT36" s="729"/>
      <c r="AU36" s="729"/>
      <c r="AV36" s="729"/>
      <c r="AW36" s="729"/>
      <c r="AX36" s="729"/>
      <c r="AY36" s="730"/>
      <c r="AZ36" s="731">
        <v>733437</v>
      </c>
      <c r="BA36" s="732"/>
      <c r="BB36" s="732"/>
      <c r="BC36" s="732"/>
      <c r="BD36" s="732"/>
      <c r="BE36" s="732"/>
      <c r="BF36" s="733"/>
      <c r="BG36" s="734" t="s">
        <v>332</v>
      </c>
      <c r="BH36" s="735"/>
      <c r="BI36" s="735"/>
      <c r="BJ36" s="735"/>
      <c r="BK36" s="735"/>
      <c r="BL36" s="735"/>
      <c r="BM36" s="735"/>
      <c r="BN36" s="735"/>
      <c r="BO36" s="735"/>
      <c r="BP36" s="735"/>
      <c r="BQ36" s="735"/>
      <c r="BR36" s="735"/>
      <c r="BS36" s="735"/>
      <c r="BT36" s="735"/>
      <c r="BU36" s="736"/>
      <c r="BV36" s="731">
        <v>97370</v>
      </c>
      <c r="BW36" s="732"/>
      <c r="BX36" s="732"/>
      <c r="BY36" s="732"/>
      <c r="BZ36" s="732"/>
      <c r="CA36" s="732"/>
      <c r="CB36" s="733"/>
      <c r="CD36" s="709" t="s">
        <v>333</v>
      </c>
      <c r="CE36" s="710"/>
      <c r="CF36" s="710"/>
      <c r="CG36" s="710"/>
      <c r="CH36" s="710"/>
      <c r="CI36" s="710"/>
      <c r="CJ36" s="710"/>
      <c r="CK36" s="710"/>
      <c r="CL36" s="710"/>
      <c r="CM36" s="710"/>
      <c r="CN36" s="710"/>
      <c r="CO36" s="710"/>
      <c r="CP36" s="710"/>
      <c r="CQ36" s="711"/>
      <c r="CR36" s="676">
        <v>813130</v>
      </c>
      <c r="CS36" s="677"/>
      <c r="CT36" s="677"/>
      <c r="CU36" s="677"/>
      <c r="CV36" s="677"/>
      <c r="CW36" s="677"/>
      <c r="CX36" s="677"/>
      <c r="CY36" s="678"/>
      <c r="CZ36" s="679">
        <v>16.7</v>
      </c>
      <c r="DA36" s="697"/>
      <c r="DB36" s="697"/>
      <c r="DC36" s="698"/>
      <c r="DD36" s="682">
        <v>716966</v>
      </c>
      <c r="DE36" s="677"/>
      <c r="DF36" s="677"/>
      <c r="DG36" s="677"/>
      <c r="DH36" s="677"/>
      <c r="DI36" s="677"/>
      <c r="DJ36" s="677"/>
      <c r="DK36" s="678"/>
      <c r="DL36" s="682">
        <v>544001</v>
      </c>
      <c r="DM36" s="677"/>
      <c r="DN36" s="677"/>
      <c r="DO36" s="677"/>
      <c r="DP36" s="677"/>
      <c r="DQ36" s="677"/>
      <c r="DR36" s="677"/>
      <c r="DS36" s="677"/>
      <c r="DT36" s="677"/>
      <c r="DU36" s="677"/>
      <c r="DV36" s="678"/>
      <c r="DW36" s="679">
        <v>17.2</v>
      </c>
      <c r="DX36" s="697"/>
      <c r="DY36" s="697"/>
      <c r="DZ36" s="697"/>
      <c r="EA36" s="697"/>
      <c r="EB36" s="697"/>
      <c r="EC36" s="712"/>
    </row>
    <row r="37" spans="2:133" ht="11.25" customHeight="1" x14ac:dyDescent="0.15">
      <c r="B37" s="673" t="s">
        <v>334</v>
      </c>
      <c r="C37" s="674"/>
      <c r="D37" s="674"/>
      <c r="E37" s="674"/>
      <c r="F37" s="674"/>
      <c r="G37" s="674"/>
      <c r="H37" s="674"/>
      <c r="I37" s="674"/>
      <c r="J37" s="674"/>
      <c r="K37" s="674"/>
      <c r="L37" s="674"/>
      <c r="M37" s="674"/>
      <c r="N37" s="674"/>
      <c r="O37" s="674"/>
      <c r="P37" s="674"/>
      <c r="Q37" s="675"/>
      <c r="R37" s="676">
        <v>149166</v>
      </c>
      <c r="S37" s="677"/>
      <c r="T37" s="677"/>
      <c r="U37" s="677"/>
      <c r="V37" s="677"/>
      <c r="W37" s="677"/>
      <c r="X37" s="677"/>
      <c r="Y37" s="678"/>
      <c r="Z37" s="713">
        <v>2.9</v>
      </c>
      <c r="AA37" s="713"/>
      <c r="AB37" s="713"/>
      <c r="AC37" s="713"/>
      <c r="AD37" s="714" t="s">
        <v>236</v>
      </c>
      <c r="AE37" s="714"/>
      <c r="AF37" s="714"/>
      <c r="AG37" s="714"/>
      <c r="AH37" s="714"/>
      <c r="AI37" s="714"/>
      <c r="AJ37" s="714"/>
      <c r="AK37" s="714"/>
      <c r="AL37" s="679" t="s">
        <v>242</v>
      </c>
      <c r="AM37" s="680"/>
      <c r="AN37" s="680"/>
      <c r="AO37" s="715"/>
      <c r="AQ37" s="716" t="s">
        <v>335</v>
      </c>
      <c r="AR37" s="717"/>
      <c r="AS37" s="717"/>
      <c r="AT37" s="717"/>
      <c r="AU37" s="717"/>
      <c r="AV37" s="717"/>
      <c r="AW37" s="717"/>
      <c r="AX37" s="717"/>
      <c r="AY37" s="718"/>
      <c r="AZ37" s="676">
        <v>270000</v>
      </c>
      <c r="BA37" s="677"/>
      <c r="BB37" s="677"/>
      <c r="BC37" s="677"/>
      <c r="BD37" s="695"/>
      <c r="BE37" s="695"/>
      <c r="BF37" s="719"/>
      <c r="BG37" s="709" t="s">
        <v>336</v>
      </c>
      <c r="BH37" s="710"/>
      <c r="BI37" s="710"/>
      <c r="BJ37" s="710"/>
      <c r="BK37" s="710"/>
      <c r="BL37" s="710"/>
      <c r="BM37" s="710"/>
      <c r="BN37" s="710"/>
      <c r="BO37" s="710"/>
      <c r="BP37" s="710"/>
      <c r="BQ37" s="710"/>
      <c r="BR37" s="710"/>
      <c r="BS37" s="710"/>
      <c r="BT37" s="710"/>
      <c r="BU37" s="711"/>
      <c r="BV37" s="676">
        <v>63784</v>
      </c>
      <c r="BW37" s="677"/>
      <c r="BX37" s="677"/>
      <c r="BY37" s="677"/>
      <c r="BZ37" s="677"/>
      <c r="CA37" s="677"/>
      <c r="CB37" s="720"/>
      <c r="CD37" s="709" t="s">
        <v>337</v>
      </c>
      <c r="CE37" s="710"/>
      <c r="CF37" s="710"/>
      <c r="CG37" s="710"/>
      <c r="CH37" s="710"/>
      <c r="CI37" s="710"/>
      <c r="CJ37" s="710"/>
      <c r="CK37" s="710"/>
      <c r="CL37" s="710"/>
      <c r="CM37" s="710"/>
      <c r="CN37" s="710"/>
      <c r="CO37" s="710"/>
      <c r="CP37" s="710"/>
      <c r="CQ37" s="711"/>
      <c r="CR37" s="676">
        <v>215590</v>
      </c>
      <c r="CS37" s="695"/>
      <c r="CT37" s="695"/>
      <c r="CU37" s="695"/>
      <c r="CV37" s="695"/>
      <c r="CW37" s="695"/>
      <c r="CX37" s="695"/>
      <c r="CY37" s="696"/>
      <c r="CZ37" s="679">
        <v>4.4000000000000004</v>
      </c>
      <c r="DA37" s="697"/>
      <c r="DB37" s="697"/>
      <c r="DC37" s="698"/>
      <c r="DD37" s="682">
        <v>210690</v>
      </c>
      <c r="DE37" s="695"/>
      <c r="DF37" s="695"/>
      <c r="DG37" s="695"/>
      <c r="DH37" s="695"/>
      <c r="DI37" s="695"/>
      <c r="DJ37" s="695"/>
      <c r="DK37" s="696"/>
      <c r="DL37" s="682">
        <v>203407</v>
      </c>
      <c r="DM37" s="695"/>
      <c r="DN37" s="695"/>
      <c r="DO37" s="695"/>
      <c r="DP37" s="695"/>
      <c r="DQ37" s="695"/>
      <c r="DR37" s="695"/>
      <c r="DS37" s="695"/>
      <c r="DT37" s="695"/>
      <c r="DU37" s="695"/>
      <c r="DV37" s="696"/>
      <c r="DW37" s="679">
        <v>6.4</v>
      </c>
      <c r="DX37" s="697"/>
      <c r="DY37" s="697"/>
      <c r="DZ37" s="697"/>
      <c r="EA37" s="697"/>
      <c r="EB37" s="697"/>
      <c r="EC37" s="712"/>
    </row>
    <row r="38" spans="2:133" ht="11.25" customHeight="1" x14ac:dyDescent="0.15">
      <c r="B38" s="673" t="s">
        <v>338</v>
      </c>
      <c r="C38" s="674"/>
      <c r="D38" s="674"/>
      <c r="E38" s="674"/>
      <c r="F38" s="674"/>
      <c r="G38" s="674"/>
      <c r="H38" s="674"/>
      <c r="I38" s="674"/>
      <c r="J38" s="674"/>
      <c r="K38" s="674"/>
      <c r="L38" s="674"/>
      <c r="M38" s="674"/>
      <c r="N38" s="674"/>
      <c r="O38" s="674"/>
      <c r="P38" s="674"/>
      <c r="Q38" s="675"/>
      <c r="R38" s="676">
        <v>58098</v>
      </c>
      <c r="S38" s="677"/>
      <c r="T38" s="677"/>
      <c r="U38" s="677"/>
      <c r="V38" s="677"/>
      <c r="W38" s="677"/>
      <c r="X38" s="677"/>
      <c r="Y38" s="678"/>
      <c r="Z38" s="713">
        <v>1.1000000000000001</v>
      </c>
      <c r="AA38" s="713"/>
      <c r="AB38" s="713"/>
      <c r="AC38" s="713"/>
      <c r="AD38" s="714">
        <v>75</v>
      </c>
      <c r="AE38" s="714"/>
      <c r="AF38" s="714"/>
      <c r="AG38" s="714"/>
      <c r="AH38" s="714"/>
      <c r="AI38" s="714"/>
      <c r="AJ38" s="714"/>
      <c r="AK38" s="714"/>
      <c r="AL38" s="679">
        <v>0</v>
      </c>
      <c r="AM38" s="680"/>
      <c r="AN38" s="680"/>
      <c r="AO38" s="715"/>
      <c r="AQ38" s="716" t="s">
        <v>339</v>
      </c>
      <c r="AR38" s="717"/>
      <c r="AS38" s="717"/>
      <c r="AT38" s="717"/>
      <c r="AU38" s="717"/>
      <c r="AV38" s="717"/>
      <c r="AW38" s="717"/>
      <c r="AX38" s="717"/>
      <c r="AY38" s="718"/>
      <c r="AZ38" s="676">
        <v>136330</v>
      </c>
      <c r="BA38" s="677"/>
      <c r="BB38" s="677"/>
      <c r="BC38" s="677"/>
      <c r="BD38" s="695"/>
      <c r="BE38" s="695"/>
      <c r="BF38" s="719"/>
      <c r="BG38" s="709" t="s">
        <v>340</v>
      </c>
      <c r="BH38" s="710"/>
      <c r="BI38" s="710"/>
      <c r="BJ38" s="710"/>
      <c r="BK38" s="710"/>
      <c r="BL38" s="710"/>
      <c r="BM38" s="710"/>
      <c r="BN38" s="710"/>
      <c r="BO38" s="710"/>
      <c r="BP38" s="710"/>
      <c r="BQ38" s="710"/>
      <c r="BR38" s="710"/>
      <c r="BS38" s="710"/>
      <c r="BT38" s="710"/>
      <c r="BU38" s="711"/>
      <c r="BV38" s="676">
        <v>707</v>
      </c>
      <c r="BW38" s="677"/>
      <c r="BX38" s="677"/>
      <c r="BY38" s="677"/>
      <c r="BZ38" s="677"/>
      <c r="CA38" s="677"/>
      <c r="CB38" s="720"/>
      <c r="CD38" s="709" t="s">
        <v>341</v>
      </c>
      <c r="CE38" s="710"/>
      <c r="CF38" s="710"/>
      <c r="CG38" s="710"/>
      <c r="CH38" s="710"/>
      <c r="CI38" s="710"/>
      <c r="CJ38" s="710"/>
      <c r="CK38" s="710"/>
      <c r="CL38" s="710"/>
      <c r="CM38" s="710"/>
      <c r="CN38" s="710"/>
      <c r="CO38" s="710"/>
      <c r="CP38" s="710"/>
      <c r="CQ38" s="711"/>
      <c r="CR38" s="676">
        <v>422638</v>
      </c>
      <c r="CS38" s="677"/>
      <c r="CT38" s="677"/>
      <c r="CU38" s="677"/>
      <c r="CV38" s="677"/>
      <c r="CW38" s="677"/>
      <c r="CX38" s="677"/>
      <c r="CY38" s="678"/>
      <c r="CZ38" s="679">
        <v>8.6999999999999993</v>
      </c>
      <c r="DA38" s="697"/>
      <c r="DB38" s="697"/>
      <c r="DC38" s="698"/>
      <c r="DD38" s="682">
        <v>383744</v>
      </c>
      <c r="DE38" s="677"/>
      <c r="DF38" s="677"/>
      <c r="DG38" s="677"/>
      <c r="DH38" s="677"/>
      <c r="DI38" s="677"/>
      <c r="DJ38" s="677"/>
      <c r="DK38" s="678"/>
      <c r="DL38" s="682">
        <v>356850</v>
      </c>
      <c r="DM38" s="677"/>
      <c r="DN38" s="677"/>
      <c r="DO38" s="677"/>
      <c r="DP38" s="677"/>
      <c r="DQ38" s="677"/>
      <c r="DR38" s="677"/>
      <c r="DS38" s="677"/>
      <c r="DT38" s="677"/>
      <c r="DU38" s="677"/>
      <c r="DV38" s="678"/>
      <c r="DW38" s="679">
        <v>11.3</v>
      </c>
      <c r="DX38" s="697"/>
      <c r="DY38" s="697"/>
      <c r="DZ38" s="697"/>
      <c r="EA38" s="697"/>
      <c r="EB38" s="697"/>
      <c r="EC38" s="712"/>
    </row>
    <row r="39" spans="2:133" ht="11.25" customHeight="1" x14ac:dyDescent="0.15">
      <c r="B39" s="673" t="s">
        <v>342</v>
      </c>
      <c r="C39" s="674"/>
      <c r="D39" s="674"/>
      <c r="E39" s="674"/>
      <c r="F39" s="674"/>
      <c r="G39" s="674"/>
      <c r="H39" s="674"/>
      <c r="I39" s="674"/>
      <c r="J39" s="674"/>
      <c r="K39" s="674"/>
      <c r="L39" s="674"/>
      <c r="M39" s="674"/>
      <c r="N39" s="674"/>
      <c r="O39" s="674"/>
      <c r="P39" s="674"/>
      <c r="Q39" s="675"/>
      <c r="R39" s="676">
        <v>371900</v>
      </c>
      <c r="S39" s="677"/>
      <c r="T39" s="677"/>
      <c r="U39" s="677"/>
      <c r="V39" s="677"/>
      <c r="W39" s="677"/>
      <c r="X39" s="677"/>
      <c r="Y39" s="678"/>
      <c r="Z39" s="713">
        <v>7.3</v>
      </c>
      <c r="AA39" s="713"/>
      <c r="AB39" s="713"/>
      <c r="AC39" s="713"/>
      <c r="AD39" s="714" t="s">
        <v>242</v>
      </c>
      <c r="AE39" s="714"/>
      <c r="AF39" s="714"/>
      <c r="AG39" s="714"/>
      <c r="AH39" s="714"/>
      <c r="AI39" s="714"/>
      <c r="AJ39" s="714"/>
      <c r="AK39" s="714"/>
      <c r="AL39" s="679" t="s">
        <v>242</v>
      </c>
      <c r="AM39" s="680"/>
      <c r="AN39" s="680"/>
      <c r="AO39" s="715"/>
      <c r="AQ39" s="716" t="s">
        <v>343</v>
      </c>
      <c r="AR39" s="717"/>
      <c r="AS39" s="717"/>
      <c r="AT39" s="717"/>
      <c r="AU39" s="717"/>
      <c r="AV39" s="717"/>
      <c r="AW39" s="717"/>
      <c r="AX39" s="717"/>
      <c r="AY39" s="718"/>
      <c r="AZ39" s="676">
        <v>40799</v>
      </c>
      <c r="BA39" s="677"/>
      <c r="BB39" s="677"/>
      <c r="BC39" s="677"/>
      <c r="BD39" s="695"/>
      <c r="BE39" s="695"/>
      <c r="BF39" s="719"/>
      <c r="BG39" s="709" t="s">
        <v>344</v>
      </c>
      <c r="BH39" s="710"/>
      <c r="BI39" s="710"/>
      <c r="BJ39" s="710"/>
      <c r="BK39" s="710"/>
      <c r="BL39" s="710"/>
      <c r="BM39" s="710"/>
      <c r="BN39" s="710"/>
      <c r="BO39" s="710"/>
      <c r="BP39" s="710"/>
      <c r="BQ39" s="710"/>
      <c r="BR39" s="710"/>
      <c r="BS39" s="710"/>
      <c r="BT39" s="710"/>
      <c r="BU39" s="711"/>
      <c r="BV39" s="676">
        <v>1117</v>
      </c>
      <c r="BW39" s="677"/>
      <c r="BX39" s="677"/>
      <c r="BY39" s="677"/>
      <c r="BZ39" s="677"/>
      <c r="CA39" s="677"/>
      <c r="CB39" s="720"/>
      <c r="CD39" s="709" t="s">
        <v>345</v>
      </c>
      <c r="CE39" s="710"/>
      <c r="CF39" s="710"/>
      <c r="CG39" s="710"/>
      <c r="CH39" s="710"/>
      <c r="CI39" s="710"/>
      <c r="CJ39" s="710"/>
      <c r="CK39" s="710"/>
      <c r="CL39" s="710"/>
      <c r="CM39" s="710"/>
      <c r="CN39" s="710"/>
      <c r="CO39" s="710"/>
      <c r="CP39" s="710"/>
      <c r="CQ39" s="711"/>
      <c r="CR39" s="676">
        <v>50212</v>
      </c>
      <c r="CS39" s="695"/>
      <c r="CT39" s="695"/>
      <c r="CU39" s="695"/>
      <c r="CV39" s="695"/>
      <c r="CW39" s="695"/>
      <c r="CX39" s="695"/>
      <c r="CY39" s="696"/>
      <c r="CZ39" s="679">
        <v>1</v>
      </c>
      <c r="DA39" s="697"/>
      <c r="DB39" s="697"/>
      <c r="DC39" s="698"/>
      <c r="DD39" s="682">
        <v>10795</v>
      </c>
      <c r="DE39" s="695"/>
      <c r="DF39" s="695"/>
      <c r="DG39" s="695"/>
      <c r="DH39" s="695"/>
      <c r="DI39" s="695"/>
      <c r="DJ39" s="695"/>
      <c r="DK39" s="696"/>
      <c r="DL39" s="682" t="s">
        <v>242</v>
      </c>
      <c r="DM39" s="695"/>
      <c r="DN39" s="695"/>
      <c r="DO39" s="695"/>
      <c r="DP39" s="695"/>
      <c r="DQ39" s="695"/>
      <c r="DR39" s="695"/>
      <c r="DS39" s="695"/>
      <c r="DT39" s="695"/>
      <c r="DU39" s="695"/>
      <c r="DV39" s="696"/>
      <c r="DW39" s="679" t="s">
        <v>242</v>
      </c>
      <c r="DX39" s="697"/>
      <c r="DY39" s="697"/>
      <c r="DZ39" s="697"/>
      <c r="EA39" s="697"/>
      <c r="EB39" s="697"/>
      <c r="EC39" s="712"/>
    </row>
    <row r="40" spans="2:133" ht="11.25" customHeight="1" x14ac:dyDescent="0.15">
      <c r="B40" s="673" t="s">
        <v>346</v>
      </c>
      <c r="C40" s="674"/>
      <c r="D40" s="674"/>
      <c r="E40" s="674"/>
      <c r="F40" s="674"/>
      <c r="G40" s="674"/>
      <c r="H40" s="674"/>
      <c r="I40" s="674"/>
      <c r="J40" s="674"/>
      <c r="K40" s="674"/>
      <c r="L40" s="674"/>
      <c r="M40" s="674"/>
      <c r="N40" s="674"/>
      <c r="O40" s="674"/>
      <c r="P40" s="674"/>
      <c r="Q40" s="675"/>
      <c r="R40" s="676" t="s">
        <v>242</v>
      </c>
      <c r="S40" s="677"/>
      <c r="T40" s="677"/>
      <c r="U40" s="677"/>
      <c r="V40" s="677"/>
      <c r="W40" s="677"/>
      <c r="X40" s="677"/>
      <c r="Y40" s="678"/>
      <c r="Z40" s="713" t="s">
        <v>236</v>
      </c>
      <c r="AA40" s="713"/>
      <c r="AB40" s="713"/>
      <c r="AC40" s="713"/>
      <c r="AD40" s="714" t="s">
        <v>236</v>
      </c>
      <c r="AE40" s="714"/>
      <c r="AF40" s="714"/>
      <c r="AG40" s="714"/>
      <c r="AH40" s="714"/>
      <c r="AI40" s="714"/>
      <c r="AJ40" s="714"/>
      <c r="AK40" s="714"/>
      <c r="AL40" s="679" t="s">
        <v>236</v>
      </c>
      <c r="AM40" s="680"/>
      <c r="AN40" s="680"/>
      <c r="AO40" s="715"/>
      <c r="AQ40" s="716" t="s">
        <v>347</v>
      </c>
      <c r="AR40" s="717"/>
      <c r="AS40" s="717"/>
      <c r="AT40" s="717"/>
      <c r="AU40" s="717"/>
      <c r="AV40" s="717"/>
      <c r="AW40" s="717"/>
      <c r="AX40" s="717"/>
      <c r="AY40" s="718"/>
      <c r="AZ40" s="676" t="s">
        <v>242</v>
      </c>
      <c r="BA40" s="677"/>
      <c r="BB40" s="677"/>
      <c r="BC40" s="677"/>
      <c r="BD40" s="695"/>
      <c r="BE40" s="695"/>
      <c r="BF40" s="719"/>
      <c r="BG40" s="721" t="s">
        <v>348</v>
      </c>
      <c r="BH40" s="722"/>
      <c r="BI40" s="722"/>
      <c r="BJ40" s="722"/>
      <c r="BK40" s="722"/>
      <c r="BL40" s="234"/>
      <c r="BM40" s="710" t="s">
        <v>349</v>
      </c>
      <c r="BN40" s="710"/>
      <c r="BO40" s="710"/>
      <c r="BP40" s="710"/>
      <c r="BQ40" s="710"/>
      <c r="BR40" s="710"/>
      <c r="BS40" s="710"/>
      <c r="BT40" s="710"/>
      <c r="BU40" s="711"/>
      <c r="BV40" s="676">
        <v>86</v>
      </c>
      <c r="BW40" s="677"/>
      <c r="BX40" s="677"/>
      <c r="BY40" s="677"/>
      <c r="BZ40" s="677"/>
      <c r="CA40" s="677"/>
      <c r="CB40" s="720"/>
      <c r="CD40" s="709" t="s">
        <v>350</v>
      </c>
      <c r="CE40" s="710"/>
      <c r="CF40" s="710"/>
      <c r="CG40" s="710"/>
      <c r="CH40" s="710"/>
      <c r="CI40" s="710"/>
      <c r="CJ40" s="710"/>
      <c r="CK40" s="710"/>
      <c r="CL40" s="710"/>
      <c r="CM40" s="710"/>
      <c r="CN40" s="710"/>
      <c r="CO40" s="710"/>
      <c r="CP40" s="710"/>
      <c r="CQ40" s="711"/>
      <c r="CR40" s="676">
        <v>39128</v>
      </c>
      <c r="CS40" s="677"/>
      <c r="CT40" s="677"/>
      <c r="CU40" s="677"/>
      <c r="CV40" s="677"/>
      <c r="CW40" s="677"/>
      <c r="CX40" s="677"/>
      <c r="CY40" s="678"/>
      <c r="CZ40" s="679">
        <v>0.8</v>
      </c>
      <c r="DA40" s="697"/>
      <c r="DB40" s="697"/>
      <c r="DC40" s="698"/>
      <c r="DD40" s="682">
        <v>14903</v>
      </c>
      <c r="DE40" s="677"/>
      <c r="DF40" s="677"/>
      <c r="DG40" s="677"/>
      <c r="DH40" s="677"/>
      <c r="DI40" s="677"/>
      <c r="DJ40" s="677"/>
      <c r="DK40" s="678"/>
      <c r="DL40" s="682" t="s">
        <v>236</v>
      </c>
      <c r="DM40" s="677"/>
      <c r="DN40" s="677"/>
      <c r="DO40" s="677"/>
      <c r="DP40" s="677"/>
      <c r="DQ40" s="677"/>
      <c r="DR40" s="677"/>
      <c r="DS40" s="677"/>
      <c r="DT40" s="677"/>
      <c r="DU40" s="677"/>
      <c r="DV40" s="678"/>
      <c r="DW40" s="679" t="s">
        <v>236</v>
      </c>
      <c r="DX40" s="697"/>
      <c r="DY40" s="697"/>
      <c r="DZ40" s="697"/>
      <c r="EA40" s="697"/>
      <c r="EB40" s="697"/>
      <c r="EC40" s="712"/>
    </row>
    <row r="41" spans="2:133" ht="11.25" customHeight="1" x14ac:dyDescent="0.15">
      <c r="B41" s="673" t="s">
        <v>351</v>
      </c>
      <c r="C41" s="674"/>
      <c r="D41" s="674"/>
      <c r="E41" s="674"/>
      <c r="F41" s="674"/>
      <c r="G41" s="674"/>
      <c r="H41" s="674"/>
      <c r="I41" s="674"/>
      <c r="J41" s="674"/>
      <c r="K41" s="674"/>
      <c r="L41" s="674"/>
      <c r="M41" s="674"/>
      <c r="N41" s="674"/>
      <c r="O41" s="674"/>
      <c r="P41" s="674"/>
      <c r="Q41" s="675"/>
      <c r="R41" s="676">
        <v>94000</v>
      </c>
      <c r="S41" s="677"/>
      <c r="T41" s="677"/>
      <c r="U41" s="677"/>
      <c r="V41" s="677"/>
      <c r="W41" s="677"/>
      <c r="X41" s="677"/>
      <c r="Y41" s="678"/>
      <c r="Z41" s="713">
        <v>1.9</v>
      </c>
      <c r="AA41" s="713"/>
      <c r="AB41" s="713"/>
      <c r="AC41" s="713"/>
      <c r="AD41" s="714" t="s">
        <v>242</v>
      </c>
      <c r="AE41" s="714"/>
      <c r="AF41" s="714"/>
      <c r="AG41" s="714"/>
      <c r="AH41" s="714"/>
      <c r="AI41" s="714"/>
      <c r="AJ41" s="714"/>
      <c r="AK41" s="714"/>
      <c r="AL41" s="679" t="s">
        <v>242</v>
      </c>
      <c r="AM41" s="680"/>
      <c r="AN41" s="680"/>
      <c r="AO41" s="715"/>
      <c r="AQ41" s="716" t="s">
        <v>352</v>
      </c>
      <c r="AR41" s="717"/>
      <c r="AS41" s="717"/>
      <c r="AT41" s="717"/>
      <c r="AU41" s="717"/>
      <c r="AV41" s="717"/>
      <c r="AW41" s="717"/>
      <c r="AX41" s="717"/>
      <c r="AY41" s="718"/>
      <c r="AZ41" s="676">
        <v>61328</v>
      </c>
      <c r="BA41" s="677"/>
      <c r="BB41" s="677"/>
      <c r="BC41" s="677"/>
      <c r="BD41" s="695"/>
      <c r="BE41" s="695"/>
      <c r="BF41" s="719"/>
      <c r="BG41" s="721"/>
      <c r="BH41" s="722"/>
      <c r="BI41" s="722"/>
      <c r="BJ41" s="722"/>
      <c r="BK41" s="722"/>
      <c r="BL41" s="234"/>
      <c r="BM41" s="710" t="s">
        <v>353</v>
      </c>
      <c r="BN41" s="710"/>
      <c r="BO41" s="710"/>
      <c r="BP41" s="710"/>
      <c r="BQ41" s="710"/>
      <c r="BR41" s="710"/>
      <c r="BS41" s="710"/>
      <c r="BT41" s="710"/>
      <c r="BU41" s="711"/>
      <c r="BV41" s="676" t="s">
        <v>236</v>
      </c>
      <c r="BW41" s="677"/>
      <c r="BX41" s="677"/>
      <c r="BY41" s="677"/>
      <c r="BZ41" s="677"/>
      <c r="CA41" s="677"/>
      <c r="CB41" s="720"/>
      <c r="CD41" s="709" t="s">
        <v>354</v>
      </c>
      <c r="CE41" s="710"/>
      <c r="CF41" s="710"/>
      <c r="CG41" s="710"/>
      <c r="CH41" s="710"/>
      <c r="CI41" s="710"/>
      <c r="CJ41" s="710"/>
      <c r="CK41" s="710"/>
      <c r="CL41" s="710"/>
      <c r="CM41" s="710"/>
      <c r="CN41" s="710"/>
      <c r="CO41" s="710"/>
      <c r="CP41" s="710"/>
      <c r="CQ41" s="711"/>
      <c r="CR41" s="676" t="s">
        <v>242</v>
      </c>
      <c r="CS41" s="695"/>
      <c r="CT41" s="695"/>
      <c r="CU41" s="695"/>
      <c r="CV41" s="695"/>
      <c r="CW41" s="695"/>
      <c r="CX41" s="695"/>
      <c r="CY41" s="696"/>
      <c r="CZ41" s="679" t="s">
        <v>242</v>
      </c>
      <c r="DA41" s="697"/>
      <c r="DB41" s="697"/>
      <c r="DC41" s="698"/>
      <c r="DD41" s="682" t="s">
        <v>236</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657" t="s">
        <v>355</v>
      </c>
      <c r="C42" s="658"/>
      <c r="D42" s="658"/>
      <c r="E42" s="658"/>
      <c r="F42" s="658"/>
      <c r="G42" s="658"/>
      <c r="H42" s="658"/>
      <c r="I42" s="658"/>
      <c r="J42" s="658"/>
      <c r="K42" s="658"/>
      <c r="L42" s="658"/>
      <c r="M42" s="658"/>
      <c r="N42" s="658"/>
      <c r="O42" s="658"/>
      <c r="P42" s="658"/>
      <c r="Q42" s="659"/>
      <c r="R42" s="660">
        <v>5080495</v>
      </c>
      <c r="S42" s="699"/>
      <c r="T42" s="699"/>
      <c r="U42" s="699"/>
      <c r="V42" s="699"/>
      <c r="W42" s="699"/>
      <c r="X42" s="699"/>
      <c r="Y42" s="701"/>
      <c r="Z42" s="702">
        <v>100</v>
      </c>
      <c r="AA42" s="702"/>
      <c r="AB42" s="702"/>
      <c r="AC42" s="702"/>
      <c r="AD42" s="703">
        <v>3072500</v>
      </c>
      <c r="AE42" s="703"/>
      <c r="AF42" s="703"/>
      <c r="AG42" s="703"/>
      <c r="AH42" s="703"/>
      <c r="AI42" s="703"/>
      <c r="AJ42" s="703"/>
      <c r="AK42" s="703"/>
      <c r="AL42" s="663">
        <v>100</v>
      </c>
      <c r="AM42" s="704"/>
      <c r="AN42" s="704"/>
      <c r="AO42" s="705"/>
      <c r="AQ42" s="706" t="s">
        <v>356</v>
      </c>
      <c r="AR42" s="707"/>
      <c r="AS42" s="707"/>
      <c r="AT42" s="707"/>
      <c r="AU42" s="707"/>
      <c r="AV42" s="707"/>
      <c r="AW42" s="707"/>
      <c r="AX42" s="707"/>
      <c r="AY42" s="708"/>
      <c r="AZ42" s="660">
        <v>224980</v>
      </c>
      <c r="BA42" s="699"/>
      <c r="BB42" s="699"/>
      <c r="BC42" s="699"/>
      <c r="BD42" s="661"/>
      <c r="BE42" s="661"/>
      <c r="BF42" s="725"/>
      <c r="BG42" s="723"/>
      <c r="BH42" s="724"/>
      <c r="BI42" s="724"/>
      <c r="BJ42" s="724"/>
      <c r="BK42" s="724"/>
      <c r="BL42" s="235"/>
      <c r="BM42" s="726" t="s">
        <v>357</v>
      </c>
      <c r="BN42" s="726"/>
      <c r="BO42" s="726"/>
      <c r="BP42" s="726"/>
      <c r="BQ42" s="726"/>
      <c r="BR42" s="726"/>
      <c r="BS42" s="726"/>
      <c r="BT42" s="726"/>
      <c r="BU42" s="727"/>
      <c r="BV42" s="660">
        <v>350</v>
      </c>
      <c r="BW42" s="699"/>
      <c r="BX42" s="699"/>
      <c r="BY42" s="699"/>
      <c r="BZ42" s="699"/>
      <c r="CA42" s="699"/>
      <c r="CB42" s="700"/>
      <c r="CD42" s="673" t="s">
        <v>358</v>
      </c>
      <c r="CE42" s="674"/>
      <c r="CF42" s="674"/>
      <c r="CG42" s="674"/>
      <c r="CH42" s="674"/>
      <c r="CI42" s="674"/>
      <c r="CJ42" s="674"/>
      <c r="CK42" s="674"/>
      <c r="CL42" s="674"/>
      <c r="CM42" s="674"/>
      <c r="CN42" s="674"/>
      <c r="CO42" s="674"/>
      <c r="CP42" s="674"/>
      <c r="CQ42" s="675"/>
      <c r="CR42" s="676">
        <v>938588</v>
      </c>
      <c r="CS42" s="677"/>
      <c r="CT42" s="677"/>
      <c r="CU42" s="677"/>
      <c r="CV42" s="677"/>
      <c r="CW42" s="677"/>
      <c r="CX42" s="677"/>
      <c r="CY42" s="678"/>
      <c r="CZ42" s="679">
        <v>19.3</v>
      </c>
      <c r="DA42" s="680"/>
      <c r="DB42" s="680"/>
      <c r="DC42" s="681"/>
      <c r="DD42" s="682">
        <v>179615</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V43" s="236"/>
      <c r="BW43" s="236"/>
      <c r="BX43" s="236"/>
      <c r="BY43" s="236"/>
      <c r="BZ43" s="236"/>
      <c r="CA43" s="236"/>
      <c r="CB43" s="236"/>
      <c r="CD43" s="673" t="s">
        <v>359</v>
      </c>
      <c r="CE43" s="674"/>
      <c r="CF43" s="674"/>
      <c r="CG43" s="674"/>
      <c r="CH43" s="674"/>
      <c r="CI43" s="674"/>
      <c r="CJ43" s="674"/>
      <c r="CK43" s="674"/>
      <c r="CL43" s="674"/>
      <c r="CM43" s="674"/>
      <c r="CN43" s="674"/>
      <c r="CO43" s="674"/>
      <c r="CP43" s="674"/>
      <c r="CQ43" s="675"/>
      <c r="CR43" s="676">
        <v>12751</v>
      </c>
      <c r="CS43" s="695"/>
      <c r="CT43" s="695"/>
      <c r="CU43" s="695"/>
      <c r="CV43" s="695"/>
      <c r="CW43" s="695"/>
      <c r="CX43" s="695"/>
      <c r="CY43" s="696"/>
      <c r="CZ43" s="679">
        <v>0.3</v>
      </c>
      <c r="DA43" s="697"/>
      <c r="DB43" s="697"/>
      <c r="DC43" s="698"/>
      <c r="DD43" s="682">
        <v>12601</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CD44" s="689" t="s">
        <v>307</v>
      </c>
      <c r="CE44" s="690"/>
      <c r="CF44" s="673" t="s">
        <v>360</v>
      </c>
      <c r="CG44" s="674"/>
      <c r="CH44" s="674"/>
      <c r="CI44" s="674"/>
      <c r="CJ44" s="674"/>
      <c r="CK44" s="674"/>
      <c r="CL44" s="674"/>
      <c r="CM44" s="674"/>
      <c r="CN44" s="674"/>
      <c r="CO44" s="674"/>
      <c r="CP44" s="674"/>
      <c r="CQ44" s="675"/>
      <c r="CR44" s="676">
        <v>894548</v>
      </c>
      <c r="CS44" s="677"/>
      <c r="CT44" s="677"/>
      <c r="CU44" s="677"/>
      <c r="CV44" s="677"/>
      <c r="CW44" s="677"/>
      <c r="CX44" s="677"/>
      <c r="CY44" s="678"/>
      <c r="CZ44" s="679">
        <v>18.399999999999999</v>
      </c>
      <c r="DA44" s="680"/>
      <c r="DB44" s="680"/>
      <c r="DC44" s="681"/>
      <c r="DD44" s="682">
        <v>150673</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CD45" s="691"/>
      <c r="CE45" s="692"/>
      <c r="CF45" s="673" t="s">
        <v>361</v>
      </c>
      <c r="CG45" s="674"/>
      <c r="CH45" s="674"/>
      <c r="CI45" s="674"/>
      <c r="CJ45" s="674"/>
      <c r="CK45" s="674"/>
      <c r="CL45" s="674"/>
      <c r="CM45" s="674"/>
      <c r="CN45" s="674"/>
      <c r="CO45" s="674"/>
      <c r="CP45" s="674"/>
      <c r="CQ45" s="675"/>
      <c r="CR45" s="676">
        <v>470774</v>
      </c>
      <c r="CS45" s="695"/>
      <c r="CT45" s="695"/>
      <c r="CU45" s="695"/>
      <c r="CV45" s="695"/>
      <c r="CW45" s="695"/>
      <c r="CX45" s="695"/>
      <c r="CY45" s="696"/>
      <c r="CZ45" s="679">
        <v>9.6999999999999993</v>
      </c>
      <c r="DA45" s="697"/>
      <c r="DB45" s="697"/>
      <c r="DC45" s="698"/>
      <c r="DD45" s="682">
        <v>37980</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B46" s="228" t="s">
        <v>362</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1"/>
      <c r="CE46" s="692"/>
      <c r="CF46" s="673" t="s">
        <v>363</v>
      </c>
      <c r="CG46" s="674"/>
      <c r="CH46" s="674"/>
      <c r="CI46" s="674"/>
      <c r="CJ46" s="674"/>
      <c r="CK46" s="674"/>
      <c r="CL46" s="674"/>
      <c r="CM46" s="674"/>
      <c r="CN46" s="674"/>
      <c r="CO46" s="674"/>
      <c r="CP46" s="674"/>
      <c r="CQ46" s="675"/>
      <c r="CR46" s="676">
        <v>408974</v>
      </c>
      <c r="CS46" s="677"/>
      <c r="CT46" s="677"/>
      <c r="CU46" s="677"/>
      <c r="CV46" s="677"/>
      <c r="CW46" s="677"/>
      <c r="CX46" s="677"/>
      <c r="CY46" s="678"/>
      <c r="CZ46" s="679">
        <v>8.4</v>
      </c>
      <c r="DA46" s="680"/>
      <c r="DB46" s="680"/>
      <c r="DC46" s="681"/>
      <c r="DD46" s="682">
        <v>97893</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B47" s="238" t="s">
        <v>364</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1"/>
      <c r="CE47" s="692"/>
      <c r="CF47" s="673" t="s">
        <v>365</v>
      </c>
      <c r="CG47" s="674"/>
      <c r="CH47" s="674"/>
      <c r="CI47" s="674"/>
      <c r="CJ47" s="674"/>
      <c r="CK47" s="674"/>
      <c r="CL47" s="674"/>
      <c r="CM47" s="674"/>
      <c r="CN47" s="674"/>
      <c r="CO47" s="674"/>
      <c r="CP47" s="674"/>
      <c r="CQ47" s="675"/>
      <c r="CR47" s="676">
        <v>44040</v>
      </c>
      <c r="CS47" s="695"/>
      <c r="CT47" s="695"/>
      <c r="CU47" s="695"/>
      <c r="CV47" s="695"/>
      <c r="CW47" s="695"/>
      <c r="CX47" s="695"/>
      <c r="CY47" s="696"/>
      <c r="CZ47" s="679">
        <v>0.9</v>
      </c>
      <c r="DA47" s="697"/>
      <c r="DB47" s="697"/>
      <c r="DC47" s="698"/>
      <c r="DD47" s="682">
        <v>28942</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x14ac:dyDescent="0.15">
      <c r="B48" s="239" t="s">
        <v>366</v>
      </c>
      <c r="CD48" s="693"/>
      <c r="CE48" s="694"/>
      <c r="CF48" s="673" t="s">
        <v>367</v>
      </c>
      <c r="CG48" s="674"/>
      <c r="CH48" s="674"/>
      <c r="CI48" s="674"/>
      <c r="CJ48" s="674"/>
      <c r="CK48" s="674"/>
      <c r="CL48" s="674"/>
      <c r="CM48" s="674"/>
      <c r="CN48" s="674"/>
      <c r="CO48" s="674"/>
      <c r="CP48" s="674"/>
      <c r="CQ48" s="675"/>
      <c r="CR48" s="676" t="s">
        <v>242</v>
      </c>
      <c r="CS48" s="677"/>
      <c r="CT48" s="677"/>
      <c r="CU48" s="677"/>
      <c r="CV48" s="677"/>
      <c r="CW48" s="677"/>
      <c r="CX48" s="677"/>
      <c r="CY48" s="678"/>
      <c r="CZ48" s="679" t="s">
        <v>236</v>
      </c>
      <c r="DA48" s="680"/>
      <c r="DB48" s="680"/>
      <c r="DC48" s="681"/>
      <c r="DD48" s="682" t="s">
        <v>242</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82:133" ht="11.25" customHeight="1" x14ac:dyDescent="0.15">
      <c r="CD49" s="657" t="s">
        <v>368</v>
      </c>
      <c r="CE49" s="658"/>
      <c r="CF49" s="658"/>
      <c r="CG49" s="658"/>
      <c r="CH49" s="658"/>
      <c r="CI49" s="658"/>
      <c r="CJ49" s="658"/>
      <c r="CK49" s="658"/>
      <c r="CL49" s="658"/>
      <c r="CM49" s="658"/>
      <c r="CN49" s="658"/>
      <c r="CO49" s="658"/>
      <c r="CP49" s="658"/>
      <c r="CQ49" s="659"/>
      <c r="CR49" s="660">
        <v>4869684</v>
      </c>
      <c r="CS49" s="661"/>
      <c r="CT49" s="661"/>
      <c r="CU49" s="661"/>
      <c r="CV49" s="661"/>
      <c r="CW49" s="661"/>
      <c r="CX49" s="661"/>
      <c r="CY49" s="662"/>
      <c r="CZ49" s="663">
        <v>100</v>
      </c>
      <c r="DA49" s="664"/>
      <c r="DB49" s="664"/>
      <c r="DC49" s="665"/>
      <c r="DD49" s="666">
        <v>3539938</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co6L9+d8JyQooK7O8l6Kat6B/bGbGwJ2eA1aH/sce+SoOOC4HsqhE2dQSvuiMvVnHlhxQDXA90L75hr/vteChw==" saltValue="KFBHUwQdjN0YjMAYIPcdo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7" t="s">
        <v>370</v>
      </c>
      <c r="DK2" s="1208"/>
      <c r="DL2" s="1208"/>
      <c r="DM2" s="1208"/>
      <c r="DN2" s="1208"/>
      <c r="DO2" s="1209"/>
      <c r="DP2" s="248"/>
      <c r="DQ2" s="1207" t="s">
        <v>371</v>
      </c>
      <c r="DR2" s="1208"/>
      <c r="DS2" s="1208"/>
      <c r="DT2" s="1208"/>
      <c r="DU2" s="1208"/>
      <c r="DV2" s="1208"/>
      <c r="DW2" s="1208"/>
      <c r="DX2" s="1208"/>
      <c r="DY2" s="1208"/>
      <c r="DZ2" s="1209"/>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60" t="s">
        <v>372</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1"/>
      <c r="BA4" s="251"/>
      <c r="BB4" s="251"/>
      <c r="BC4" s="251"/>
      <c r="BD4" s="251"/>
      <c r="BE4" s="252"/>
      <c r="BF4" s="252"/>
      <c r="BG4" s="252"/>
      <c r="BH4" s="252"/>
      <c r="BI4" s="252"/>
      <c r="BJ4" s="252"/>
      <c r="BK4" s="252"/>
      <c r="BL4" s="252"/>
      <c r="BM4" s="252"/>
      <c r="BN4" s="252"/>
      <c r="BO4" s="252"/>
      <c r="BP4" s="252"/>
      <c r="BQ4" s="251" t="s">
        <v>373</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5" t="s">
        <v>374</v>
      </c>
      <c r="B5" s="1086"/>
      <c r="C5" s="1086"/>
      <c r="D5" s="1086"/>
      <c r="E5" s="1086"/>
      <c r="F5" s="1086"/>
      <c r="G5" s="1086"/>
      <c r="H5" s="1086"/>
      <c r="I5" s="1086"/>
      <c r="J5" s="1086"/>
      <c r="K5" s="1086"/>
      <c r="L5" s="1086"/>
      <c r="M5" s="1086"/>
      <c r="N5" s="1086"/>
      <c r="O5" s="1086"/>
      <c r="P5" s="1087"/>
      <c r="Q5" s="1091" t="s">
        <v>375</v>
      </c>
      <c r="R5" s="1092"/>
      <c r="S5" s="1092"/>
      <c r="T5" s="1092"/>
      <c r="U5" s="1093"/>
      <c r="V5" s="1091" t="s">
        <v>376</v>
      </c>
      <c r="W5" s="1092"/>
      <c r="X5" s="1092"/>
      <c r="Y5" s="1092"/>
      <c r="Z5" s="1093"/>
      <c r="AA5" s="1091" t="s">
        <v>377</v>
      </c>
      <c r="AB5" s="1092"/>
      <c r="AC5" s="1092"/>
      <c r="AD5" s="1092"/>
      <c r="AE5" s="1092"/>
      <c r="AF5" s="1210" t="s">
        <v>378</v>
      </c>
      <c r="AG5" s="1092"/>
      <c r="AH5" s="1092"/>
      <c r="AI5" s="1092"/>
      <c r="AJ5" s="1107"/>
      <c r="AK5" s="1092" t="s">
        <v>379</v>
      </c>
      <c r="AL5" s="1092"/>
      <c r="AM5" s="1092"/>
      <c r="AN5" s="1092"/>
      <c r="AO5" s="1093"/>
      <c r="AP5" s="1091" t="s">
        <v>380</v>
      </c>
      <c r="AQ5" s="1092"/>
      <c r="AR5" s="1092"/>
      <c r="AS5" s="1092"/>
      <c r="AT5" s="1093"/>
      <c r="AU5" s="1091" t="s">
        <v>381</v>
      </c>
      <c r="AV5" s="1092"/>
      <c r="AW5" s="1092"/>
      <c r="AX5" s="1092"/>
      <c r="AY5" s="1107"/>
      <c r="AZ5" s="255"/>
      <c r="BA5" s="255"/>
      <c r="BB5" s="255"/>
      <c r="BC5" s="255"/>
      <c r="BD5" s="255"/>
      <c r="BE5" s="256"/>
      <c r="BF5" s="256"/>
      <c r="BG5" s="256"/>
      <c r="BH5" s="256"/>
      <c r="BI5" s="256"/>
      <c r="BJ5" s="256"/>
      <c r="BK5" s="256"/>
      <c r="BL5" s="256"/>
      <c r="BM5" s="256"/>
      <c r="BN5" s="256"/>
      <c r="BO5" s="256"/>
      <c r="BP5" s="256"/>
      <c r="BQ5" s="1085" t="s">
        <v>382</v>
      </c>
      <c r="BR5" s="1086"/>
      <c r="BS5" s="1086"/>
      <c r="BT5" s="1086"/>
      <c r="BU5" s="1086"/>
      <c r="BV5" s="1086"/>
      <c r="BW5" s="1086"/>
      <c r="BX5" s="1086"/>
      <c r="BY5" s="1086"/>
      <c r="BZ5" s="1086"/>
      <c r="CA5" s="1086"/>
      <c r="CB5" s="1086"/>
      <c r="CC5" s="1086"/>
      <c r="CD5" s="1086"/>
      <c r="CE5" s="1086"/>
      <c r="CF5" s="1086"/>
      <c r="CG5" s="1087"/>
      <c r="CH5" s="1091" t="s">
        <v>383</v>
      </c>
      <c r="CI5" s="1092"/>
      <c r="CJ5" s="1092"/>
      <c r="CK5" s="1092"/>
      <c r="CL5" s="1093"/>
      <c r="CM5" s="1091" t="s">
        <v>384</v>
      </c>
      <c r="CN5" s="1092"/>
      <c r="CO5" s="1092"/>
      <c r="CP5" s="1092"/>
      <c r="CQ5" s="1093"/>
      <c r="CR5" s="1091" t="s">
        <v>385</v>
      </c>
      <c r="CS5" s="1092"/>
      <c r="CT5" s="1092"/>
      <c r="CU5" s="1092"/>
      <c r="CV5" s="1093"/>
      <c r="CW5" s="1091" t="s">
        <v>386</v>
      </c>
      <c r="CX5" s="1092"/>
      <c r="CY5" s="1092"/>
      <c r="CZ5" s="1092"/>
      <c r="DA5" s="1093"/>
      <c r="DB5" s="1091" t="s">
        <v>387</v>
      </c>
      <c r="DC5" s="1092"/>
      <c r="DD5" s="1092"/>
      <c r="DE5" s="1092"/>
      <c r="DF5" s="1093"/>
      <c r="DG5" s="1195" t="s">
        <v>388</v>
      </c>
      <c r="DH5" s="1196"/>
      <c r="DI5" s="1196"/>
      <c r="DJ5" s="1196"/>
      <c r="DK5" s="1197"/>
      <c r="DL5" s="1195" t="s">
        <v>389</v>
      </c>
      <c r="DM5" s="1196"/>
      <c r="DN5" s="1196"/>
      <c r="DO5" s="1196"/>
      <c r="DP5" s="1197"/>
      <c r="DQ5" s="1091" t="s">
        <v>390</v>
      </c>
      <c r="DR5" s="1092"/>
      <c r="DS5" s="1092"/>
      <c r="DT5" s="1092"/>
      <c r="DU5" s="1093"/>
      <c r="DV5" s="1091" t="s">
        <v>381</v>
      </c>
      <c r="DW5" s="1092"/>
      <c r="DX5" s="1092"/>
      <c r="DY5" s="1092"/>
      <c r="DZ5" s="1107"/>
      <c r="EA5" s="253"/>
    </row>
    <row r="6" spans="1:131" s="254"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11"/>
      <c r="AG6" s="1095"/>
      <c r="AH6" s="1095"/>
      <c r="AI6" s="1095"/>
      <c r="AJ6" s="1108"/>
      <c r="AK6" s="1095"/>
      <c r="AL6" s="1095"/>
      <c r="AM6" s="1095"/>
      <c r="AN6" s="1095"/>
      <c r="AO6" s="1096"/>
      <c r="AP6" s="1094"/>
      <c r="AQ6" s="1095"/>
      <c r="AR6" s="1095"/>
      <c r="AS6" s="1095"/>
      <c r="AT6" s="1096"/>
      <c r="AU6" s="1094"/>
      <c r="AV6" s="1095"/>
      <c r="AW6" s="1095"/>
      <c r="AX6" s="1095"/>
      <c r="AY6" s="1108"/>
      <c r="AZ6" s="251"/>
      <c r="BA6" s="251"/>
      <c r="BB6" s="251"/>
      <c r="BC6" s="251"/>
      <c r="BD6" s="251"/>
      <c r="BE6" s="252"/>
      <c r="BF6" s="252"/>
      <c r="BG6" s="252"/>
      <c r="BH6" s="252"/>
      <c r="BI6" s="252"/>
      <c r="BJ6" s="252"/>
      <c r="BK6" s="252"/>
      <c r="BL6" s="252"/>
      <c r="BM6" s="252"/>
      <c r="BN6" s="252"/>
      <c r="BO6" s="252"/>
      <c r="BP6" s="252"/>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8"/>
      <c r="DH6" s="1199"/>
      <c r="DI6" s="1199"/>
      <c r="DJ6" s="1199"/>
      <c r="DK6" s="1200"/>
      <c r="DL6" s="1198"/>
      <c r="DM6" s="1199"/>
      <c r="DN6" s="1199"/>
      <c r="DO6" s="1199"/>
      <c r="DP6" s="1200"/>
      <c r="DQ6" s="1094"/>
      <c r="DR6" s="1095"/>
      <c r="DS6" s="1095"/>
      <c r="DT6" s="1095"/>
      <c r="DU6" s="1096"/>
      <c r="DV6" s="1094"/>
      <c r="DW6" s="1095"/>
      <c r="DX6" s="1095"/>
      <c r="DY6" s="1095"/>
      <c r="DZ6" s="1108"/>
      <c r="EA6" s="253"/>
    </row>
    <row r="7" spans="1:131" s="254" customFormat="1" ht="26.25" customHeight="1" thickTop="1" x14ac:dyDescent="0.15">
      <c r="A7" s="257">
        <v>1</v>
      </c>
      <c r="B7" s="1147" t="s">
        <v>391</v>
      </c>
      <c r="C7" s="1148"/>
      <c r="D7" s="1148"/>
      <c r="E7" s="1148"/>
      <c r="F7" s="1148"/>
      <c r="G7" s="1148"/>
      <c r="H7" s="1148"/>
      <c r="I7" s="1148"/>
      <c r="J7" s="1148"/>
      <c r="K7" s="1148"/>
      <c r="L7" s="1148"/>
      <c r="M7" s="1148"/>
      <c r="N7" s="1148"/>
      <c r="O7" s="1148"/>
      <c r="P7" s="1149"/>
      <c r="Q7" s="1201">
        <v>5084</v>
      </c>
      <c r="R7" s="1202"/>
      <c r="S7" s="1202"/>
      <c r="T7" s="1202"/>
      <c r="U7" s="1202"/>
      <c r="V7" s="1202">
        <v>4873</v>
      </c>
      <c r="W7" s="1202"/>
      <c r="X7" s="1202"/>
      <c r="Y7" s="1202"/>
      <c r="Z7" s="1202"/>
      <c r="AA7" s="1202">
        <v>211</v>
      </c>
      <c r="AB7" s="1202"/>
      <c r="AC7" s="1202"/>
      <c r="AD7" s="1202"/>
      <c r="AE7" s="1203"/>
      <c r="AF7" s="1204">
        <v>169</v>
      </c>
      <c r="AG7" s="1205"/>
      <c r="AH7" s="1205"/>
      <c r="AI7" s="1205"/>
      <c r="AJ7" s="1206"/>
      <c r="AK7" s="1188">
        <v>210</v>
      </c>
      <c r="AL7" s="1189"/>
      <c r="AM7" s="1189"/>
      <c r="AN7" s="1189"/>
      <c r="AO7" s="1189"/>
      <c r="AP7" s="1189">
        <v>6358</v>
      </c>
      <c r="AQ7" s="1189"/>
      <c r="AR7" s="1189"/>
      <c r="AS7" s="1189"/>
      <c r="AT7" s="1189"/>
      <c r="AU7" s="1190"/>
      <c r="AV7" s="1190"/>
      <c r="AW7" s="1190"/>
      <c r="AX7" s="1190"/>
      <c r="AY7" s="1191"/>
      <c r="AZ7" s="251"/>
      <c r="BA7" s="251"/>
      <c r="BB7" s="251"/>
      <c r="BC7" s="251"/>
      <c r="BD7" s="251"/>
      <c r="BE7" s="252"/>
      <c r="BF7" s="252"/>
      <c r="BG7" s="252"/>
      <c r="BH7" s="252"/>
      <c r="BI7" s="252"/>
      <c r="BJ7" s="252"/>
      <c r="BK7" s="252"/>
      <c r="BL7" s="252"/>
      <c r="BM7" s="252"/>
      <c r="BN7" s="252"/>
      <c r="BO7" s="252"/>
      <c r="BP7" s="252"/>
      <c r="BQ7" s="258">
        <v>1</v>
      </c>
      <c r="BR7" s="259"/>
      <c r="BS7" s="1192" t="s">
        <v>604</v>
      </c>
      <c r="BT7" s="1193"/>
      <c r="BU7" s="1193"/>
      <c r="BV7" s="1193"/>
      <c r="BW7" s="1193"/>
      <c r="BX7" s="1193"/>
      <c r="BY7" s="1193"/>
      <c r="BZ7" s="1193"/>
      <c r="CA7" s="1193"/>
      <c r="CB7" s="1193"/>
      <c r="CC7" s="1193"/>
      <c r="CD7" s="1193"/>
      <c r="CE7" s="1193"/>
      <c r="CF7" s="1193"/>
      <c r="CG7" s="1194"/>
      <c r="CH7" s="1185">
        <v>2</v>
      </c>
      <c r="CI7" s="1186"/>
      <c r="CJ7" s="1186"/>
      <c r="CK7" s="1186"/>
      <c r="CL7" s="1187"/>
      <c r="CM7" s="1185">
        <v>56</v>
      </c>
      <c r="CN7" s="1186"/>
      <c r="CO7" s="1186"/>
      <c r="CP7" s="1186"/>
      <c r="CQ7" s="1187"/>
      <c r="CR7" s="1185">
        <v>58</v>
      </c>
      <c r="CS7" s="1186"/>
      <c r="CT7" s="1186"/>
      <c r="CU7" s="1186"/>
      <c r="CV7" s="1187"/>
      <c r="CW7" s="1185">
        <v>1</v>
      </c>
      <c r="CX7" s="1186"/>
      <c r="CY7" s="1186"/>
      <c r="CZ7" s="1186"/>
      <c r="DA7" s="1187"/>
      <c r="DB7" s="1185" t="s">
        <v>614</v>
      </c>
      <c r="DC7" s="1186"/>
      <c r="DD7" s="1186"/>
      <c r="DE7" s="1186"/>
      <c r="DF7" s="1187"/>
      <c r="DG7" s="1185" t="s">
        <v>614</v>
      </c>
      <c r="DH7" s="1186"/>
      <c r="DI7" s="1186"/>
      <c r="DJ7" s="1186"/>
      <c r="DK7" s="1187"/>
      <c r="DL7" s="1185" t="s">
        <v>614</v>
      </c>
      <c r="DM7" s="1186"/>
      <c r="DN7" s="1186"/>
      <c r="DO7" s="1186"/>
      <c r="DP7" s="1187"/>
      <c r="DQ7" s="1185" t="s">
        <v>614</v>
      </c>
      <c r="DR7" s="1186"/>
      <c r="DS7" s="1186"/>
      <c r="DT7" s="1186"/>
      <c r="DU7" s="1187"/>
      <c r="DV7" s="1212"/>
      <c r="DW7" s="1213"/>
      <c r="DX7" s="1213"/>
      <c r="DY7" s="1213"/>
      <c r="DZ7" s="1214"/>
      <c r="EA7" s="253"/>
    </row>
    <row r="8" spans="1:131" s="254" customFormat="1" ht="26.25" customHeight="1" x14ac:dyDescent="0.15">
      <c r="A8" s="260">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09"/>
      <c r="AG8" s="1110"/>
      <c r="AH8" s="1110"/>
      <c r="AI8" s="1110"/>
      <c r="AJ8" s="1111"/>
      <c r="AK8" s="1183"/>
      <c r="AL8" s="1184"/>
      <c r="AM8" s="1184"/>
      <c r="AN8" s="1184"/>
      <c r="AO8" s="1184"/>
      <c r="AP8" s="1184"/>
      <c r="AQ8" s="1184"/>
      <c r="AR8" s="1184"/>
      <c r="AS8" s="1184"/>
      <c r="AT8" s="1184"/>
      <c r="AU8" s="1181"/>
      <c r="AV8" s="1181"/>
      <c r="AW8" s="1181"/>
      <c r="AX8" s="1181"/>
      <c r="AY8" s="1182"/>
      <c r="AZ8" s="251"/>
      <c r="BA8" s="251"/>
      <c r="BB8" s="251"/>
      <c r="BC8" s="251"/>
      <c r="BD8" s="251"/>
      <c r="BE8" s="252"/>
      <c r="BF8" s="252"/>
      <c r="BG8" s="252"/>
      <c r="BH8" s="252"/>
      <c r="BI8" s="252"/>
      <c r="BJ8" s="252"/>
      <c r="BK8" s="252"/>
      <c r="BL8" s="252"/>
      <c r="BM8" s="252"/>
      <c r="BN8" s="252"/>
      <c r="BO8" s="252"/>
      <c r="BP8" s="252"/>
      <c r="BQ8" s="261">
        <v>2</v>
      </c>
      <c r="BR8" s="262"/>
      <c r="BS8" s="1104" t="s">
        <v>605</v>
      </c>
      <c r="BT8" s="1105"/>
      <c r="BU8" s="1105"/>
      <c r="BV8" s="1105"/>
      <c r="BW8" s="1105"/>
      <c r="BX8" s="1105"/>
      <c r="BY8" s="1105"/>
      <c r="BZ8" s="1105"/>
      <c r="CA8" s="1105"/>
      <c r="CB8" s="1105"/>
      <c r="CC8" s="1105"/>
      <c r="CD8" s="1105"/>
      <c r="CE8" s="1105"/>
      <c r="CF8" s="1105"/>
      <c r="CG8" s="1106"/>
      <c r="CH8" s="1079">
        <v>5</v>
      </c>
      <c r="CI8" s="1080"/>
      <c r="CJ8" s="1080"/>
      <c r="CK8" s="1080"/>
      <c r="CL8" s="1081"/>
      <c r="CM8" s="1079">
        <v>166</v>
      </c>
      <c r="CN8" s="1080"/>
      <c r="CO8" s="1080"/>
      <c r="CP8" s="1080"/>
      <c r="CQ8" s="1081"/>
      <c r="CR8" s="1079">
        <v>13</v>
      </c>
      <c r="CS8" s="1080"/>
      <c r="CT8" s="1080"/>
      <c r="CU8" s="1080"/>
      <c r="CV8" s="1081"/>
      <c r="CW8" s="1079">
        <v>7</v>
      </c>
      <c r="CX8" s="1080"/>
      <c r="CY8" s="1080"/>
      <c r="CZ8" s="1080"/>
      <c r="DA8" s="1081"/>
      <c r="DB8" s="1079" t="s">
        <v>614</v>
      </c>
      <c r="DC8" s="1080"/>
      <c r="DD8" s="1080"/>
      <c r="DE8" s="1080"/>
      <c r="DF8" s="1081"/>
      <c r="DG8" s="1079" t="s">
        <v>614</v>
      </c>
      <c r="DH8" s="1080"/>
      <c r="DI8" s="1080"/>
      <c r="DJ8" s="1080"/>
      <c r="DK8" s="1081"/>
      <c r="DL8" s="1079" t="s">
        <v>614</v>
      </c>
      <c r="DM8" s="1080"/>
      <c r="DN8" s="1080"/>
      <c r="DO8" s="1080"/>
      <c r="DP8" s="1081"/>
      <c r="DQ8" s="1079" t="s">
        <v>614</v>
      </c>
      <c r="DR8" s="1080"/>
      <c r="DS8" s="1080"/>
      <c r="DT8" s="1080"/>
      <c r="DU8" s="1081"/>
      <c r="DV8" s="1082"/>
      <c r="DW8" s="1083"/>
      <c r="DX8" s="1083"/>
      <c r="DY8" s="1083"/>
      <c r="DZ8" s="1084"/>
      <c r="EA8" s="253"/>
    </row>
    <row r="9" spans="1:131" s="254" customFormat="1" ht="26.25" customHeight="1" x14ac:dyDescent="0.15">
      <c r="A9" s="260">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09"/>
      <c r="AG9" s="1110"/>
      <c r="AH9" s="1110"/>
      <c r="AI9" s="1110"/>
      <c r="AJ9" s="1111"/>
      <c r="AK9" s="1183"/>
      <c r="AL9" s="1184"/>
      <c r="AM9" s="1184"/>
      <c r="AN9" s="1184"/>
      <c r="AO9" s="1184"/>
      <c r="AP9" s="1184"/>
      <c r="AQ9" s="1184"/>
      <c r="AR9" s="1184"/>
      <c r="AS9" s="1184"/>
      <c r="AT9" s="1184"/>
      <c r="AU9" s="1181"/>
      <c r="AV9" s="1181"/>
      <c r="AW9" s="1181"/>
      <c r="AX9" s="1181"/>
      <c r="AY9" s="1182"/>
      <c r="AZ9" s="251"/>
      <c r="BA9" s="251"/>
      <c r="BB9" s="251"/>
      <c r="BC9" s="251"/>
      <c r="BD9" s="251"/>
      <c r="BE9" s="252"/>
      <c r="BF9" s="252"/>
      <c r="BG9" s="252"/>
      <c r="BH9" s="252"/>
      <c r="BI9" s="252"/>
      <c r="BJ9" s="252"/>
      <c r="BK9" s="252"/>
      <c r="BL9" s="252"/>
      <c r="BM9" s="252"/>
      <c r="BN9" s="252"/>
      <c r="BO9" s="252"/>
      <c r="BP9" s="252"/>
      <c r="BQ9" s="261">
        <v>3</v>
      </c>
      <c r="BR9" s="262"/>
      <c r="BS9" s="1104" t="s">
        <v>606</v>
      </c>
      <c r="BT9" s="1105"/>
      <c r="BU9" s="1105"/>
      <c r="BV9" s="1105"/>
      <c r="BW9" s="1105"/>
      <c r="BX9" s="1105"/>
      <c r="BY9" s="1105"/>
      <c r="BZ9" s="1105"/>
      <c r="CA9" s="1105"/>
      <c r="CB9" s="1105"/>
      <c r="CC9" s="1105"/>
      <c r="CD9" s="1105"/>
      <c r="CE9" s="1105"/>
      <c r="CF9" s="1105"/>
      <c r="CG9" s="1106"/>
      <c r="CH9" s="1079">
        <v>7</v>
      </c>
      <c r="CI9" s="1080"/>
      <c r="CJ9" s="1080"/>
      <c r="CK9" s="1080"/>
      <c r="CL9" s="1081"/>
      <c r="CM9" s="1079">
        <v>15</v>
      </c>
      <c r="CN9" s="1080"/>
      <c r="CO9" s="1080"/>
      <c r="CP9" s="1080"/>
      <c r="CQ9" s="1081"/>
      <c r="CR9" s="1079">
        <v>10</v>
      </c>
      <c r="CS9" s="1080"/>
      <c r="CT9" s="1080"/>
      <c r="CU9" s="1080"/>
      <c r="CV9" s="1081"/>
      <c r="CW9" s="1079">
        <v>0</v>
      </c>
      <c r="CX9" s="1080"/>
      <c r="CY9" s="1080"/>
      <c r="CZ9" s="1080"/>
      <c r="DA9" s="1081"/>
      <c r="DB9" s="1079" t="s">
        <v>614</v>
      </c>
      <c r="DC9" s="1080"/>
      <c r="DD9" s="1080"/>
      <c r="DE9" s="1080"/>
      <c r="DF9" s="1081"/>
      <c r="DG9" s="1079" t="s">
        <v>614</v>
      </c>
      <c r="DH9" s="1080"/>
      <c r="DI9" s="1080"/>
      <c r="DJ9" s="1080"/>
      <c r="DK9" s="1081"/>
      <c r="DL9" s="1079" t="s">
        <v>614</v>
      </c>
      <c r="DM9" s="1080"/>
      <c r="DN9" s="1080"/>
      <c r="DO9" s="1080"/>
      <c r="DP9" s="1081"/>
      <c r="DQ9" s="1079" t="s">
        <v>614</v>
      </c>
      <c r="DR9" s="1080"/>
      <c r="DS9" s="1080"/>
      <c r="DT9" s="1080"/>
      <c r="DU9" s="1081"/>
      <c r="DV9" s="1082"/>
      <c r="DW9" s="1083"/>
      <c r="DX9" s="1083"/>
      <c r="DY9" s="1083"/>
      <c r="DZ9" s="1084"/>
      <c r="EA9" s="253"/>
    </row>
    <row r="10" spans="1:131" s="254" customFormat="1" ht="26.25" customHeight="1" x14ac:dyDescent="0.15">
      <c r="A10" s="260">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09"/>
      <c r="AG10" s="1110"/>
      <c r="AH10" s="1110"/>
      <c r="AI10" s="1110"/>
      <c r="AJ10" s="1111"/>
      <c r="AK10" s="1183"/>
      <c r="AL10" s="1184"/>
      <c r="AM10" s="1184"/>
      <c r="AN10" s="1184"/>
      <c r="AO10" s="1184"/>
      <c r="AP10" s="1184"/>
      <c r="AQ10" s="1184"/>
      <c r="AR10" s="1184"/>
      <c r="AS10" s="1184"/>
      <c r="AT10" s="1184"/>
      <c r="AU10" s="1181"/>
      <c r="AV10" s="1181"/>
      <c r="AW10" s="1181"/>
      <c r="AX10" s="1181"/>
      <c r="AY10" s="1182"/>
      <c r="AZ10" s="251"/>
      <c r="BA10" s="251"/>
      <c r="BB10" s="251"/>
      <c r="BC10" s="251"/>
      <c r="BD10" s="251"/>
      <c r="BE10" s="252"/>
      <c r="BF10" s="252"/>
      <c r="BG10" s="252"/>
      <c r="BH10" s="252"/>
      <c r="BI10" s="252"/>
      <c r="BJ10" s="252"/>
      <c r="BK10" s="252"/>
      <c r="BL10" s="252"/>
      <c r="BM10" s="252"/>
      <c r="BN10" s="252"/>
      <c r="BO10" s="252"/>
      <c r="BP10" s="252"/>
      <c r="BQ10" s="261">
        <v>4</v>
      </c>
      <c r="BR10" s="262"/>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3"/>
    </row>
    <row r="11" spans="1:131" s="254" customFormat="1" ht="26.25" customHeight="1" x14ac:dyDescent="0.15">
      <c r="A11" s="260">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09"/>
      <c r="AG11" s="1110"/>
      <c r="AH11" s="1110"/>
      <c r="AI11" s="1110"/>
      <c r="AJ11" s="1111"/>
      <c r="AK11" s="1183"/>
      <c r="AL11" s="1184"/>
      <c r="AM11" s="1184"/>
      <c r="AN11" s="1184"/>
      <c r="AO11" s="1184"/>
      <c r="AP11" s="1184"/>
      <c r="AQ11" s="1184"/>
      <c r="AR11" s="1184"/>
      <c r="AS11" s="1184"/>
      <c r="AT11" s="1184"/>
      <c r="AU11" s="1181"/>
      <c r="AV11" s="1181"/>
      <c r="AW11" s="1181"/>
      <c r="AX11" s="1181"/>
      <c r="AY11" s="1182"/>
      <c r="AZ11" s="251"/>
      <c r="BA11" s="251"/>
      <c r="BB11" s="251"/>
      <c r="BC11" s="251"/>
      <c r="BD11" s="251"/>
      <c r="BE11" s="252"/>
      <c r="BF11" s="252"/>
      <c r="BG11" s="252"/>
      <c r="BH11" s="252"/>
      <c r="BI11" s="252"/>
      <c r="BJ11" s="252"/>
      <c r="BK11" s="252"/>
      <c r="BL11" s="252"/>
      <c r="BM11" s="252"/>
      <c r="BN11" s="252"/>
      <c r="BO11" s="252"/>
      <c r="BP11" s="252"/>
      <c r="BQ11" s="261">
        <v>5</v>
      </c>
      <c r="BR11" s="262"/>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3"/>
    </row>
    <row r="12" spans="1:131" s="254" customFormat="1" ht="26.25" customHeight="1" x14ac:dyDescent="0.15">
      <c r="A12" s="260">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09"/>
      <c r="AG12" s="1110"/>
      <c r="AH12" s="1110"/>
      <c r="AI12" s="1110"/>
      <c r="AJ12" s="1111"/>
      <c r="AK12" s="1183"/>
      <c r="AL12" s="1184"/>
      <c r="AM12" s="1184"/>
      <c r="AN12" s="1184"/>
      <c r="AO12" s="1184"/>
      <c r="AP12" s="1184"/>
      <c r="AQ12" s="1184"/>
      <c r="AR12" s="1184"/>
      <c r="AS12" s="1184"/>
      <c r="AT12" s="1184"/>
      <c r="AU12" s="1181"/>
      <c r="AV12" s="1181"/>
      <c r="AW12" s="1181"/>
      <c r="AX12" s="1181"/>
      <c r="AY12" s="1182"/>
      <c r="AZ12" s="251"/>
      <c r="BA12" s="251"/>
      <c r="BB12" s="251"/>
      <c r="BC12" s="251"/>
      <c r="BD12" s="251"/>
      <c r="BE12" s="252"/>
      <c r="BF12" s="252"/>
      <c r="BG12" s="252"/>
      <c r="BH12" s="252"/>
      <c r="BI12" s="252"/>
      <c r="BJ12" s="252"/>
      <c r="BK12" s="252"/>
      <c r="BL12" s="252"/>
      <c r="BM12" s="252"/>
      <c r="BN12" s="252"/>
      <c r="BO12" s="252"/>
      <c r="BP12" s="252"/>
      <c r="BQ12" s="261">
        <v>6</v>
      </c>
      <c r="BR12" s="262"/>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3"/>
    </row>
    <row r="13" spans="1:131" s="254" customFormat="1" ht="26.25" customHeight="1" x14ac:dyDescent="0.15">
      <c r="A13" s="260">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09"/>
      <c r="AG13" s="1110"/>
      <c r="AH13" s="1110"/>
      <c r="AI13" s="1110"/>
      <c r="AJ13" s="1111"/>
      <c r="AK13" s="1183"/>
      <c r="AL13" s="1184"/>
      <c r="AM13" s="1184"/>
      <c r="AN13" s="1184"/>
      <c r="AO13" s="1184"/>
      <c r="AP13" s="1184"/>
      <c r="AQ13" s="1184"/>
      <c r="AR13" s="1184"/>
      <c r="AS13" s="1184"/>
      <c r="AT13" s="1184"/>
      <c r="AU13" s="1181"/>
      <c r="AV13" s="1181"/>
      <c r="AW13" s="1181"/>
      <c r="AX13" s="1181"/>
      <c r="AY13" s="1182"/>
      <c r="AZ13" s="251"/>
      <c r="BA13" s="251"/>
      <c r="BB13" s="251"/>
      <c r="BC13" s="251"/>
      <c r="BD13" s="251"/>
      <c r="BE13" s="252"/>
      <c r="BF13" s="252"/>
      <c r="BG13" s="252"/>
      <c r="BH13" s="252"/>
      <c r="BI13" s="252"/>
      <c r="BJ13" s="252"/>
      <c r="BK13" s="252"/>
      <c r="BL13" s="252"/>
      <c r="BM13" s="252"/>
      <c r="BN13" s="252"/>
      <c r="BO13" s="252"/>
      <c r="BP13" s="252"/>
      <c r="BQ13" s="261">
        <v>7</v>
      </c>
      <c r="BR13" s="262"/>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3"/>
    </row>
    <row r="14" spans="1:131" s="254" customFormat="1" ht="26.25" customHeight="1" x14ac:dyDescent="0.15">
      <c r="A14" s="260">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09"/>
      <c r="AG14" s="1110"/>
      <c r="AH14" s="1110"/>
      <c r="AI14" s="1110"/>
      <c r="AJ14" s="1111"/>
      <c r="AK14" s="1183"/>
      <c r="AL14" s="1184"/>
      <c r="AM14" s="1184"/>
      <c r="AN14" s="1184"/>
      <c r="AO14" s="1184"/>
      <c r="AP14" s="1184"/>
      <c r="AQ14" s="1184"/>
      <c r="AR14" s="1184"/>
      <c r="AS14" s="1184"/>
      <c r="AT14" s="1184"/>
      <c r="AU14" s="1181"/>
      <c r="AV14" s="1181"/>
      <c r="AW14" s="1181"/>
      <c r="AX14" s="1181"/>
      <c r="AY14" s="1182"/>
      <c r="AZ14" s="251"/>
      <c r="BA14" s="251"/>
      <c r="BB14" s="251"/>
      <c r="BC14" s="251"/>
      <c r="BD14" s="251"/>
      <c r="BE14" s="252"/>
      <c r="BF14" s="252"/>
      <c r="BG14" s="252"/>
      <c r="BH14" s="252"/>
      <c r="BI14" s="252"/>
      <c r="BJ14" s="252"/>
      <c r="BK14" s="252"/>
      <c r="BL14" s="252"/>
      <c r="BM14" s="252"/>
      <c r="BN14" s="252"/>
      <c r="BO14" s="252"/>
      <c r="BP14" s="252"/>
      <c r="BQ14" s="261">
        <v>8</v>
      </c>
      <c r="BR14" s="262"/>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3"/>
    </row>
    <row r="15" spans="1:131" s="254" customFormat="1" ht="26.25" customHeight="1" x14ac:dyDescent="0.15">
      <c r="A15" s="260">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09"/>
      <c r="AG15" s="1110"/>
      <c r="AH15" s="1110"/>
      <c r="AI15" s="1110"/>
      <c r="AJ15" s="1111"/>
      <c r="AK15" s="1183"/>
      <c r="AL15" s="1184"/>
      <c r="AM15" s="1184"/>
      <c r="AN15" s="1184"/>
      <c r="AO15" s="1184"/>
      <c r="AP15" s="1184"/>
      <c r="AQ15" s="1184"/>
      <c r="AR15" s="1184"/>
      <c r="AS15" s="1184"/>
      <c r="AT15" s="1184"/>
      <c r="AU15" s="1181"/>
      <c r="AV15" s="1181"/>
      <c r="AW15" s="1181"/>
      <c r="AX15" s="1181"/>
      <c r="AY15" s="1182"/>
      <c r="AZ15" s="251"/>
      <c r="BA15" s="251"/>
      <c r="BB15" s="251"/>
      <c r="BC15" s="251"/>
      <c r="BD15" s="251"/>
      <c r="BE15" s="252"/>
      <c r="BF15" s="252"/>
      <c r="BG15" s="252"/>
      <c r="BH15" s="252"/>
      <c r="BI15" s="252"/>
      <c r="BJ15" s="252"/>
      <c r="BK15" s="252"/>
      <c r="BL15" s="252"/>
      <c r="BM15" s="252"/>
      <c r="BN15" s="252"/>
      <c r="BO15" s="252"/>
      <c r="BP15" s="252"/>
      <c r="BQ15" s="261">
        <v>9</v>
      </c>
      <c r="BR15" s="262"/>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3"/>
    </row>
    <row r="16" spans="1:131" s="254" customFormat="1" ht="26.25" customHeight="1" x14ac:dyDescent="0.15">
      <c r="A16" s="260">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09"/>
      <c r="AG16" s="1110"/>
      <c r="AH16" s="1110"/>
      <c r="AI16" s="1110"/>
      <c r="AJ16" s="1111"/>
      <c r="AK16" s="1183"/>
      <c r="AL16" s="1184"/>
      <c r="AM16" s="1184"/>
      <c r="AN16" s="1184"/>
      <c r="AO16" s="1184"/>
      <c r="AP16" s="1184"/>
      <c r="AQ16" s="1184"/>
      <c r="AR16" s="1184"/>
      <c r="AS16" s="1184"/>
      <c r="AT16" s="1184"/>
      <c r="AU16" s="1181"/>
      <c r="AV16" s="1181"/>
      <c r="AW16" s="1181"/>
      <c r="AX16" s="1181"/>
      <c r="AY16" s="1182"/>
      <c r="AZ16" s="251"/>
      <c r="BA16" s="251"/>
      <c r="BB16" s="251"/>
      <c r="BC16" s="251"/>
      <c r="BD16" s="251"/>
      <c r="BE16" s="252"/>
      <c r="BF16" s="252"/>
      <c r="BG16" s="252"/>
      <c r="BH16" s="252"/>
      <c r="BI16" s="252"/>
      <c r="BJ16" s="252"/>
      <c r="BK16" s="252"/>
      <c r="BL16" s="252"/>
      <c r="BM16" s="252"/>
      <c r="BN16" s="252"/>
      <c r="BO16" s="252"/>
      <c r="BP16" s="252"/>
      <c r="BQ16" s="261">
        <v>10</v>
      </c>
      <c r="BR16" s="262"/>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3"/>
    </row>
    <row r="17" spans="1:131" s="254" customFormat="1" ht="26.25" customHeight="1" x14ac:dyDescent="0.15">
      <c r="A17" s="260">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09"/>
      <c r="AG17" s="1110"/>
      <c r="AH17" s="1110"/>
      <c r="AI17" s="1110"/>
      <c r="AJ17" s="1111"/>
      <c r="AK17" s="1183"/>
      <c r="AL17" s="1184"/>
      <c r="AM17" s="1184"/>
      <c r="AN17" s="1184"/>
      <c r="AO17" s="1184"/>
      <c r="AP17" s="1184"/>
      <c r="AQ17" s="1184"/>
      <c r="AR17" s="1184"/>
      <c r="AS17" s="1184"/>
      <c r="AT17" s="1184"/>
      <c r="AU17" s="1181"/>
      <c r="AV17" s="1181"/>
      <c r="AW17" s="1181"/>
      <c r="AX17" s="1181"/>
      <c r="AY17" s="1182"/>
      <c r="AZ17" s="251"/>
      <c r="BA17" s="251"/>
      <c r="BB17" s="251"/>
      <c r="BC17" s="251"/>
      <c r="BD17" s="251"/>
      <c r="BE17" s="252"/>
      <c r="BF17" s="252"/>
      <c r="BG17" s="252"/>
      <c r="BH17" s="252"/>
      <c r="BI17" s="252"/>
      <c r="BJ17" s="252"/>
      <c r="BK17" s="252"/>
      <c r="BL17" s="252"/>
      <c r="BM17" s="252"/>
      <c r="BN17" s="252"/>
      <c r="BO17" s="252"/>
      <c r="BP17" s="252"/>
      <c r="BQ17" s="261">
        <v>11</v>
      </c>
      <c r="BR17" s="262"/>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3"/>
    </row>
    <row r="18" spans="1:131" s="254" customFormat="1" ht="26.25" customHeight="1" x14ac:dyDescent="0.15">
      <c r="A18" s="260">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09"/>
      <c r="AG18" s="1110"/>
      <c r="AH18" s="1110"/>
      <c r="AI18" s="1110"/>
      <c r="AJ18" s="1111"/>
      <c r="AK18" s="1183"/>
      <c r="AL18" s="1184"/>
      <c r="AM18" s="1184"/>
      <c r="AN18" s="1184"/>
      <c r="AO18" s="1184"/>
      <c r="AP18" s="1184"/>
      <c r="AQ18" s="1184"/>
      <c r="AR18" s="1184"/>
      <c r="AS18" s="1184"/>
      <c r="AT18" s="1184"/>
      <c r="AU18" s="1181"/>
      <c r="AV18" s="1181"/>
      <c r="AW18" s="1181"/>
      <c r="AX18" s="1181"/>
      <c r="AY18" s="1182"/>
      <c r="AZ18" s="251"/>
      <c r="BA18" s="251"/>
      <c r="BB18" s="251"/>
      <c r="BC18" s="251"/>
      <c r="BD18" s="251"/>
      <c r="BE18" s="252"/>
      <c r="BF18" s="252"/>
      <c r="BG18" s="252"/>
      <c r="BH18" s="252"/>
      <c r="BI18" s="252"/>
      <c r="BJ18" s="252"/>
      <c r="BK18" s="252"/>
      <c r="BL18" s="252"/>
      <c r="BM18" s="252"/>
      <c r="BN18" s="252"/>
      <c r="BO18" s="252"/>
      <c r="BP18" s="252"/>
      <c r="BQ18" s="261">
        <v>12</v>
      </c>
      <c r="BR18" s="262"/>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3"/>
    </row>
    <row r="19" spans="1:131" s="254" customFormat="1" ht="26.25" customHeight="1" x14ac:dyDescent="0.15">
      <c r="A19" s="260">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09"/>
      <c r="AG19" s="1110"/>
      <c r="AH19" s="1110"/>
      <c r="AI19" s="1110"/>
      <c r="AJ19" s="1111"/>
      <c r="AK19" s="1183"/>
      <c r="AL19" s="1184"/>
      <c r="AM19" s="1184"/>
      <c r="AN19" s="1184"/>
      <c r="AO19" s="1184"/>
      <c r="AP19" s="1184"/>
      <c r="AQ19" s="1184"/>
      <c r="AR19" s="1184"/>
      <c r="AS19" s="1184"/>
      <c r="AT19" s="1184"/>
      <c r="AU19" s="1181"/>
      <c r="AV19" s="1181"/>
      <c r="AW19" s="1181"/>
      <c r="AX19" s="1181"/>
      <c r="AY19" s="1182"/>
      <c r="AZ19" s="251"/>
      <c r="BA19" s="251"/>
      <c r="BB19" s="251"/>
      <c r="BC19" s="251"/>
      <c r="BD19" s="251"/>
      <c r="BE19" s="252"/>
      <c r="BF19" s="252"/>
      <c r="BG19" s="252"/>
      <c r="BH19" s="252"/>
      <c r="BI19" s="252"/>
      <c r="BJ19" s="252"/>
      <c r="BK19" s="252"/>
      <c r="BL19" s="252"/>
      <c r="BM19" s="252"/>
      <c r="BN19" s="252"/>
      <c r="BO19" s="252"/>
      <c r="BP19" s="252"/>
      <c r="BQ19" s="261">
        <v>13</v>
      </c>
      <c r="BR19" s="262"/>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3"/>
    </row>
    <row r="20" spans="1:131" s="254" customFormat="1" ht="26.25" customHeight="1" x14ac:dyDescent="0.15">
      <c r="A20" s="260">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09"/>
      <c r="AG20" s="1110"/>
      <c r="AH20" s="1110"/>
      <c r="AI20" s="1110"/>
      <c r="AJ20" s="1111"/>
      <c r="AK20" s="1183"/>
      <c r="AL20" s="1184"/>
      <c r="AM20" s="1184"/>
      <c r="AN20" s="1184"/>
      <c r="AO20" s="1184"/>
      <c r="AP20" s="1184"/>
      <c r="AQ20" s="1184"/>
      <c r="AR20" s="1184"/>
      <c r="AS20" s="1184"/>
      <c r="AT20" s="1184"/>
      <c r="AU20" s="1181"/>
      <c r="AV20" s="1181"/>
      <c r="AW20" s="1181"/>
      <c r="AX20" s="1181"/>
      <c r="AY20" s="1182"/>
      <c r="AZ20" s="251"/>
      <c r="BA20" s="251"/>
      <c r="BB20" s="251"/>
      <c r="BC20" s="251"/>
      <c r="BD20" s="251"/>
      <c r="BE20" s="252"/>
      <c r="BF20" s="252"/>
      <c r="BG20" s="252"/>
      <c r="BH20" s="252"/>
      <c r="BI20" s="252"/>
      <c r="BJ20" s="252"/>
      <c r="BK20" s="252"/>
      <c r="BL20" s="252"/>
      <c r="BM20" s="252"/>
      <c r="BN20" s="252"/>
      <c r="BO20" s="252"/>
      <c r="BP20" s="252"/>
      <c r="BQ20" s="261">
        <v>14</v>
      </c>
      <c r="BR20" s="262"/>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3"/>
    </row>
    <row r="21" spans="1:131" s="254" customFormat="1" ht="26.25" customHeight="1" thickBot="1" x14ac:dyDescent="0.2">
      <c r="A21" s="260">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09"/>
      <c r="AG21" s="1110"/>
      <c r="AH21" s="1110"/>
      <c r="AI21" s="1110"/>
      <c r="AJ21" s="1111"/>
      <c r="AK21" s="1183"/>
      <c r="AL21" s="1184"/>
      <c r="AM21" s="1184"/>
      <c r="AN21" s="1184"/>
      <c r="AO21" s="1184"/>
      <c r="AP21" s="1184"/>
      <c r="AQ21" s="1184"/>
      <c r="AR21" s="1184"/>
      <c r="AS21" s="1184"/>
      <c r="AT21" s="1184"/>
      <c r="AU21" s="1181"/>
      <c r="AV21" s="1181"/>
      <c r="AW21" s="1181"/>
      <c r="AX21" s="1181"/>
      <c r="AY21" s="1182"/>
      <c r="AZ21" s="251"/>
      <c r="BA21" s="251"/>
      <c r="BB21" s="251"/>
      <c r="BC21" s="251"/>
      <c r="BD21" s="251"/>
      <c r="BE21" s="252"/>
      <c r="BF21" s="252"/>
      <c r="BG21" s="252"/>
      <c r="BH21" s="252"/>
      <c r="BI21" s="252"/>
      <c r="BJ21" s="252"/>
      <c r="BK21" s="252"/>
      <c r="BL21" s="252"/>
      <c r="BM21" s="252"/>
      <c r="BN21" s="252"/>
      <c r="BO21" s="252"/>
      <c r="BP21" s="252"/>
      <c r="BQ21" s="261">
        <v>15</v>
      </c>
      <c r="BR21" s="262"/>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3"/>
    </row>
    <row r="22" spans="1:131" s="254" customFormat="1" ht="26.25" customHeight="1" x14ac:dyDescent="0.15">
      <c r="A22" s="260">
        <v>16</v>
      </c>
      <c r="B22" s="1131"/>
      <c r="C22" s="1132"/>
      <c r="D22" s="1132"/>
      <c r="E22" s="1132"/>
      <c r="F22" s="1132"/>
      <c r="G22" s="1132"/>
      <c r="H22" s="1132"/>
      <c r="I22" s="1132"/>
      <c r="J22" s="1132"/>
      <c r="K22" s="1132"/>
      <c r="L22" s="1132"/>
      <c r="M22" s="1132"/>
      <c r="N22" s="1132"/>
      <c r="O22" s="1132"/>
      <c r="P22" s="1133"/>
      <c r="Q22" s="1178"/>
      <c r="R22" s="1179"/>
      <c r="S22" s="1179"/>
      <c r="T22" s="1179"/>
      <c r="U22" s="1179"/>
      <c r="V22" s="1179"/>
      <c r="W22" s="1179"/>
      <c r="X22" s="1179"/>
      <c r="Y22" s="1179"/>
      <c r="Z22" s="1179"/>
      <c r="AA22" s="1179"/>
      <c r="AB22" s="1179"/>
      <c r="AC22" s="1179"/>
      <c r="AD22" s="1179"/>
      <c r="AE22" s="1180"/>
      <c r="AF22" s="1109"/>
      <c r="AG22" s="1110"/>
      <c r="AH22" s="1110"/>
      <c r="AI22" s="1110"/>
      <c r="AJ22" s="1111"/>
      <c r="AK22" s="1174"/>
      <c r="AL22" s="1175"/>
      <c r="AM22" s="1175"/>
      <c r="AN22" s="1175"/>
      <c r="AO22" s="1175"/>
      <c r="AP22" s="1175"/>
      <c r="AQ22" s="1175"/>
      <c r="AR22" s="1175"/>
      <c r="AS22" s="1175"/>
      <c r="AT22" s="1175"/>
      <c r="AU22" s="1176"/>
      <c r="AV22" s="1176"/>
      <c r="AW22" s="1176"/>
      <c r="AX22" s="1176"/>
      <c r="AY22" s="1177"/>
      <c r="AZ22" s="1129" t="s">
        <v>392</v>
      </c>
      <c r="BA22" s="1129"/>
      <c r="BB22" s="1129"/>
      <c r="BC22" s="1129"/>
      <c r="BD22" s="1130"/>
      <c r="BE22" s="252"/>
      <c r="BF22" s="252"/>
      <c r="BG22" s="252"/>
      <c r="BH22" s="252"/>
      <c r="BI22" s="252"/>
      <c r="BJ22" s="252"/>
      <c r="BK22" s="252"/>
      <c r="BL22" s="252"/>
      <c r="BM22" s="252"/>
      <c r="BN22" s="252"/>
      <c r="BO22" s="252"/>
      <c r="BP22" s="252"/>
      <c r="BQ22" s="261">
        <v>16</v>
      </c>
      <c r="BR22" s="262"/>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3"/>
    </row>
    <row r="23" spans="1:131" s="254" customFormat="1" ht="26.25" customHeight="1" thickBot="1" x14ac:dyDescent="0.2">
      <c r="A23" s="263" t="s">
        <v>393</v>
      </c>
      <c r="B23" s="1035" t="s">
        <v>394</v>
      </c>
      <c r="C23" s="1036"/>
      <c r="D23" s="1036"/>
      <c r="E23" s="1036"/>
      <c r="F23" s="1036"/>
      <c r="G23" s="1036"/>
      <c r="H23" s="1036"/>
      <c r="I23" s="1036"/>
      <c r="J23" s="1036"/>
      <c r="K23" s="1036"/>
      <c r="L23" s="1036"/>
      <c r="M23" s="1036"/>
      <c r="N23" s="1036"/>
      <c r="O23" s="1036"/>
      <c r="P23" s="1037"/>
      <c r="Q23" s="1165">
        <v>5084</v>
      </c>
      <c r="R23" s="1166"/>
      <c r="S23" s="1166"/>
      <c r="T23" s="1166"/>
      <c r="U23" s="1166"/>
      <c r="V23" s="1166">
        <v>4873</v>
      </c>
      <c r="W23" s="1166"/>
      <c r="X23" s="1166"/>
      <c r="Y23" s="1166"/>
      <c r="Z23" s="1166"/>
      <c r="AA23" s="1166">
        <v>211</v>
      </c>
      <c r="AB23" s="1166"/>
      <c r="AC23" s="1166"/>
      <c r="AD23" s="1166"/>
      <c r="AE23" s="1167"/>
      <c r="AF23" s="1168">
        <v>169</v>
      </c>
      <c r="AG23" s="1166"/>
      <c r="AH23" s="1166"/>
      <c r="AI23" s="1166"/>
      <c r="AJ23" s="1169"/>
      <c r="AK23" s="1170"/>
      <c r="AL23" s="1171"/>
      <c r="AM23" s="1171"/>
      <c r="AN23" s="1171"/>
      <c r="AO23" s="1171"/>
      <c r="AP23" s="1166">
        <v>6358</v>
      </c>
      <c r="AQ23" s="1166"/>
      <c r="AR23" s="1166"/>
      <c r="AS23" s="1166"/>
      <c r="AT23" s="1166"/>
      <c r="AU23" s="1172"/>
      <c r="AV23" s="1172"/>
      <c r="AW23" s="1172"/>
      <c r="AX23" s="1172"/>
      <c r="AY23" s="1173"/>
      <c r="AZ23" s="1162" t="s">
        <v>395</v>
      </c>
      <c r="BA23" s="1163"/>
      <c r="BB23" s="1163"/>
      <c r="BC23" s="1163"/>
      <c r="BD23" s="1164"/>
      <c r="BE23" s="252"/>
      <c r="BF23" s="252"/>
      <c r="BG23" s="252"/>
      <c r="BH23" s="252"/>
      <c r="BI23" s="252"/>
      <c r="BJ23" s="252"/>
      <c r="BK23" s="252"/>
      <c r="BL23" s="252"/>
      <c r="BM23" s="252"/>
      <c r="BN23" s="252"/>
      <c r="BO23" s="252"/>
      <c r="BP23" s="252"/>
      <c r="BQ23" s="261">
        <v>17</v>
      </c>
      <c r="BR23" s="262"/>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3"/>
    </row>
    <row r="24" spans="1:131" s="254" customFormat="1" ht="26.25" customHeight="1" x14ac:dyDescent="0.15">
      <c r="A24" s="1161" t="s">
        <v>396</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1"/>
      <c r="BA24" s="251"/>
      <c r="BB24" s="251"/>
      <c r="BC24" s="251"/>
      <c r="BD24" s="251"/>
      <c r="BE24" s="252"/>
      <c r="BF24" s="252"/>
      <c r="BG24" s="252"/>
      <c r="BH24" s="252"/>
      <c r="BI24" s="252"/>
      <c r="BJ24" s="252"/>
      <c r="BK24" s="252"/>
      <c r="BL24" s="252"/>
      <c r="BM24" s="252"/>
      <c r="BN24" s="252"/>
      <c r="BO24" s="252"/>
      <c r="BP24" s="252"/>
      <c r="BQ24" s="261">
        <v>18</v>
      </c>
      <c r="BR24" s="262"/>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3"/>
    </row>
    <row r="25" spans="1:131" s="246" customFormat="1" ht="26.25" customHeight="1" thickBot="1" x14ac:dyDescent="0.2">
      <c r="A25" s="1160" t="s">
        <v>397</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1"/>
      <c r="BK25" s="251"/>
      <c r="BL25" s="251"/>
      <c r="BM25" s="251"/>
      <c r="BN25" s="251"/>
      <c r="BO25" s="264"/>
      <c r="BP25" s="264"/>
      <c r="BQ25" s="261">
        <v>19</v>
      </c>
      <c r="BR25" s="262"/>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5"/>
    </row>
    <row r="26" spans="1:131" s="246" customFormat="1" ht="26.25" customHeight="1" x14ac:dyDescent="0.15">
      <c r="A26" s="1085" t="s">
        <v>374</v>
      </c>
      <c r="B26" s="1086"/>
      <c r="C26" s="1086"/>
      <c r="D26" s="1086"/>
      <c r="E26" s="1086"/>
      <c r="F26" s="1086"/>
      <c r="G26" s="1086"/>
      <c r="H26" s="1086"/>
      <c r="I26" s="1086"/>
      <c r="J26" s="1086"/>
      <c r="K26" s="1086"/>
      <c r="L26" s="1086"/>
      <c r="M26" s="1086"/>
      <c r="N26" s="1086"/>
      <c r="O26" s="1086"/>
      <c r="P26" s="1087"/>
      <c r="Q26" s="1091" t="s">
        <v>398</v>
      </c>
      <c r="R26" s="1092"/>
      <c r="S26" s="1092"/>
      <c r="T26" s="1092"/>
      <c r="U26" s="1093"/>
      <c r="V26" s="1091" t="s">
        <v>399</v>
      </c>
      <c r="W26" s="1092"/>
      <c r="X26" s="1092"/>
      <c r="Y26" s="1092"/>
      <c r="Z26" s="1093"/>
      <c r="AA26" s="1091" t="s">
        <v>400</v>
      </c>
      <c r="AB26" s="1092"/>
      <c r="AC26" s="1092"/>
      <c r="AD26" s="1092"/>
      <c r="AE26" s="1092"/>
      <c r="AF26" s="1156" t="s">
        <v>401</v>
      </c>
      <c r="AG26" s="1098"/>
      <c r="AH26" s="1098"/>
      <c r="AI26" s="1098"/>
      <c r="AJ26" s="1157"/>
      <c r="AK26" s="1092" t="s">
        <v>402</v>
      </c>
      <c r="AL26" s="1092"/>
      <c r="AM26" s="1092"/>
      <c r="AN26" s="1092"/>
      <c r="AO26" s="1093"/>
      <c r="AP26" s="1091" t="s">
        <v>403</v>
      </c>
      <c r="AQ26" s="1092"/>
      <c r="AR26" s="1092"/>
      <c r="AS26" s="1092"/>
      <c r="AT26" s="1093"/>
      <c r="AU26" s="1091" t="s">
        <v>404</v>
      </c>
      <c r="AV26" s="1092"/>
      <c r="AW26" s="1092"/>
      <c r="AX26" s="1092"/>
      <c r="AY26" s="1093"/>
      <c r="AZ26" s="1091" t="s">
        <v>405</v>
      </c>
      <c r="BA26" s="1092"/>
      <c r="BB26" s="1092"/>
      <c r="BC26" s="1092"/>
      <c r="BD26" s="1093"/>
      <c r="BE26" s="1091" t="s">
        <v>381</v>
      </c>
      <c r="BF26" s="1092"/>
      <c r="BG26" s="1092"/>
      <c r="BH26" s="1092"/>
      <c r="BI26" s="1107"/>
      <c r="BJ26" s="251"/>
      <c r="BK26" s="251"/>
      <c r="BL26" s="251"/>
      <c r="BM26" s="251"/>
      <c r="BN26" s="251"/>
      <c r="BO26" s="264"/>
      <c r="BP26" s="264"/>
      <c r="BQ26" s="261">
        <v>20</v>
      </c>
      <c r="BR26" s="262"/>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5"/>
    </row>
    <row r="27" spans="1:131" s="246"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8"/>
      <c r="AG27" s="1101"/>
      <c r="AH27" s="1101"/>
      <c r="AI27" s="1101"/>
      <c r="AJ27" s="1159"/>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1"/>
      <c r="BK27" s="251"/>
      <c r="BL27" s="251"/>
      <c r="BM27" s="251"/>
      <c r="BN27" s="251"/>
      <c r="BO27" s="264"/>
      <c r="BP27" s="264"/>
      <c r="BQ27" s="261">
        <v>21</v>
      </c>
      <c r="BR27" s="262"/>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5"/>
    </row>
    <row r="28" spans="1:131" s="246" customFormat="1" ht="26.25" customHeight="1" thickTop="1" x14ac:dyDescent="0.15">
      <c r="A28" s="265">
        <v>1</v>
      </c>
      <c r="B28" s="1147" t="s">
        <v>406</v>
      </c>
      <c r="C28" s="1148"/>
      <c r="D28" s="1148"/>
      <c r="E28" s="1148"/>
      <c r="F28" s="1148"/>
      <c r="G28" s="1148"/>
      <c r="H28" s="1148"/>
      <c r="I28" s="1148"/>
      <c r="J28" s="1148"/>
      <c r="K28" s="1148"/>
      <c r="L28" s="1148"/>
      <c r="M28" s="1148"/>
      <c r="N28" s="1148"/>
      <c r="O28" s="1148"/>
      <c r="P28" s="1149"/>
      <c r="Q28" s="1150">
        <v>659</v>
      </c>
      <c r="R28" s="1151"/>
      <c r="S28" s="1151"/>
      <c r="T28" s="1151"/>
      <c r="U28" s="1151"/>
      <c r="V28" s="1151">
        <v>561</v>
      </c>
      <c r="W28" s="1151"/>
      <c r="X28" s="1151"/>
      <c r="Y28" s="1151"/>
      <c r="Z28" s="1151"/>
      <c r="AA28" s="1151">
        <v>97</v>
      </c>
      <c r="AB28" s="1151"/>
      <c r="AC28" s="1151"/>
      <c r="AD28" s="1151"/>
      <c r="AE28" s="1152"/>
      <c r="AF28" s="1153">
        <v>97</v>
      </c>
      <c r="AG28" s="1151"/>
      <c r="AH28" s="1151"/>
      <c r="AI28" s="1151"/>
      <c r="AJ28" s="1154"/>
      <c r="AK28" s="1155">
        <v>61</v>
      </c>
      <c r="AL28" s="1143"/>
      <c r="AM28" s="1143"/>
      <c r="AN28" s="1143"/>
      <c r="AO28" s="1143"/>
      <c r="AP28" s="1143" t="s">
        <v>614</v>
      </c>
      <c r="AQ28" s="1143"/>
      <c r="AR28" s="1143"/>
      <c r="AS28" s="1143"/>
      <c r="AT28" s="1143"/>
      <c r="AU28" s="1143" t="s">
        <v>614</v>
      </c>
      <c r="AV28" s="1143"/>
      <c r="AW28" s="1143"/>
      <c r="AX28" s="1143"/>
      <c r="AY28" s="1143"/>
      <c r="AZ28" s="1144" t="s">
        <v>614</v>
      </c>
      <c r="BA28" s="1144"/>
      <c r="BB28" s="1144"/>
      <c r="BC28" s="1144"/>
      <c r="BD28" s="1144"/>
      <c r="BE28" s="1145" t="s">
        <v>623</v>
      </c>
      <c r="BF28" s="1145"/>
      <c r="BG28" s="1145"/>
      <c r="BH28" s="1145"/>
      <c r="BI28" s="1146"/>
      <c r="BJ28" s="251"/>
      <c r="BK28" s="251"/>
      <c r="BL28" s="251"/>
      <c r="BM28" s="251"/>
      <c r="BN28" s="251"/>
      <c r="BO28" s="264"/>
      <c r="BP28" s="264"/>
      <c r="BQ28" s="261">
        <v>22</v>
      </c>
      <c r="BR28" s="262"/>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5"/>
    </row>
    <row r="29" spans="1:131" s="246" customFormat="1" ht="26.25" customHeight="1" x14ac:dyDescent="0.15">
      <c r="A29" s="265">
        <v>2</v>
      </c>
      <c r="B29" s="1131" t="s">
        <v>407</v>
      </c>
      <c r="C29" s="1132"/>
      <c r="D29" s="1132"/>
      <c r="E29" s="1132"/>
      <c r="F29" s="1132"/>
      <c r="G29" s="1132"/>
      <c r="H29" s="1132"/>
      <c r="I29" s="1132"/>
      <c r="J29" s="1132"/>
      <c r="K29" s="1132"/>
      <c r="L29" s="1132"/>
      <c r="M29" s="1132"/>
      <c r="N29" s="1132"/>
      <c r="O29" s="1132"/>
      <c r="P29" s="1133"/>
      <c r="Q29" s="1137">
        <v>764</v>
      </c>
      <c r="R29" s="1138"/>
      <c r="S29" s="1138"/>
      <c r="T29" s="1138"/>
      <c r="U29" s="1138"/>
      <c r="V29" s="1138">
        <v>761</v>
      </c>
      <c r="W29" s="1138"/>
      <c r="X29" s="1138"/>
      <c r="Y29" s="1138"/>
      <c r="Z29" s="1138"/>
      <c r="AA29" s="1138">
        <v>4</v>
      </c>
      <c r="AB29" s="1138"/>
      <c r="AC29" s="1138"/>
      <c r="AD29" s="1138"/>
      <c r="AE29" s="1139"/>
      <c r="AF29" s="1109">
        <v>4</v>
      </c>
      <c r="AG29" s="1110"/>
      <c r="AH29" s="1110"/>
      <c r="AI29" s="1110"/>
      <c r="AJ29" s="1111"/>
      <c r="AK29" s="1070">
        <v>128</v>
      </c>
      <c r="AL29" s="1061"/>
      <c r="AM29" s="1061"/>
      <c r="AN29" s="1061"/>
      <c r="AO29" s="1061"/>
      <c r="AP29" s="1061" t="s">
        <v>614</v>
      </c>
      <c r="AQ29" s="1061"/>
      <c r="AR29" s="1061"/>
      <c r="AS29" s="1061"/>
      <c r="AT29" s="1061"/>
      <c r="AU29" s="1061" t="s">
        <v>614</v>
      </c>
      <c r="AV29" s="1061"/>
      <c r="AW29" s="1061"/>
      <c r="AX29" s="1061"/>
      <c r="AY29" s="1061"/>
      <c r="AZ29" s="1140" t="s">
        <v>615</v>
      </c>
      <c r="BA29" s="1141"/>
      <c r="BB29" s="1141"/>
      <c r="BC29" s="1141"/>
      <c r="BD29" s="1142"/>
      <c r="BE29" s="1126"/>
      <c r="BF29" s="1126"/>
      <c r="BG29" s="1126"/>
      <c r="BH29" s="1126"/>
      <c r="BI29" s="1127"/>
      <c r="BJ29" s="251"/>
      <c r="BK29" s="251"/>
      <c r="BL29" s="251"/>
      <c r="BM29" s="251"/>
      <c r="BN29" s="251"/>
      <c r="BO29" s="264"/>
      <c r="BP29" s="264"/>
      <c r="BQ29" s="261">
        <v>23</v>
      </c>
      <c r="BR29" s="262"/>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5"/>
    </row>
    <row r="30" spans="1:131" s="246" customFormat="1" ht="26.25" customHeight="1" x14ac:dyDescent="0.15">
      <c r="A30" s="265">
        <v>3</v>
      </c>
      <c r="B30" s="1131" t="s">
        <v>408</v>
      </c>
      <c r="C30" s="1132"/>
      <c r="D30" s="1132"/>
      <c r="E30" s="1132"/>
      <c r="F30" s="1132"/>
      <c r="G30" s="1132"/>
      <c r="H30" s="1132"/>
      <c r="I30" s="1132"/>
      <c r="J30" s="1132"/>
      <c r="K30" s="1132"/>
      <c r="L30" s="1132"/>
      <c r="M30" s="1132"/>
      <c r="N30" s="1132"/>
      <c r="O30" s="1132"/>
      <c r="P30" s="1133"/>
      <c r="Q30" s="1137">
        <v>86</v>
      </c>
      <c r="R30" s="1138"/>
      <c r="S30" s="1138"/>
      <c r="T30" s="1138"/>
      <c r="U30" s="1138"/>
      <c r="V30" s="1138">
        <v>85</v>
      </c>
      <c r="W30" s="1138"/>
      <c r="X30" s="1138"/>
      <c r="Y30" s="1138"/>
      <c r="Z30" s="1138"/>
      <c r="AA30" s="1138">
        <v>2</v>
      </c>
      <c r="AB30" s="1138"/>
      <c r="AC30" s="1138"/>
      <c r="AD30" s="1138"/>
      <c r="AE30" s="1139"/>
      <c r="AF30" s="1109">
        <v>2</v>
      </c>
      <c r="AG30" s="1110"/>
      <c r="AH30" s="1110"/>
      <c r="AI30" s="1110"/>
      <c r="AJ30" s="1111"/>
      <c r="AK30" s="1070">
        <v>28</v>
      </c>
      <c r="AL30" s="1061"/>
      <c r="AM30" s="1061"/>
      <c r="AN30" s="1061"/>
      <c r="AO30" s="1061"/>
      <c r="AP30" s="1061" t="s">
        <v>614</v>
      </c>
      <c r="AQ30" s="1061"/>
      <c r="AR30" s="1061"/>
      <c r="AS30" s="1061"/>
      <c r="AT30" s="1061"/>
      <c r="AU30" s="1061" t="s">
        <v>614</v>
      </c>
      <c r="AV30" s="1061"/>
      <c r="AW30" s="1061"/>
      <c r="AX30" s="1061"/>
      <c r="AY30" s="1061"/>
      <c r="AZ30" s="1140" t="s">
        <v>615</v>
      </c>
      <c r="BA30" s="1141"/>
      <c r="BB30" s="1141"/>
      <c r="BC30" s="1141"/>
      <c r="BD30" s="1142"/>
      <c r="BE30" s="1126"/>
      <c r="BF30" s="1126"/>
      <c r="BG30" s="1126"/>
      <c r="BH30" s="1126"/>
      <c r="BI30" s="1127"/>
      <c r="BJ30" s="251"/>
      <c r="BK30" s="251"/>
      <c r="BL30" s="251"/>
      <c r="BM30" s="251"/>
      <c r="BN30" s="251"/>
      <c r="BO30" s="264"/>
      <c r="BP30" s="264"/>
      <c r="BQ30" s="261">
        <v>24</v>
      </c>
      <c r="BR30" s="262"/>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5"/>
    </row>
    <row r="31" spans="1:131" s="246" customFormat="1" ht="26.25" customHeight="1" x14ac:dyDescent="0.15">
      <c r="A31" s="265">
        <v>4</v>
      </c>
      <c r="B31" s="1131" t="s">
        <v>409</v>
      </c>
      <c r="C31" s="1132"/>
      <c r="D31" s="1132"/>
      <c r="E31" s="1132"/>
      <c r="F31" s="1132"/>
      <c r="G31" s="1132"/>
      <c r="H31" s="1132"/>
      <c r="I31" s="1132"/>
      <c r="J31" s="1132"/>
      <c r="K31" s="1132"/>
      <c r="L31" s="1132"/>
      <c r="M31" s="1132"/>
      <c r="N31" s="1132"/>
      <c r="O31" s="1132"/>
      <c r="P31" s="1133"/>
      <c r="Q31" s="1137">
        <v>3</v>
      </c>
      <c r="R31" s="1138"/>
      <c r="S31" s="1138"/>
      <c r="T31" s="1138"/>
      <c r="U31" s="1138"/>
      <c r="V31" s="1138">
        <v>3</v>
      </c>
      <c r="W31" s="1138"/>
      <c r="X31" s="1138"/>
      <c r="Y31" s="1138"/>
      <c r="Z31" s="1138"/>
      <c r="AA31" s="1138">
        <v>0</v>
      </c>
      <c r="AB31" s="1138"/>
      <c r="AC31" s="1138"/>
      <c r="AD31" s="1138"/>
      <c r="AE31" s="1139"/>
      <c r="AF31" s="1109">
        <v>0</v>
      </c>
      <c r="AG31" s="1110"/>
      <c r="AH31" s="1110"/>
      <c r="AI31" s="1110"/>
      <c r="AJ31" s="1111"/>
      <c r="AK31" s="1070">
        <v>0</v>
      </c>
      <c r="AL31" s="1061"/>
      <c r="AM31" s="1061"/>
      <c r="AN31" s="1061"/>
      <c r="AO31" s="1061"/>
      <c r="AP31" s="1061" t="s">
        <v>614</v>
      </c>
      <c r="AQ31" s="1061"/>
      <c r="AR31" s="1061"/>
      <c r="AS31" s="1061"/>
      <c r="AT31" s="1061"/>
      <c r="AU31" s="1061" t="s">
        <v>614</v>
      </c>
      <c r="AV31" s="1061"/>
      <c r="AW31" s="1061"/>
      <c r="AX31" s="1061"/>
      <c r="AY31" s="1061"/>
      <c r="AZ31" s="1140" t="s">
        <v>615</v>
      </c>
      <c r="BA31" s="1141"/>
      <c r="BB31" s="1141"/>
      <c r="BC31" s="1141"/>
      <c r="BD31" s="1142"/>
      <c r="BE31" s="1126"/>
      <c r="BF31" s="1126"/>
      <c r="BG31" s="1126"/>
      <c r="BH31" s="1126"/>
      <c r="BI31" s="1127"/>
      <c r="BJ31" s="251"/>
      <c r="BK31" s="251"/>
      <c r="BL31" s="251"/>
      <c r="BM31" s="251"/>
      <c r="BN31" s="251"/>
      <c r="BO31" s="264"/>
      <c r="BP31" s="264"/>
      <c r="BQ31" s="261">
        <v>25</v>
      </c>
      <c r="BR31" s="262"/>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5"/>
    </row>
    <row r="32" spans="1:131" s="246" customFormat="1" ht="26.25" customHeight="1" x14ac:dyDescent="0.15">
      <c r="A32" s="265">
        <v>5</v>
      </c>
      <c r="B32" s="1131" t="s">
        <v>410</v>
      </c>
      <c r="C32" s="1132"/>
      <c r="D32" s="1132"/>
      <c r="E32" s="1132"/>
      <c r="F32" s="1132"/>
      <c r="G32" s="1132"/>
      <c r="H32" s="1132"/>
      <c r="I32" s="1132"/>
      <c r="J32" s="1132"/>
      <c r="K32" s="1132"/>
      <c r="L32" s="1132"/>
      <c r="M32" s="1132"/>
      <c r="N32" s="1132"/>
      <c r="O32" s="1132"/>
      <c r="P32" s="1133"/>
      <c r="Q32" s="1137">
        <v>200</v>
      </c>
      <c r="R32" s="1138"/>
      <c r="S32" s="1138"/>
      <c r="T32" s="1138"/>
      <c r="U32" s="1138"/>
      <c r="V32" s="1138">
        <v>194</v>
      </c>
      <c r="W32" s="1138"/>
      <c r="X32" s="1138"/>
      <c r="Y32" s="1138"/>
      <c r="Z32" s="1138"/>
      <c r="AA32" s="1138">
        <f>Q32-V32</f>
        <v>6</v>
      </c>
      <c r="AB32" s="1138"/>
      <c r="AC32" s="1138"/>
      <c r="AD32" s="1138"/>
      <c r="AE32" s="1139"/>
      <c r="AF32" s="1109">
        <v>252</v>
      </c>
      <c r="AG32" s="1110"/>
      <c r="AH32" s="1110"/>
      <c r="AI32" s="1110"/>
      <c r="AJ32" s="1111"/>
      <c r="AK32" s="1070">
        <v>41</v>
      </c>
      <c r="AL32" s="1061"/>
      <c r="AM32" s="1061"/>
      <c r="AN32" s="1061"/>
      <c r="AO32" s="1061"/>
      <c r="AP32" s="1061">
        <v>704</v>
      </c>
      <c r="AQ32" s="1061"/>
      <c r="AR32" s="1061"/>
      <c r="AS32" s="1061"/>
      <c r="AT32" s="1061"/>
      <c r="AU32" s="1061">
        <v>258</v>
      </c>
      <c r="AV32" s="1061"/>
      <c r="AW32" s="1061"/>
      <c r="AX32" s="1061"/>
      <c r="AY32" s="1061"/>
      <c r="AZ32" s="1140" t="s">
        <v>615</v>
      </c>
      <c r="BA32" s="1141"/>
      <c r="BB32" s="1141"/>
      <c r="BC32" s="1141"/>
      <c r="BD32" s="1142"/>
      <c r="BE32" s="1126" t="s">
        <v>411</v>
      </c>
      <c r="BF32" s="1126"/>
      <c r="BG32" s="1126"/>
      <c r="BH32" s="1126"/>
      <c r="BI32" s="1127"/>
      <c r="BJ32" s="251"/>
      <c r="BK32" s="251"/>
      <c r="BL32" s="251"/>
      <c r="BM32" s="251"/>
      <c r="BN32" s="251"/>
      <c r="BO32" s="264"/>
      <c r="BP32" s="264"/>
      <c r="BQ32" s="261">
        <v>26</v>
      </c>
      <c r="BR32" s="262"/>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5"/>
    </row>
    <row r="33" spans="1:131" s="246" customFormat="1" ht="26.25" customHeight="1" x14ac:dyDescent="0.15">
      <c r="A33" s="265">
        <v>6</v>
      </c>
      <c r="B33" s="1131" t="s">
        <v>412</v>
      </c>
      <c r="C33" s="1132"/>
      <c r="D33" s="1132"/>
      <c r="E33" s="1132"/>
      <c r="F33" s="1132"/>
      <c r="G33" s="1132"/>
      <c r="H33" s="1132"/>
      <c r="I33" s="1132"/>
      <c r="J33" s="1132"/>
      <c r="K33" s="1132"/>
      <c r="L33" s="1132"/>
      <c r="M33" s="1132"/>
      <c r="N33" s="1132"/>
      <c r="O33" s="1132"/>
      <c r="P33" s="1133"/>
      <c r="Q33" s="1137">
        <v>685</v>
      </c>
      <c r="R33" s="1138"/>
      <c r="S33" s="1138"/>
      <c r="T33" s="1138"/>
      <c r="U33" s="1138"/>
      <c r="V33" s="1138">
        <v>701</v>
      </c>
      <c r="W33" s="1138"/>
      <c r="X33" s="1138"/>
      <c r="Y33" s="1138"/>
      <c r="Z33" s="1138"/>
      <c r="AA33" s="1138">
        <f>Q33-V33</f>
        <v>-16</v>
      </c>
      <c r="AB33" s="1138"/>
      <c r="AC33" s="1138"/>
      <c r="AD33" s="1138"/>
      <c r="AE33" s="1139"/>
      <c r="AF33" s="1109">
        <v>348</v>
      </c>
      <c r="AG33" s="1110"/>
      <c r="AH33" s="1110"/>
      <c r="AI33" s="1110"/>
      <c r="AJ33" s="1111"/>
      <c r="AK33" s="1070">
        <v>279</v>
      </c>
      <c r="AL33" s="1061"/>
      <c r="AM33" s="1061"/>
      <c r="AN33" s="1061"/>
      <c r="AO33" s="1061"/>
      <c r="AP33" s="1061">
        <v>83</v>
      </c>
      <c r="AQ33" s="1061"/>
      <c r="AR33" s="1061"/>
      <c r="AS33" s="1061"/>
      <c r="AT33" s="1061"/>
      <c r="AU33" s="1061">
        <v>67</v>
      </c>
      <c r="AV33" s="1061"/>
      <c r="AW33" s="1061"/>
      <c r="AX33" s="1061"/>
      <c r="AY33" s="1061"/>
      <c r="AZ33" s="1140" t="s">
        <v>615</v>
      </c>
      <c r="BA33" s="1141"/>
      <c r="BB33" s="1141"/>
      <c r="BC33" s="1141"/>
      <c r="BD33" s="1142"/>
      <c r="BE33" s="1126" t="s">
        <v>413</v>
      </c>
      <c r="BF33" s="1126"/>
      <c r="BG33" s="1126"/>
      <c r="BH33" s="1126"/>
      <c r="BI33" s="1127"/>
      <c r="BJ33" s="251"/>
      <c r="BK33" s="251"/>
      <c r="BL33" s="251"/>
      <c r="BM33" s="251"/>
      <c r="BN33" s="251"/>
      <c r="BO33" s="264"/>
      <c r="BP33" s="264"/>
      <c r="BQ33" s="261">
        <v>27</v>
      </c>
      <c r="BR33" s="262"/>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5"/>
    </row>
    <row r="34" spans="1:131" s="246" customFormat="1" ht="26.25" customHeight="1" x14ac:dyDescent="0.15">
      <c r="A34" s="265">
        <v>7</v>
      </c>
      <c r="B34" s="1131" t="s">
        <v>414</v>
      </c>
      <c r="C34" s="1132"/>
      <c r="D34" s="1132"/>
      <c r="E34" s="1132"/>
      <c r="F34" s="1132"/>
      <c r="G34" s="1132"/>
      <c r="H34" s="1132"/>
      <c r="I34" s="1132"/>
      <c r="J34" s="1132"/>
      <c r="K34" s="1132"/>
      <c r="L34" s="1132"/>
      <c r="M34" s="1132"/>
      <c r="N34" s="1132"/>
      <c r="O34" s="1132"/>
      <c r="P34" s="1133"/>
      <c r="Q34" s="1137">
        <v>174</v>
      </c>
      <c r="R34" s="1138"/>
      <c r="S34" s="1138"/>
      <c r="T34" s="1138"/>
      <c r="U34" s="1138"/>
      <c r="V34" s="1138">
        <v>173</v>
      </c>
      <c r="W34" s="1138"/>
      <c r="X34" s="1138"/>
      <c r="Y34" s="1138"/>
      <c r="Z34" s="1138"/>
      <c r="AA34" s="1138">
        <f>Q34-V34</f>
        <v>1</v>
      </c>
      <c r="AB34" s="1138"/>
      <c r="AC34" s="1138"/>
      <c r="AD34" s="1138"/>
      <c r="AE34" s="1139"/>
      <c r="AF34" s="1109">
        <v>1</v>
      </c>
      <c r="AG34" s="1110"/>
      <c r="AH34" s="1110"/>
      <c r="AI34" s="1110"/>
      <c r="AJ34" s="1111"/>
      <c r="AK34" s="1070">
        <v>115</v>
      </c>
      <c r="AL34" s="1061"/>
      <c r="AM34" s="1061"/>
      <c r="AN34" s="1061"/>
      <c r="AO34" s="1061"/>
      <c r="AP34" s="1061">
        <v>828</v>
      </c>
      <c r="AQ34" s="1061"/>
      <c r="AR34" s="1061"/>
      <c r="AS34" s="1061"/>
      <c r="AT34" s="1061"/>
      <c r="AU34" s="1061">
        <v>828</v>
      </c>
      <c r="AV34" s="1061"/>
      <c r="AW34" s="1061"/>
      <c r="AX34" s="1061"/>
      <c r="AY34" s="1061"/>
      <c r="AZ34" s="1140" t="s">
        <v>615</v>
      </c>
      <c r="BA34" s="1141"/>
      <c r="BB34" s="1141"/>
      <c r="BC34" s="1141"/>
      <c r="BD34" s="1142"/>
      <c r="BE34" s="1126" t="s">
        <v>415</v>
      </c>
      <c r="BF34" s="1126"/>
      <c r="BG34" s="1126"/>
      <c r="BH34" s="1126"/>
      <c r="BI34" s="1127"/>
      <c r="BJ34" s="251"/>
      <c r="BK34" s="251"/>
      <c r="BL34" s="251"/>
      <c r="BM34" s="251"/>
      <c r="BN34" s="251"/>
      <c r="BO34" s="264"/>
      <c r="BP34" s="264"/>
      <c r="BQ34" s="261">
        <v>28</v>
      </c>
      <c r="BR34" s="262"/>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5"/>
    </row>
    <row r="35" spans="1:131" s="246" customFormat="1" ht="26.25" customHeight="1" x14ac:dyDescent="0.15">
      <c r="A35" s="265">
        <v>8</v>
      </c>
      <c r="B35" s="1131" t="s">
        <v>416</v>
      </c>
      <c r="C35" s="1132"/>
      <c r="D35" s="1132"/>
      <c r="E35" s="1132"/>
      <c r="F35" s="1132"/>
      <c r="G35" s="1132"/>
      <c r="H35" s="1132"/>
      <c r="I35" s="1132"/>
      <c r="J35" s="1132"/>
      <c r="K35" s="1132"/>
      <c r="L35" s="1132"/>
      <c r="M35" s="1132"/>
      <c r="N35" s="1132"/>
      <c r="O35" s="1132"/>
      <c r="P35" s="1133"/>
      <c r="Q35" s="1137">
        <v>27</v>
      </c>
      <c r="R35" s="1138"/>
      <c r="S35" s="1138"/>
      <c r="T35" s="1138"/>
      <c r="U35" s="1138"/>
      <c r="V35" s="1138">
        <v>27</v>
      </c>
      <c r="W35" s="1138"/>
      <c r="X35" s="1138"/>
      <c r="Y35" s="1138"/>
      <c r="Z35" s="1138"/>
      <c r="AA35" s="1138">
        <v>1</v>
      </c>
      <c r="AB35" s="1138"/>
      <c r="AC35" s="1138"/>
      <c r="AD35" s="1138"/>
      <c r="AE35" s="1139"/>
      <c r="AF35" s="1109">
        <v>1</v>
      </c>
      <c r="AG35" s="1110"/>
      <c r="AH35" s="1110"/>
      <c r="AI35" s="1110"/>
      <c r="AJ35" s="1111"/>
      <c r="AK35" s="1070">
        <v>22</v>
      </c>
      <c r="AL35" s="1061"/>
      <c r="AM35" s="1061"/>
      <c r="AN35" s="1061"/>
      <c r="AO35" s="1061"/>
      <c r="AP35" s="1061">
        <v>127</v>
      </c>
      <c r="AQ35" s="1061"/>
      <c r="AR35" s="1061"/>
      <c r="AS35" s="1061"/>
      <c r="AT35" s="1061"/>
      <c r="AU35" s="1061">
        <v>127</v>
      </c>
      <c r="AV35" s="1061"/>
      <c r="AW35" s="1061"/>
      <c r="AX35" s="1061"/>
      <c r="AY35" s="1061"/>
      <c r="AZ35" s="1140" t="s">
        <v>615</v>
      </c>
      <c r="BA35" s="1141"/>
      <c r="BB35" s="1141"/>
      <c r="BC35" s="1141"/>
      <c r="BD35" s="1142"/>
      <c r="BE35" s="1126" t="s">
        <v>415</v>
      </c>
      <c r="BF35" s="1126"/>
      <c r="BG35" s="1126"/>
      <c r="BH35" s="1126"/>
      <c r="BI35" s="1127"/>
      <c r="BJ35" s="251"/>
      <c r="BK35" s="251"/>
      <c r="BL35" s="251"/>
      <c r="BM35" s="251"/>
      <c r="BN35" s="251"/>
      <c r="BO35" s="264"/>
      <c r="BP35" s="264"/>
      <c r="BQ35" s="261">
        <v>29</v>
      </c>
      <c r="BR35" s="262"/>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5"/>
    </row>
    <row r="36" spans="1:131" s="246" customFormat="1" ht="26.25" customHeight="1" x14ac:dyDescent="0.15">
      <c r="A36" s="265">
        <v>9</v>
      </c>
      <c r="B36" s="1131" t="s">
        <v>417</v>
      </c>
      <c r="C36" s="1132"/>
      <c r="D36" s="1132"/>
      <c r="E36" s="1132"/>
      <c r="F36" s="1132"/>
      <c r="G36" s="1132"/>
      <c r="H36" s="1132"/>
      <c r="I36" s="1132"/>
      <c r="J36" s="1132"/>
      <c r="K36" s="1132"/>
      <c r="L36" s="1132"/>
      <c r="M36" s="1132"/>
      <c r="N36" s="1132"/>
      <c r="O36" s="1132"/>
      <c r="P36" s="1133"/>
      <c r="Q36" s="1137">
        <v>0</v>
      </c>
      <c r="R36" s="1138"/>
      <c r="S36" s="1138"/>
      <c r="T36" s="1138"/>
      <c r="U36" s="1138"/>
      <c r="V36" s="1138">
        <v>0</v>
      </c>
      <c r="W36" s="1138"/>
      <c r="X36" s="1138"/>
      <c r="Y36" s="1138"/>
      <c r="Z36" s="1138"/>
      <c r="AA36" s="1138">
        <f t="shared" ref="AA36" si="0">Q36-V36</f>
        <v>0</v>
      </c>
      <c r="AB36" s="1138"/>
      <c r="AC36" s="1138"/>
      <c r="AD36" s="1138"/>
      <c r="AE36" s="1139"/>
      <c r="AF36" s="1109">
        <v>0</v>
      </c>
      <c r="AG36" s="1110"/>
      <c r="AH36" s="1110"/>
      <c r="AI36" s="1110"/>
      <c r="AJ36" s="1111"/>
      <c r="AK36" s="1070" t="s">
        <v>614</v>
      </c>
      <c r="AL36" s="1061"/>
      <c r="AM36" s="1061"/>
      <c r="AN36" s="1061"/>
      <c r="AO36" s="1061"/>
      <c r="AP36" s="1061" t="s">
        <v>614</v>
      </c>
      <c r="AQ36" s="1061"/>
      <c r="AR36" s="1061"/>
      <c r="AS36" s="1061"/>
      <c r="AT36" s="1061"/>
      <c r="AU36" s="1061" t="s">
        <v>614</v>
      </c>
      <c r="AV36" s="1061"/>
      <c r="AW36" s="1061"/>
      <c r="AX36" s="1061"/>
      <c r="AY36" s="1061"/>
      <c r="AZ36" s="1140" t="s">
        <v>615</v>
      </c>
      <c r="BA36" s="1141"/>
      <c r="BB36" s="1141"/>
      <c r="BC36" s="1141"/>
      <c r="BD36" s="1142"/>
      <c r="BE36" s="1126" t="s">
        <v>418</v>
      </c>
      <c r="BF36" s="1126"/>
      <c r="BG36" s="1126"/>
      <c r="BH36" s="1126"/>
      <c r="BI36" s="1127"/>
      <c r="BJ36" s="251"/>
      <c r="BK36" s="251"/>
      <c r="BL36" s="251"/>
      <c r="BM36" s="251"/>
      <c r="BN36" s="251"/>
      <c r="BO36" s="264"/>
      <c r="BP36" s="264"/>
      <c r="BQ36" s="261">
        <v>30</v>
      </c>
      <c r="BR36" s="262"/>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5"/>
    </row>
    <row r="37" spans="1:131" s="246" customFormat="1" ht="26.25" customHeight="1" x14ac:dyDescent="0.15">
      <c r="A37" s="265">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6"/>
      <c r="BA37" s="1136"/>
      <c r="BB37" s="1136"/>
      <c r="BC37" s="1136"/>
      <c r="BD37" s="1136"/>
      <c r="BE37" s="1126"/>
      <c r="BF37" s="1126"/>
      <c r="BG37" s="1126"/>
      <c r="BH37" s="1126"/>
      <c r="BI37" s="1127"/>
      <c r="BJ37" s="251"/>
      <c r="BK37" s="251"/>
      <c r="BL37" s="251"/>
      <c r="BM37" s="251"/>
      <c r="BN37" s="251"/>
      <c r="BO37" s="264"/>
      <c r="BP37" s="264"/>
      <c r="BQ37" s="261">
        <v>31</v>
      </c>
      <c r="BR37" s="262"/>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5"/>
    </row>
    <row r="38" spans="1:131" s="246" customFormat="1" ht="26.25" customHeight="1" x14ac:dyDescent="0.15">
      <c r="A38" s="265">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6"/>
      <c r="BA38" s="1136"/>
      <c r="BB38" s="1136"/>
      <c r="BC38" s="1136"/>
      <c r="BD38" s="1136"/>
      <c r="BE38" s="1126"/>
      <c r="BF38" s="1126"/>
      <c r="BG38" s="1126"/>
      <c r="BH38" s="1126"/>
      <c r="BI38" s="1127"/>
      <c r="BJ38" s="251"/>
      <c r="BK38" s="251"/>
      <c r="BL38" s="251"/>
      <c r="BM38" s="251"/>
      <c r="BN38" s="251"/>
      <c r="BO38" s="264"/>
      <c r="BP38" s="264"/>
      <c r="BQ38" s="261">
        <v>32</v>
      </c>
      <c r="BR38" s="262"/>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5"/>
    </row>
    <row r="39" spans="1:131" s="246" customFormat="1" ht="26.25" customHeight="1" x14ac:dyDescent="0.15">
      <c r="A39" s="265">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6"/>
      <c r="BA39" s="1136"/>
      <c r="BB39" s="1136"/>
      <c r="BC39" s="1136"/>
      <c r="BD39" s="1136"/>
      <c r="BE39" s="1126"/>
      <c r="BF39" s="1126"/>
      <c r="BG39" s="1126"/>
      <c r="BH39" s="1126"/>
      <c r="BI39" s="1127"/>
      <c r="BJ39" s="251"/>
      <c r="BK39" s="251"/>
      <c r="BL39" s="251"/>
      <c r="BM39" s="251"/>
      <c r="BN39" s="251"/>
      <c r="BO39" s="264"/>
      <c r="BP39" s="264"/>
      <c r="BQ39" s="261">
        <v>33</v>
      </c>
      <c r="BR39" s="262"/>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5"/>
    </row>
    <row r="40" spans="1:131" s="246" customFormat="1" ht="26.25" customHeight="1" x14ac:dyDescent="0.15">
      <c r="A40" s="260">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6"/>
      <c r="BA40" s="1136"/>
      <c r="BB40" s="1136"/>
      <c r="BC40" s="1136"/>
      <c r="BD40" s="1136"/>
      <c r="BE40" s="1126"/>
      <c r="BF40" s="1126"/>
      <c r="BG40" s="1126"/>
      <c r="BH40" s="1126"/>
      <c r="BI40" s="1127"/>
      <c r="BJ40" s="251"/>
      <c r="BK40" s="251"/>
      <c r="BL40" s="251"/>
      <c r="BM40" s="251"/>
      <c r="BN40" s="251"/>
      <c r="BO40" s="264"/>
      <c r="BP40" s="264"/>
      <c r="BQ40" s="261">
        <v>34</v>
      </c>
      <c r="BR40" s="262"/>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5"/>
    </row>
    <row r="41" spans="1:131" s="246" customFormat="1" ht="26.25" customHeight="1" x14ac:dyDescent="0.15">
      <c r="A41" s="260">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6"/>
      <c r="BA41" s="1136"/>
      <c r="BB41" s="1136"/>
      <c r="BC41" s="1136"/>
      <c r="BD41" s="1136"/>
      <c r="BE41" s="1126"/>
      <c r="BF41" s="1126"/>
      <c r="BG41" s="1126"/>
      <c r="BH41" s="1126"/>
      <c r="BI41" s="1127"/>
      <c r="BJ41" s="251"/>
      <c r="BK41" s="251"/>
      <c r="BL41" s="251"/>
      <c r="BM41" s="251"/>
      <c r="BN41" s="251"/>
      <c r="BO41" s="264"/>
      <c r="BP41" s="264"/>
      <c r="BQ41" s="261">
        <v>35</v>
      </c>
      <c r="BR41" s="262"/>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5"/>
    </row>
    <row r="42" spans="1:131" s="246" customFormat="1" ht="26.25" customHeight="1" x14ac:dyDescent="0.15">
      <c r="A42" s="260">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6"/>
      <c r="BA42" s="1136"/>
      <c r="BB42" s="1136"/>
      <c r="BC42" s="1136"/>
      <c r="BD42" s="1136"/>
      <c r="BE42" s="1126"/>
      <c r="BF42" s="1126"/>
      <c r="BG42" s="1126"/>
      <c r="BH42" s="1126"/>
      <c r="BI42" s="1127"/>
      <c r="BJ42" s="251"/>
      <c r="BK42" s="251"/>
      <c r="BL42" s="251"/>
      <c r="BM42" s="251"/>
      <c r="BN42" s="251"/>
      <c r="BO42" s="264"/>
      <c r="BP42" s="264"/>
      <c r="BQ42" s="261">
        <v>36</v>
      </c>
      <c r="BR42" s="262"/>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5"/>
    </row>
    <row r="43" spans="1:131" s="246" customFormat="1" ht="26.25" customHeight="1" x14ac:dyDescent="0.15">
      <c r="A43" s="260">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6"/>
      <c r="BA43" s="1136"/>
      <c r="BB43" s="1136"/>
      <c r="BC43" s="1136"/>
      <c r="BD43" s="1136"/>
      <c r="BE43" s="1126"/>
      <c r="BF43" s="1126"/>
      <c r="BG43" s="1126"/>
      <c r="BH43" s="1126"/>
      <c r="BI43" s="1127"/>
      <c r="BJ43" s="251"/>
      <c r="BK43" s="251"/>
      <c r="BL43" s="251"/>
      <c r="BM43" s="251"/>
      <c r="BN43" s="251"/>
      <c r="BO43" s="264"/>
      <c r="BP43" s="264"/>
      <c r="BQ43" s="261">
        <v>37</v>
      </c>
      <c r="BR43" s="262"/>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5"/>
    </row>
    <row r="44" spans="1:131" s="246" customFormat="1" ht="26.25" customHeight="1" x14ac:dyDescent="0.15">
      <c r="A44" s="260">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6"/>
      <c r="BA44" s="1136"/>
      <c r="BB44" s="1136"/>
      <c r="BC44" s="1136"/>
      <c r="BD44" s="1136"/>
      <c r="BE44" s="1126"/>
      <c r="BF44" s="1126"/>
      <c r="BG44" s="1126"/>
      <c r="BH44" s="1126"/>
      <c r="BI44" s="1127"/>
      <c r="BJ44" s="251"/>
      <c r="BK44" s="251"/>
      <c r="BL44" s="251"/>
      <c r="BM44" s="251"/>
      <c r="BN44" s="251"/>
      <c r="BO44" s="264"/>
      <c r="BP44" s="264"/>
      <c r="BQ44" s="261">
        <v>38</v>
      </c>
      <c r="BR44" s="262"/>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5"/>
    </row>
    <row r="45" spans="1:131" s="246" customFormat="1" ht="26.25" customHeight="1" x14ac:dyDescent="0.15">
      <c r="A45" s="260">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6"/>
      <c r="BA45" s="1136"/>
      <c r="BB45" s="1136"/>
      <c r="BC45" s="1136"/>
      <c r="BD45" s="1136"/>
      <c r="BE45" s="1126"/>
      <c r="BF45" s="1126"/>
      <c r="BG45" s="1126"/>
      <c r="BH45" s="1126"/>
      <c r="BI45" s="1127"/>
      <c r="BJ45" s="251"/>
      <c r="BK45" s="251"/>
      <c r="BL45" s="251"/>
      <c r="BM45" s="251"/>
      <c r="BN45" s="251"/>
      <c r="BO45" s="264"/>
      <c r="BP45" s="264"/>
      <c r="BQ45" s="261">
        <v>39</v>
      </c>
      <c r="BR45" s="262"/>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5"/>
    </row>
    <row r="46" spans="1:131" s="246" customFormat="1" ht="26.25" customHeight="1" x14ac:dyDescent="0.15">
      <c r="A46" s="260">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6"/>
      <c r="BA46" s="1136"/>
      <c r="BB46" s="1136"/>
      <c r="BC46" s="1136"/>
      <c r="BD46" s="1136"/>
      <c r="BE46" s="1126"/>
      <c r="BF46" s="1126"/>
      <c r="BG46" s="1126"/>
      <c r="BH46" s="1126"/>
      <c r="BI46" s="1127"/>
      <c r="BJ46" s="251"/>
      <c r="BK46" s="251"/>
      <c r="BL46" s="251"/>
      <c r="BM46" s="251"/>
      <c r="BN46" s="251"/>
      <c r="BO46" s="264"/>
      <c r="BP46" s="264"/>
      <c r="BQ46" s="261">
        <v>40</v>
      </c>
      <c r="BR46" s="262"/>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5"/>
    </row>
    <row r="47" spans="1:131" s="246" customFormat="1" ht="26.25" customHeight="1" x14ac:dyDescent="0.15">
      <c r="A47" s="260">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6"/>
      <c r="BA47" s="1136"/>
      <c r="BB47" s="1136"/>
      <c r="BC47" s="1136"/>
      <c r="BD47" s="1136"/>
      <c r="BE47" s="1126"/>
      <c r="BF47" s="1126"/>
      <c r="BG47" s="1126"/>
      <c r="BH47" s="1126"/>
      <c r="BI47" s="1127"/>
      <c r="BJ47" s="251"/>
      <c r="BK47" s="251"/>
      <c r="BL47" s="251"/>
      <c r="BM47" s="251"/>
      <c r="BN47" s="251"/>
      <c r="BO47" s="264"/>
      <c r="BP47" s="264"/>
      <c r="BQ47" s="261">
        <v>41</v>
      </c>
      <c r="BR47" s="262"/>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5"/>
    </row>
    <row r="48" spans="1:131" s="246" customFormat="1" ht="26.25" customHeight="1" x14ac:dyDescent="0.15">
      <c r="A48" s="260">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6"/>
      <c r="BA48" s="1136"/>
      <c r="BB48" s="1136"/>
      <c r="BC48" s="1136"/>
      <c r="BD48" s="1136"/>
      <c r="BE48" s="1126"/>
      <c r="BF48" s="1126"/>
      <c r="BG48" s="1126"/>
      <c r="BH48" s="1126"/>
      <c r="BI48" s="1127"/>
      <c r="BJ48" s="251"/>
      <c r="BK48" s="251"/>
      <c r="BL48" s="251"/>
      <c r="BM48" s="251"/>
      <c r="BN48" s="251"/>
      <c r="BO48" s="264"/>
      <c r="BP48" s="264"/>
      <c r="BQ48" s="261">
        <v>42</v>
      </c>
      <c r="BR48" s="262"/>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5"/>
    </row>
    <row r="49" spans="1:131" s="246" customFormat="1" ht="26.25" customHeight="1" x14ac:dyDescent="0.15">
      <c r="A49" s="260">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6"/>
      <c r="BA49" s="1136"/>
      <c r="BB49" s="1136"/>
      <c r="BC49" s="1136"/>
      <c r="BD49" s="1136"/>
      <c r="BE49" s="1126"/>
      <c r="BF49" s="1126"/>
      <c r="BG49" s="1126"/>
      <c r="BH49" s="1126"/>
      <c r="BI49" s="1127"/>
      <c r="BJ49" s="251"/>
      <c r="BK49" s="251"/>
      <c r="BL49" s="251"/>
      <c r="BM49" s="251"/>
      <c r="BN49" s="251"/>
      <c r="BO49" s="264"/>
      <c r="BP49" s="264"/>
      <c r="BQ49" s="261">
        <v>43</v>
      </c>
      <c r="BR49" s="262"/>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5"/>
    </row>
    <row r="50" spans="1:131" s="246" customFormat="1" ht="26.25" customHeight="1" x14ac:dyDescent="0.15">
      <c r="A50" s="260">
        <v>23</v>
      </c>
      <c r="B50" s="1131"/>
      <c r="C50" s="1132"/>
      <c r="D50" s="1132"/>
      <c r="E50" s="1132"/>
      <c r="F50" s="1132"/>
      <c r="G50" s="1132"/>
      <c r="H50" s="1132"/>
      <c r="I50" s="1132"/>
      <c r="J50" s="1132"/>
      <c r="K50" s="1132"/>
      <c r="L50" s="1132"/>
      <c r="M50" s="1132"/>
      <c r="N50" s="1132"/>
      <c r="O50" s="1132"/>
      <c r="P50" s="1133"/>
      <c r="Q50" s="1134"/>
      <c r="R50" s="1113"/>
      <c r="S50" s="1113"/>
      <c r="T50" s="1113"/>
      <c r="U50" s="1113"/>
      <c r="V50" s="1113"/>
      <c r="W50" s="1113"/>
      <c r="X50" s="1113"/>
      <c r="Y50" s="1113"/>
      <c r="Z50" s="1113"/>
      <c r="AA50" s="1113"/>
      <c r="AB50" s="1113"/>
      <c r="AC50" s="1113"/>
      <c r="AD50" s="1113"/>
      <c r="AE50" s="1135"/>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6"/>
      <c r="BF50" s="1126"/>
      <c r="BG50" s="1126"/>
      <c r="BH50" s="1126"/>
      <c r="BI50" s="1127"/>
      <c r="BJ50" s="251"/>
      <c r="BK50" s="251"/>
      <c r="BL50" s="251"/>
      <c r="BM50" s="251"/>
      <c r="BN50" s="251"/>
      <c r="BO50" s="264"/>
      <c r="BP50" s="264"/>
      <c r="BQ50" s="261">
        <v>44</v>
      </c>
      <c r="BR50" s="262"/>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5"/>
    </row>
    <row r="51" spans="1:131" s="246" customFormat="1" ht="26.25" customHeight="1" x14ac:dyDescent="0.15">
      <c r="A51" s="260">
        <v>24</v>
      </c>
      <c r="B51" s="1131"/>
      <c r="C51" s="1132"/>
      <c r="D51" s="1132"/>
      <c r="E51" s="1132"/>
      <c r="F51" s="1132"/>
      <c r="G51" s="1132"/>
      <c r="H51" s="1132"/>
      <c r="I51" s="1132"/>
      <c r="J51" s="1132"/>
      <c r="K51" s="1132"/>
      <c r="L51" s="1132"/>
      <c r="M51" s="1132"/>
      <c r="N51" s="1132"/>
      <c r="O51" s="1132"/>
      <c r="P51" s="1133"/>
      <c r="Q51" s="1134"/>
      <c r="R51" s="1113"/>
      <c r="S51" s="1113"/>
      <c r="T51" s="1113"/>
      <c r="U51" s="1113"/>
      <c r="V51" s="1113"/>
      <c r="W51" s="1113"/>
      <c r="X51" s="1113"/>
      <c r="Y51" s="1113"/>
      <c r="Z51" s="1113"/>
      <c r="AA51" s="1113"/>
      <c r="AB51" s="1113"/>
      <c r="AC51" s="1113"/>
      <c r="AD51" s="1113"/>
      <c r="AE51" s="1135"/>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6"/>
      <c r="BF51" s="1126"/>
      <c r="BG51" s="1126"/>
      <c r="BH51" s="1126"/>
      <c r="BI51" s="1127"/>
      <c r="BJ51" s="251"/>
      <c r="BK51" s="251"/>
      <c r="BL51" s="251"/>
      <c r="BM51" s="251"/>
      <c r="BN51" s="251"/>
      <c r="BO51" s="264"/>
      <c r="BP51" s="264"/>
      <c r="BQ51" s="261">
        <v>45</v>
      </c>
      <c r="BR51" s="262"/>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5"/>
    </row>
    <row r="52" spans="1:131" s="246" customFormat="1" ht="26.25" customHeight="1" x14ac:dyDescent="0.15">
      <c r="A52" s="260">
        <v>25</v>
      </c>
      <c r="B52" s="1131"/>
      <c r="C52" s="1132"/>
      <c r="D52" s="1132"/>
      <c r="E52" s="1132"/>
      <c r="F52" s="1132"/>
      <c r="G52" s="1132"/>
      <c r="H52" s="1132"/>
      <c r="I52" s="1132"/>
      <c r="J52" s="1132"/>
      <c r="K52" s="1132"/>
      <c r="L52" s="1132"/>
      <c r="M52" s="1132"/>
      <c r="N52" s="1132"/>
      <c r="O52" s="1132"/>
      <c r="P52" s="1133"/>
      <c r="Q52" s="1134"/>
      <c r="R52" s="1113"/>
      <c r="S52" s="1113"/>
      <c r="T52" s="1113"/>
      <c r="U52" s="1113"/>
      <c r="V52" s="1113"/>
      <c r="W52" s="1113"/>
      <c r="X52" s="1113"/>
      <c r="Y52" s="1113"/>
      <c r="Z52" s="1113"/>
      <c r="AA52" s="1113"/>
      <c r="AB52" s="1113"/>
      <c r="AC52" s="1113"/>
      <c r="AD52" s="1113"/>
      <c r="AE52" s="1135"/>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6"/>
      <c r="BF52" s="1126"/>
      <c r="BG52" s="1126"/>
      <c r="BH52" s="1126"/>
      <c r="BI52" s="1127"/>
      <c r="BJ52" s="251"/>
      <c r="BK52" s="251"/>
      <c r="BL52" s="251"/>
      <c r="BM52" s="251"/>
      <c r="BN52" s="251"/>
      <c r="BO52" s="264"/>
      <c r="BP52" s="264"/>
      <c r="BQ52" s="261">
        <v>46</v>
      </c>
      <c r="BR52" s="262"/>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5"/>
    </row>
    <row r="53" spans="1:131" s="246" customFormat="1" ht="26.25" customHeight="1" x14ac:dyDescent="0.15">
      <c r="A53" s="260">
        <v>26</v>
      </c>
      <c r="B53" s="1131"/>
      <c r="C53" s="1132"/>
      <c r="D53" s="1132"/>
      <c r="E53" s="1132"/>
      <c r="F53" s="1132"/>
      <c r="G53" s="1132"/>
      <c r="H53" s="1132"/>
      <c r="I53" s="1132"/>
      <c r="J53" s="1132"/>
      <c r="K53" s="1132"/>
      <c r="L53" s="1132"/>
      <c r="M53" s="1132"/>
      <c r="N53" s="1132"/>
      <c r="O53" s="1132"/>
      <c r="P53" s="1133"/>
      <c r="Q53" s="1134"/>
      <c r="R53" s="1113"/>
      <c r="S53" s="1113"/>
      <c r="T53" s="1113"/>
      <c r="U53" s="1113"/>
      <c r="V53" s="1113"/>
      <c r="W53" s="1113"/>
      <c r="X53" s="1113"/>
      <c r="Y53" s="1113"/>
      <c r="Z53" s="1113"/>
      <c r="AA53" s="1113"/>
      <c r="AB53" s="1113"/>
      <c r="AC53" s="1113"/>
      <c r="AD53" s="1113"/>
      <c r="AE53" s="1135"/>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6"/>
      <c r="BF53" s="1126"/>
      <c r="BG53" s="1126"/>
      <c r="BH53" s="1126"/>
      <c r="BI53" s="1127"/>
      <c r="BJ53" s="251"/>
      <c r="BK53" s="251"/>
      <c r="BL53" s="251"/>
      <c r="BM53" s="251"/>
      <c r="BN53" s="251"/>
      <c r="BO53" s="264"/>
      <c r="BP53" s="264"/>
      <c r="BQ53" s="261">
        <v>47</v>
      </c>
      <c r="BR53" s="262"/>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5"/>
    </row>
    <row r="54" spans="1:131" s="246" customFormat="1" ht="26.25" customHeight="1" x14ac:dyDescent="0.15">
      <c r="A54" s="260">
        <v>27</v>
      </c>
      <c r="B54" s="1131"/>
      <c r="C54" s="1132"/>
      <c r="D54" s="1132"/>
      <c r="E54" s="1132"/>
      <c r="F54" s="1132"/>
      <c r="G54" s="1132"/>
      <c r="H54" s="1132"/>
      <c r="I54" s="1132"/>
      <c r="J54" s="1132"/>
      <c r="K54" s="1132"/>
      <c r="L54" s="1132"/>
      <c r="M54" s="1132"/>
      <c r="N54" s="1132"/>
      <c r="O54" s="1132"/>
      <c r="P54" s="1133"/>
      <c r="Q54" s="1134"/>
      <c r="R54" s="1113"/>
      <c r="S54" s="1113"/>
      <c r="T54" s="1113"/>
      <c r="U54" s="1113"/>
      <c r="V54" s="1113"/>
      <c r="W54" s="1113"/>
      <c r="X54" s="1113"/>
      <c r="Y54" s="1113"/>
      <c r="Z54" s="1113"/>
      <c r="AA54" s="1113"/>
      <c r="AB54" s="1113"/>
      <c r="AC54" s="1113"/>
      <c r="AD54" s="1113"/>
      <c r="AE54" s="1135"/>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6"/>
      <c r="BF54" s="1126"/>
      <c r="BG54" s="1126"/>
      <c r="BH54" s="1126"/>
      <c r="BI54" s="1127"/>
      <c r="BJ54" s="251"/>
      <c r="BK54" s="251"/>
      <c r="BL54" s="251"/>
      <c r="BM54" s="251"/>
      <c r="BN54" s="251"/>
      <c r="BO54" s="264"/>
      <c r="BP54" s="264"/>
      <c r="BQ54" s="261">
        <v>48</v>
      </c>
      <c r="BR54" s="262"/>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5"/>
    </row>
    <row r="55" spans="1:131" s="246" customFormat="1" ht="26.25" customHeight="1" x14ac:dyDescent="0.15">
      <c r="A55" s="260">
        <v>28</v>
      </c>
      <c r="B55" s="1131"/>
      <c r="C55" s="1132"/>
      <c r="D55" s="1132"/>
      <c r="E55" s="1132"/>
      <c r="F55" s="1132"/>
      <c r="G55" s="1132"/>
      <c r="H55" s="1132"/>
      <c r="I55" s="1132"/>
      <c r="J55" s="1132"/>
      <c r="K55" s="1132"/>
      <c r="L55" s="1132"/>
      <c r="M55" s="1132"/>
      <c r="N55" s="1132"/>
      <c r="O55" s="1132"/>
      <c r="P55" s="1133"/>
      <c r="Q55" s="1134"/>
      <c r="R55" s="1113"/>
      <c r="S55" s="1113"/>
      <c r="T55" s="1113"/>
      <c r="U55" s="1113"/>
      <c r="V55" s="1113"/>
      <c r="W55" s="1113"/>
      <c r="X55" s="1113"/>
      <c r="Y55" s="1113"/>
      <c r="Z55" s="1113"/>
      <c r="AA55" s="1113"/>
      <c r="AB55" s="1113"/>
      <c r="AC55" s="1113"/>
      <c r="AD55" s="1113"/>
      <c r="AE55" s="1135"/>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6"/>
      <c r="BF55" s="1126"/>
      <c r="BG55" s="1126"/>
      <c r="BH55" s="1126"/>
      <c r="BI55" s="1127"/>
      <c r="BJ55" s="251"/>
      <c r="BK55" s="251"/>
      <c r="BL55" s="251"/>
      <c r="BM55" s="251"/>
      <c r="BN55" s="251"/>
      <c r="BO55" s="264"/>
      <c r="BP55" s="264"/>
      <c r="BQ55" s="261">
        <v>49</v>
      </c>
      <c r="BR55" s="262"/>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5"/>
    </row>
    <row r="56" spans="1:131" s="246" customFormat="1" ht="26.25" customHeight="1" x14ac:dyDescent="0.15">
      <c r="A56" s="260">
        <v>29</v>
      </c>
      <c r="B56" s="1131"/>
      <c r="C56" s="1132"/>
      <c r="D56" s="1132"/>
      <c r="E56" s="1132"/>
      <c r="F56" s="1132"/>
      <c r="G56" s="1132"/>
      <c r="H56" s="1132"/>
      <c r="I56" s="1132"/>
      <c r="J56" s="1132"/>
      <c r="K56" s="1132"/>
      <c r="L56" s="1132"/>
      <c r="M56" s="1132"/>
      <c r="N56" s="1132"/>
      <c r="O56" s="1132"/>
      <c r="P56" s="1133"/>
      <c r="Q56" s="1134"/>
      <c r="R56" s="1113"/>
      <c r="S56" s="1113"/>
      <c r="T56" s="1113"/>
      <c r="U56" s="1113"/>
      <c r="V56" s="1113"/>
      <c r="W56" s="1113"/>
      <c r="X56" s="1113"/>
      <c r="Y56" s="1113"/>
      <c r="Z56" s="1113"/>
      <c r="AA56" s="1113"/>
      <c r="AB56" s="1113"/>
      <c r="AC56" s="1113"/>
      <c r="AD56" s="1113"/>
      <c r="AE56" s="1135"/>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6"/>
      <c r="BF56" s="1126"/>
      <c r="BG56" s="1126"/>
      <c r="BH56" s="1126"/>
      <c r="BI56" s="1127"/>
      <c r="BJ56" s="251"/>
      <c r="BK56" s="251"/>
      <c r="BL56" s="251"/>
      <c r="BM56" s="251"/>
      <c r="BN56" s="251"/>
      <c r="BO56" s="264"/>
      <c r="BP56" s="264"/>
      <c r="BQ56" s="261">
        <v>50</v>
      </c>
      <c r="BR56" s="262"/>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5"/>
    </row>
    <row r="57" spans="1:131" s="246" customFormat="1" ht="26.25" customHeight="1" x14ac:dyDescent="0.15">
      <c r="A57" s="260">
        <v>30</v>
      </c>
      <c r="B57" s="1131"/>
      <c r="C57" s="1132"/>
      <c r="D57" s="1132"/>
      <c r="E57" s="1132"/>
      <c r="F57" s="1132"/>
      <c r="G57" s="1132"/>
      <c r="H57" s="1132"/>
      <c r="I57" s="1132"/>
      <c r="J57" s="1132"/>
      <c r="K57" s="1132"/>
      <c r="L57" s="1132"/>
      <c r="M57" s="1132"/>
      <c r="N57" s="1132"/>
      <c r="O57" s="1132"/>
      <c r="P57" s="1133"/>
      <c r="Q57" s="1134"/>
      <c r="R57" s="1113"/>
      <c r="S57" s="1113"/>
      <c r="T57" s="1113"/>
      <c r="U57" s="1113"/>
      <c r="V57" s="1113"/>
      <c r="W57" s="1113"/>
      <c r="X57" s="1113"/>
      <c r="Y57" s="1113"/>
      <c r="Z57" s="1113"/>
      <c r="AA57" s="1113"/>
      <c r="AB57" s="1113"/>
      <c r="AC57" s="1113"/>
      <c r="AD57" s="1113"/>
      <c r="AE57" s="1135"/>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6"/>
      <c r="BF57" s="1126"/>
      <c r="BG57" s="1126"/>
      <c r="BH57" s="1126"/>
      <c r="BI57" s="1127"/>
      <c r="BJ57" s="251"/>
      <c r="BK57" s="251"/>
      <c r="BL57" s="251"/>
      <c r="BM57" s="251"/>
      <c r="BN57" s="251"/>
      <c r="BO57" s="264"/>
      <c r="BP57" s="264"/>
      <c r="BQ57" s="261">
        <v>51</v>
      </c>
      <c r="BR57" s="262"/>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5"/>
    </row>
    <row r="58" spans="1:131" s="246" customFormat="1" ht="26.25" customHeight="1" x14ac:dyDescent="0.15">
      <c r="A58" s="260">
        <v>31</v>
      </c>
      <c r="B58" s="1131"/>
      <c r="C58" s="1132"/>
      <c r="D58" s="1132"/>
      <c r="E58" s="1132"/>
      <c r="F58" s="1132"/>
      <c r="G58" s="1132"/>
      <c r="H58" s="1132"/>
      <c r="I58" s="1132"/>
      <c r="J58" s="1132"/>
      <c r="K58" s="1132"/>
      <c r="L58" s="1132"/>
      <c r="M58" s="1132"/>
      <c r="N58" s="1132"/>
      <c r="O58" s="1132"/>
      <c r="P58" s="1133"/>
      <c r="Q58" s="1134"/>
      <c r="R58" s="1113"/>
      <c r="S58" s="1113"/>
      <c r="T58" s="1113"/>
      <c r="U58" s="1113"/>
      <c r="V58" s="1113"/>
      <c r="W58" s="1113"/>
      <c r="X58" s="1113"/>
      <c r="Y58" s="1113"/>
      <c r="Z58" s="1113"/>
      <c r="AA58" s="1113"/>
      <c r="AB58" s="1113"/>
      <c r="AC58" s="1113"/>
      <c r="AD58" s="1113"/>
      <c r="AE58" s="1135"/>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6"/>
      <c r="BF58" s="1126"/>
      <c r="BG58" s="1126"/>
      <c r="BH58" s="1126"/>
      <c r="BI58" s="1127"/>
      <c r="BJ58" s="251"/>
      <c r="BK58" s="251"/>
      <c r="BL58" s="251"/>
      <c r="BM58" s="251"/>
      <c r="BN58" s="251"/>
      <c r="BO58" s="264"/>
      <c r="BP58" s="264"/>
      <c r="BQ58" s="261">
        <v>52</v>
      </c>
      <c r="BR58" s="262"/>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5"/>
    </row>
    <row r="59" spans="1:131" s="246" customFormat="1" ht="26.25" customHeight="1" x14ac:dyDescent="0.15">
      <c r="A59" s="260">
        <v>32</v>
      </c>
      <c r="B59" s="1131"/>
      <c r="C59" s="1132"/>
      <c r="D59" s="1132"/>
      <c r="E59" s="1132"/>
      <c r="F59" s="1132"/>
      <c r="G59" s="1132"/>
      <c r="H59" s="1132"/>
      <c r="I59" s="1132"/>
      <c r="J59" s="1132"/>
      <c r="K59" s="1132"/>
      <c r="L59" s="1132"/>
      <c r="M59" s="1132"/>
      <c r="N59" s="1132"/>
      <c r="O59" s="1132"/>
      <c r="P59" s="1133"/>
      <c r="Q59" s="1134"/>
      <c r="R59" s="1113"/>
      <c r="S59" s="1113"/>
      <c r="T59" s="1113"/>
      <c r="U59" s="1113"/>
      <c r="V59" s="1113"/>
      <c r="W59" s="1113"/>
      <c r="X59" s="1113"/>
      <c r="Y59" s="1113"/>
      <c r="Z59" s="1113"/>
      <c r="AA59" s="1113"/>
      <c r="AB59" s="1113"/>
      <c r="AC59" s="1113"/>
      <c r="AD59" s="1113"/>
      <c r="AE59" s="1135"/>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6"/>
      <c r="BF59" s="1126"/>
      <c r="BG59" s="1126"/>
      <c r="BH59" s="1126"/>
      <c r="BI59" s="1127"/>
      <c r="BJ59" s="251"/>
      <c r="BK59" s="251"/>
      <c r="BL59" s="251"/>
      <c r="BM59" s="251"/>
      <c r="BN59" s="251"/>
      <c r="BO59" s="264"/>
      <c r="BP59" s="264"/>
      <c r="BQ59" s="261">
        <v>53</v>
      </c>
      <c r="BR59" s="262"/>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5"/>
    </row>
    <row r="60" spans="1:131" s="246" customFormat="1" ht="26.25" customHeight="1" x14ac:dyDescent="0.15">
      <c r="A60" s="260">
        <v>33</v>
      </c>
      <c r="B60" s="1131"/>
      <c r="C60" s="1132"/>
      <c r="D60" s="1132"/>
      <c r="E60" s="1132"/>
      <c r="F60" s="1132"/>
      <c r="G60" s="1132"/>
      <c r="H60" s="1132"/>
      <c r="I60" s="1132"/>
      <c r="J60" s="1132"/>
      <c r="K60" s="1132"/>
      <c r="L60" s="1132"/>
      <c r="M60" s="1132"/>
      <c r="N60" s="1132"/>
      <c r="O60" s="1132"/>
      <c r="P60" s="1133"/>
      <c r="Q60" s="1134"/>
      <c r="R60" s="1113"/>
      <c r="S60" s="1113"/>
      <c r="T60" s="1113"/>
      <c r="U60" s="1113"/>
      <c r="V60" s="1113"/>
      <c r="W60" s="1113"/>
      <c r="X60" s="1113"/>
      <c r="Y60" s="1113"/>
      <c r="Z60" s="1113"/>
      <c r="AA60" s="1113"/>
      <c r="AB60" s="1113"/>
      <c r="AC60" s="1113"/>
      <c r="AD60" s="1113"/>
      <c r="AE60" s="1135"/>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6"/>
      <c r="BF60" s="1126"/>
      <c r="BG60" s="1126"/>
      <c r="BH60" s="1126"/>
      <c r="BI60" s="1127"/>
      <c r="BJ60" s="251"/>
      <c r="BK60" s="251"/>
      <c r="BL60" s="251"/>
      <c r="BM60" s="251"/>
      <c r="BN60" s="251"/>
      <c r="BO60" s="264"/>
      <c r="BP60" s="264"/>
      <c r="BQ60" s="261">
        <v>54</v>
      </c>
      <c r="BR60" s="262"/>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5"/>
    </row>
    <row r="61" spans="1:131" s="246" customFormat="1" ht="26.25" customHeight="1" thickBot="1" x14ac:dyDescent="0.2">
      <c r="A61" s="260">
        <v>34</v>
      </c>
      <c r="B61" s="1131"/>
      <c r="C61" s="1132"/>
      <c r="D61" s="1132"/>
      <c r="E61" s="1132"/>
      <c r="F61" s="1132"/>
      <c r="G61" s="1132"/>
      <c r="H61" s="1132"/>
      <c r="I61" s="1132"/>
      <c r="J61" s="1132"/>
      <c r="K61" s="1132"/>
      <c r="L61" s="1132"/>
      <c r="M61" s="1132"/>
      <c r="N61" s="1132"/>
      <c r="O61" s="1132"/>
      <c r="P61" s="1133"/>
      <c r="Q61" s="1134"/>
      <c r="R61" s="1113"/>
      <c r="S61" s="1113"/>
      <c r="T61" s="1113"/>
      <c r="U61" s="1113"/>
      <c r="V61" s="1113"/>
      <c r="W61" s="1113"/>
      <c r="X61" s="1113"/>
      <c r="Y61" s="1113"/>
      <c r="Z61" s="1113"/>
      <c r="AA61" s="1113"/>
      <c r="AB61" s="1113"/>
      <c r="AC61" s="1113"/>
      <c r="AD61" s="1113"/>
      <c r="AE61" s="1135"/>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6"/>
      <c r="BF61" s="1126"/>
      <c r="BG61" s="1126"/>
      <c r="BH61" s="1126"/>
      <c r="BI61" s="1127"/>
      <c r="BJ61" s="251"/>
      <c r="BK61" s="251"/>
      <c r="BL61" s="251"/>
      <c r="BM61" s="251"/>
      <c r="BN61" s="251"/>
      <c r="BO61" s="264"/>
      <c r="BP61" s="264"/>
      <c r="BQ61" s="261">
        <v>55</v>
      </c>
      <c r="BR61" s="262"/>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5"/>
    </row>
    <row r="62" spans="1:131" s="246" customFormat="1" ht="26.25" customHeight="1" x14ac:dyDescent="0.15">
      <c r="A62" s="260">
        <v>35</v>
      </c>
      <c r="B62" s="1131"/>
      <c r="C62" s="1132"/>
      <c r="D62" s="1132"/>
      <c r="E62" s="1132"/>
      <c r="F62" s="1132"/>
      <c r="G62" s="1132"/>
      <c r="H62" s="1132"/>
      <c r="I62" s="1132"/>
      <c r="J62" s="1132"/>
      <c r="K62" s="1132"/>
      <c r="L62" s="1132"/>
      <c r="M62" s="1132"/>
      <c r="N62" s="1132"/>
      <c r="O62" s="1132"/>
      <c r="P62" s="1133"/>
      <c r="Q62" s="1134"/>
      <c r="R62" s="1113"/>
      <c r="S62" s="1113"/>
      <c r="T62" s="1113"/>
      <c r="U62" s="1113"/>
      <c r="V62" s="1113"/>
      <c r="W62" s="1113"/>
      <c r="X62" s="1113"/>
      <c r="Y62" s="1113"/>
      <c r="Z62" s="1113"/>
      <c r="AA62" s="1113"/>
      <c r="AB62" s="1113"/>
      <c r="AC62" s="1113"/>
      <c r="AD62" s="1113"/>
      <c r="AE62" s="1135"/>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6"/>
      <c r="BF62" s="1126"/>
      <c r="BG62" s="1126"/>
      <c r="BH62" s="1126"/>
      <c r="BI62" s="1127"/>
      <c r="BJ62" s="1128" t="s">
        <v>419</v>
      </c>
      <c r="BK62" s="1129"/>
      <c r="BL62" s="1129"/>
      <c r="BM62" s="1129"/>
      <c r="BN62" s="1130"/>
      <c r="BO62" s="264"/>
      <c r="BP62" s="264"/>
      <c r="BQ62" s="261">
        <v>56</v>
      </c>
      <c r="BR62" s="262"/>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5"/>
    </row>
    <row r="63" spans="1:131" s="246" customFormat="1" ht="26.25" customHeight="1" thickBot="1" x14ac:dyDescent="0.2">
      <c r="A63" s="263" t="s">
        <v>393</v>
      </c>
      <c r="B63" s="1035" t="s">
        <v>420</v>
      </c>
      <c r="C63" s="1036"/>
      <c r="D63" s="1036"/>
      <c r="E63" s="1036"/>
      <c r="F63" s="1036"/>
      <c r="G63" s="1036"/>
      <c r="H63" s="1036"/>
      <c r="I63" s="1036"/>
      <c r="J63" s="1036"/>
      <c r="K63" s="1036"/>
      <c r="L63" s="1036"/>
      <c r="M63" s="1036"/>
      <c r="N63" s="1036"/>
      <c r="O63" s="1036"/>
      <c r="P63" s="1037"/>
      <c r="Q63" s="1052"/>
      <c r="R63" s="1053"/>
      <c r="S63" s="1053"/>
      <c r="T63" s="1053"/>
      <c r="U63" s="1053"/>
      <c r="V63" s="1053"/>
      <c r="W63" s="1053"/>
      <c r="X63" s="1053"/>
      <c r="Y63" s="1053"/>
      <c r="Z63" s="1053"/>
      <c r="AA63" s="1053"/>
      <c r="AB63" s="1053"/>
      <c r="AC63" s="1053"/>
      <c r="AD63" s="1053"/>
      <c r="AE63" s="1122"/>
      <c r="AF63" s="1123">
        <v>704</v>
      </c>
      <c r="AG63" s="1050"/>
      <c r="AH63" s="1050"/>
      <c r="AI63" s="1050"/>
      <c r="AJ63" s="1124"/>
      <c r="AK63" s="1125"/>
      <c r="AL63" s="1053"/>
      <c r="AM63" s="1053"/>
      <c r="AN63" s="1053"/>
      <c r="AO63" s="1053"/>
      <c r="AP63" s="1050">
        <f>SUM(AP28:AT62)</f>
        <v>1742</v>
      </c>
      <c r="AQ63" s="1050"/>
      <c r="AR63" s="1050"/>
      <c r="AS63" s="1050"/>
      <c r="AT63" s="1050"/>
      <c r="AU63" s="1050">
        <f>SUM(AU28:AY62)</f>
        <v>1280</v>
      </c>
      <c r="AV63" s="1050"/>
      <c r="AW63" s="1050"/>
      <c r="AX63" s="1050"/>
      <c r="AY63" s="1050"/>
      <c r="AZ63" s="1115"/>
      <c r="BA63" s="1116"/>
      <c r="BB63" s="1116"/>
      <c r="BC63" s="1116"/>
      <c r="BD63" s="1117"/>
      <c r="BE63" s="1118"/>
      <c r="BF63" s="1118"/>
      <c r="BG63" s="1118"/>
      <c r="BH63" s="1118"/>
      <c r="BI63" s="1119"/>
      <c r="BJ63" s="1120" t="s">
        <v>421</v>
      </c>
      <c r="BK63" s="1042"/>
      <c r="BL63" s="1042"/>
      <c r="BM63" s="1042"/>
      <c r="BN63" s="1121"/>
      <c r="BO63" s="264"/>
      <c r="BP63" s="264"/>
      <c r="BQ63" s="261">
        <v>57</v>
      </c>
      <c r="BR63" s="262"/>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5"/>
    </row>
    <row r="65" spans="1:131" s="246" customFormat="1" ht="26.25" customHeight="1" thickBot="1" x14ac:dyDescent="0.2">
      <c r="A65" s="251" t="s">
        <v>422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5"/>
    </row>
    <row r="66" spans="1:131" s="246" customFormat="1" ht="26.25" customHeight="1" x14ac:dyDescent="0.15">
      <c r="A66" s="1085" t="s">
        <v>423</v>
      </c>
      <c r="B66" s="1086"/>
      <c r="C66" s="1086"/>
      <c r="D66" s="1086"/>
      <c r="E66" s="1086"/>
      <c r="F66" s="1086"/>
      <c r="G66" s="1086"/>
      <c r="H66" s="1086"/>
      <c r="I66" s="1086"/>
      <c r="J66" s="1086"/>
      <c r="K66" s="1086"/>
      <c r="L66" s="1086"/>
      <c r="M66" s="1086"/>
      <c r="N66" s="1086"/>
      <c r="O66" s="1086"/>
      <c r="P66" s="1087"/>
      <c r="Q66" s="1091" t="s">
        <v>424</v>
      </c>
      <c r="R66" s="1092"/>
      <c r="S66" s="1092"/>
      <c r="T66" s="1092"/>
      <c r="U66" s="1093"/>
      <c r="V66" s="1091" t="s">
        <v>425</v>
      </c>
      <c r="W66" s="1092"/>
      <c r="X66" s="1092"/>
      <c r="Y66" s="1092"/>
      <c r="Z66" s="1093"/>
      <c r="AA66" s="1091" t="s">
        <v>426</v>
      </c>
      <c r="AB66" s="1092"/>
      <c r="AC66" s="1092"/>
      <c r="AD66" s="1092"/>
      <c r="AE66" s="1093"/>
      <c r="AF66" s="1097" t="s">
        <v>427</v>
      </c>
      <c r="AG66" s="1098"/>
      <c r="AH66" s="1098"/>
      <c r="AI66" s="1098"/>
      <c r="AJ66" s="1099"/>
      <c r="AK66" s="1091" t="s">
        <v>428</v>
      </c>
      <c r="AL66" s="1086"/>
      <c r="AM66" s="1086"/>
      <c r="AN66" s="1086"/>
      <c r="AO66" s="1087"/>
      <c r="AP66" s="1091" t="s">
        <v>429</v>
      </c>
      <c r="AQ66" s="1092"/>
      <c r="AR66" s="1092"/>
      <c r="AS66" s="1092"/>
      <c r="AT66" s="1093"/>
      <c r="AU66" s="1091" t="s">
        <v>430</v>
      </c>
      <c r="AV66" s="1092"/>
      <c r="AW66" s="1092"/>
      <c r="AX66" s="1092"/>
      <c r="AY66" s="1093"/>
      <c r="AZ66" s="1091" t="s">
        <v>381</v>
      </c>
      <c r="BA66" s="1092"/>
      <c r="BB66" s="1092"/>
      <c r="BC66" s="1092"/>
      <c r="BD66" s="1107"/>
      <c r="BE66" s="264"/>
      <c r="BF66" s="264"/>
      <c r="BG66" s="264"/>
      <c r="BH66" s="264"/>
      <c r="BI66" s="264"/>
      <c r="BJ66" s="264"/>
      <c r="BK66" s="264"/>
      <c r="BL66" s="264"/>
      <c r="BM66" s="264"/>
      <c r="BN66" s="264"/>
      <c r="BO66" s="264"/>
      <c r="BP66" s="264"/>
      <c r="BQ66" s="261">
        <v>60</v>
      </c>
      <c r="BR66" s="266"/>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5"/>
    </row>
    <row r="67" spans="1:131" s="246"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4"/>
      <c r="BF67" s="264"/>
      <c r="BG67" s="264"/>
      <c r="BH67" s="264"/>
      <c r="BI67" s="264"/>
      <c r="BJ67" s="264"/>
      <c r="BK67" s="264"/>
      <c r="BL67" s="264"/>
      <c r="BM67" s="264"/>
      <c r="BN67" s="264"/>
      <c r="BO67" s="264"/>
      <c r="BP67" s="264"/>
      <c r="BQ67" s="261">
        <v>61</v>
      </c>
      <c r="BR67" s="266"/>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5"/>
    </row>
    <row r="68" spans="1:131" s="246" customFormat="1" ht="26.25" customHeight="1" thickTop="1" x14ac:dyDescent="0.15">
      <c r="A68" s="257">
        <v>1</v>
      </c>
      <c r="B68" s="1075" t="s">
        <v>607</v>
      </c>
      <c r="C68" s="1076"/>
      <c r="D68" s="1076"/>
      <c r="E68" s="1076"/>
      <c r="F68" s="1076"/>
      <c r="G68" s="1076"/>
      <c r="H68" s="1076"/>
      <c r="I68" s="1076"/>
      <c r="J68" s="1076"/>
      <c r="K68" s="1076"/>
      <c r="L68" s="1076"/>
      <c r="M68" s="1076"/>
      <c r="N68" s="1076"/>
      <c r="O68" s="1076"/>
      <c r="P68" s="1077"/>
      <c r="Q68" s="1078">
        <v>1094</v>
      </c>
      <c r="R68" s="1072"/>
      <c r="S68" s="1072"/>
      <c r="T68" s="1072"/>
      <c r="U68" s="1072"/>
      <c r="V68" s="1072">
        <v>1090</v>
      </c>
      <c r="W68" s="1072"/>
      <c r="X68" s="1072"/>
      <c r="Y68" s="1072"/>
      <c r="Z68" s="1072"/>
      <c r="AA68" s="1072">
        <f>Q68-V68</f>
        <v>4</v>
      </c>
      <c r="AB68" s="1072"/>
      <c r="AC68" s="1072"/>
      <c r="AD68" s="1072"/>
      <c r="AE68" s="1072"/>
      <c r="AF68" s="1072">
        <v>4</v>
      </c>
      <c r="AG68" s="1072"/>
      <c r="AH68" s="1072"/>
      <c r="AI68" s="1072"/>
      <c r="AJ68" s="1072"/>
      <c r="AK68" s="1072" t="s">
        <v>614</v>
      </c>
      <c r="AL68" s="1072"/>
      <c r="AM68" s="1072"/>
      <c r="AN68" s="1072"/>
      <c r="AO68" s="1072"/>
      <c r="AP68" s="1072" t="s">
        <v>614</v>
      </c>
      <c r="AQ68" s="1072"/>
      <c r="AR68" s="1072"/>
      <c r="AS68" s="1072"/>
      <c r="AT68" s="1072"/>
      <c r="AU68" s="1072" t="s">
        <v>614</v>
      </c>
      <c r="AV68" s="1072"/>
      <c r="AW68" s="1072"/>
      <c r="AX68" s="1072"/>
      <c r="AY68" s="1072"/>
      <c r="AZ68" s="1073"/>
      <c r="BA68" s="1073"/>
      <c r="BB68" s="1073"/>
      <c r="BC68" s="1073"/>
      <c r="BD68" s="1074"/>
      <c r="BE68" s="264"/>
      <c r="BF68" s="264"/>
      <c r="BG68" s="264"/>
      <c r="BH68" s="264"/>
      <c r="BI68" s="264"/>
      <c r="BJ68" s="264"/>
      <c r="BK68" s="264"/>
      <c r="BL68" s="264"/>
      <c r="BM68" s="264"/>
      <c r="BN68" s="264"/>
      <c r="BO68" s="264"/>
      <c r="BP68" s="264"/>
      <c r="BQ68" s="261">
        <v>62</v>
      </c>
      <c r="BR68" s="266"/>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5"/>
    </row>
    <row r="69" spans="1:131" s="246" customFormat="1" ht="26.25" customHeight="1" x14ac:dyDescent="0.15">
      <c r="A69" s="260">
        <v>2</v>
      </c>
      <c r="B69" s="1064" t="s">
        <v>608</v>
      </c>
      <c r="C69" s="1065"/>
      <c r="D69" s="1065"/>
      <c r="E69" s="1065"/>
      <c r="F69" s="1065"/>
      <c r="G69" s="1065"/>
      <c r="H69" s="1065"/>
      <c r="I69" s="1065"/>
      <c r="J69" s="1065"/>
      <c r="K69" s="1065"/>
      <c r="L69" s="1065"/>
      <c r="M69" s="1065"/>
      <c r="N69" s="1065"/>
      <c r="O69" s="1065"/>
      <c r="P69" s="1066"/>
      <c r="Q69" s="1067">
        <v>89</v>
      </c>
      <c r="R69" s="1061"/>
      <c r="S69" s="1061"/>
      <c r="T69" s="1061"/>
      <c r="U69" s="1061"/>
      <c r="V69" s="1061">
        <v>73</v>
      </c>
      <c r="W69" s="1061"/>
      <c r="X69" s="1061"/>
      <c r="Y69" s="1061"/>
      <c r="Z69" s="1061"/>
      <c r="AA69" s="1061">
        <v>15</v>
      </c>
      <c r="AB69" s="1061"/>
      <c r="AC69" s="1061"/>
      <c r="AD69" s="1061"/>
      <c r="AE69" s="1061"/>
      <c r="AF69" s="1061">
        <v>15</v>
      </c>
      <c r="AG69" s="1061"/>
      <c r="AH69" s="1061"/>
      <c r="AI69" s="1061"/>
      <c r="AJ69" s="1061"/>
      <c r="AK69" s="1061">
        <v>5</v>
      </c>
      <c r="AL69" s="1061"/>
      <c r="AM69" s="1061"/>
      <c r="AN69" s="1061"/>
      <c r="AO69" s="1061"/>
      <c r="AP69" s="1061" t="s">
        <v>614</v>
      </c>
      <c r="AQ69" s="1061"/>
      <c r="AR69" s="1061"/>
      <c r="AS69" s="1061"/>
      <c r="AT69" s="1061"/>
      <c r="AU69" s="1061" t="s">
        <v>614</v>
      </c>
      <c r="AV69" s="1061"/>
      <c r="AW69" s="1061"/>
      <c r="AX69" s="1061"/>
      <c r="AY69" s="1061"/>
      <c r="AZ69" s="1062"/>
      <c r="BA69" s="1062"/>
      <c r="BB69" s="1062"/>
      <c r="BC69" s="1062"/>
      <c r="BD69" s="1063"/>
      <c r="BE69" s="264"/>
      <c r="BF69" s="264"/>
      <c r="BG69" s="264"/>
      <c r="BH69" s="264"/>
      <c r="BI69" s="264"/>
      <c r="BJ69" s="264"/>
      <c r="BK69" s="264"/>
      <c r="BL69" s="264"/>
      <c r="BM69" s="264"/>
      <c r="BN69" s="264"/>
      <c r="BO69" s="264"/>
      <c r="BP69" s="264"/>
      <c r="BQ69" s="261">
        <v>63</v>
      </c>
      <c r="BR69" s="266"/>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5"/>
    </row>
    <row r="70" spans="1:131" s="246" customFormat="1" ht="26.25" customHeight="1" x14ac:dyDescent="0.15">
      <c r="A70" s="260">
        <v>3</v>
      </c>
      <c r="B70" s="1064" t="s">
        <v>609</v>
      </c>
      <c r="C70" s="1065"/>
      <c r="D70" s="1065"/>
      <c r="E70" s="1065"/>
      <c r="F70" s="1065"/>
      <c r="G70" s="1065"/>
      <c r="H70" s="1065"/>
      <c r="I70" s="1065"/>
      <c r="J70" s="1065"/>
      <c r="K70" s="1065"/>
      <c r="L70" s="1065"/>
      <c r="M70" s="1065"/>
      <c r="N70" s="1065"/>
      <c r="O70" s="1065"/>
      <c r="P70" s="1066"/>
      <c r="Q70" s="1067">
        <v>7112</v>
      </c>
      <c r="R70" s="1061"/>
      <c r="S70" s="1061"/>
      <c r="T70" s="1061"/>
      <c r="U70" s="1061"/>
      <c r="V70" s="1061">
        <v>6945</v>
      </c>
      <c r="W70" s="1061"/>
      <c r="X70" s="1061"/>
      <c r="Y70" s="1061"/>
      <c r="Z70" s="1061"/>
      <c r="AA70" s="1061">
        <f t="shared" ref="AA70:AA73" si="1">Q70-V70</f>
        <v>167</v>
      </c>
      <c r="AB70" s="1061"/>
      <c r="AC70" s="1061"/>
      <c r="AD70" s="1061"/>
      <c r="AE70" s="1061"/>
      <c r="AF70" s="1061">
        <v>167</v>
      </c>
      <c r="AG70" s="1061"/>
      <c r="AH70" s="1061"/>
      <c r="AI70" s="1061"/>
      <c r="AJ70" s="1061"/>
      <c r="AK70" s="1061" t="s">
        <v>614</v>
      </c>
      <c r="AL70" s="1061"/>
      <c r="AM70" s="1061"/>
      <c r="AN70" s="1061"/>
      <c r="AO70" s="1061"/>
      <c r="AP70" s="1061" t="s">
        <v>614</v>
      </c>
      <c r="AQ70" s="1061"/>
      <c r="AR70" s="1061"/>
      <c r="AS70" s="1061"/>
      <c r="AT70" s="1061"/>
      <c r="AU70" s="1061" t="s">
        <v>614</v>
      </c>
      <c r="AV70" s="1061"/>
      <c r="AW70" s="1061"/>
      <c r="AX70" s="1061"/>
      <c r="AY70" s="1061"/>
      <c r="AZ70" s="1062"/>
      <c r="BA70" s="1062"/>
      <c r="BB70" s="1062"/>
      <c r="BC70" s="1062"/>
      <c r="BD70" s="1063"/>
      <c r="BE70" s="264"/>
      <c r="BF70" s="264"/>
      <c r="BG70" s="264"/>
      <c r="BH70" s="264"/>
      <c r="BI70" s="264"/>
      <c r="BJ70" s="264"/>
      <c r="BK70" s="264"/>
      <c r="BL70" s="264"/>
      <c r="BM70" s="264"/>
      <c r="BN70" s="264"/>
      <c r="BO70" s="264"/>
      <c r="BP70" s="264"/>
      <c r="BQ70" s="261">
        <v>64</v>
      </c>
      <c r="BR70" s="266"/>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5"/>
    </row>
    <row r="71" spans="1:131" s="246" customFormat="1" ht="26.25" customHeight="1" x14ac:dyDescent="0.15">
      <c r="A71" s="260">
        <v>4</v>
      </c>
      <c r="B71" s="1064" t="s">
        <v>610</v>
      </c>
      <c r="C71" s="1065"/>
      <c r="D71" s="1065"/>
      <c r="E71" s="1065"/>
      <c r="F71" s="1065"/>
      <c r="G71" s="1065"/>
      <c r="H71" s="1065"/>
      <c r="I71" s="1065"/>
      <c r="J71" s="1065"/>
      <c r="K71" s="1065"/>
      <c r="L71" s="1065"/>
      <c r="M71" s="1065"/>
      <c r="N71" s="1065"/>
      <c r="O71" s="1065"/>
      <c r="P71" s="1066"/>
      <c r="Q71" s="1067">
        <v>2445</v>
      </c>
      <c r="R71" s="1061"/>
      <c r="S71" s="1061"/>
      <c r="T71" s="1061"/>
      <c r="U71" s="1061"/>
      <c r="V71" s="1061">
        <v>2412</v>
      </c>
      <c r="W71" s="1061"/>
      <c r="X71" s="1061"/>
      <c r="Y71" s="1061"/>
      <c r="Z71" s="1061"/>
      <c r="AA71" s="1061">
        <f t="shared" si="1"/>
        <v>33</v>
      </c>
      <c r="AB71" s="1061"/>
      <c r="AC71" s="1061"/>
      <c r="AD71" s="1061"/>
      <c r="AE71" s="1061"/>
      <c r="AF71" s="1061">
        <v>33</v>
      </c>
      <c r="AG71" s="1061"/>
      <c r="AH71" s="1061"/>
      <c r="AI71" s="1061"/>
      <c r="AJ71" s="1061"/>
      <c r="AK71" s="1061" t="s">
        <v>614</v>
      </c>
      <c r="AL71" s="1061"/>
      <c r="AM71" s="1061"/>
      <c r="AN71" s="1061"/>
      <c r="AO71" s="1061"/>
      <c r="AP71" s="1061">
        <v>2108</v>
      </c>
      <c r="AQ71" s="1061"/>
      <c r="AR71" s="1061"/>
      <c r="AS71" s="1061"/>
      <c r="AT71" s="1061"/>
      <c r="AU71" s="1061">
        <v>97</v>
      </c>
      <c r="AV71" s="1061"/>
      <c r="AW71" s="1061"/>
      <c r="AX71" s="1061"/>
      <c r="AY71" s="1061"/>
      <c r="AZ71" s="1062"/>
      <c r="BA71" s="1062"/>
      <c r="BB71" s="1062"/>
      <c r="BC71" s="1062"/>
      <c r="BD71" s="1063"/>
      <c r="BE71" s="264"/>
      <c r="BF71" s="264"/>
      <c r="BG71" s="264"/>
      <c r="BH71" s="264"/>
      <c r="BI71" s="264"/>
      <c r="BJ71" s="264"/>
      <c r="BK71" s="264"/>
      <c r="BL71" s="264"/>
      <c r="BM71" s="264"/>
      <c r="BN71" s="264"/>
      <c r="BO71" s="264"/>
      <c r="BP71" s="264"/>
      <c r="BQ71" s="261">
        <v>65</v>
      </c>
      <c r="BR71" s="266"/>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5"/>
    </row>
    <row r="72" spans="1:131" s="246" customFormat="1" ht="26.25" customHeight="1" x14ac:dyDescent="0.15">
      <c r="A72" s="260">
        <v>5</v>
      </c>
      <c r="B72" s="1064" t="s">
        <v>611</v>
      </c>
      <c r="C72" s="1065"/>
      <c r="D72" s="1065"/>
      <c r="E72" s="1065"/>
      <c r="F72" s="1065"/>
      <c r="G72" s="1065"/>
      <c r="H72" s="1065"/>
      <c r="I72" s="1065"/>
      <c r="J72" s="1065"/>
      <c r="K72" s="1065"/>
      <c r="L72" s="1065"/>
      <c r="M72" s="1065"/>
      <c r="N72" s="1065"/>
      <c r="O72" s="1065"/>
      <c r="P72" s="1066"/>
      <c r="Q72" s="1067">
        <v>23</v>
      </c>
      <c r="R72" s="1061"/>
      <c r="S72" s="1061"/>
      <c r="T72" s="1061"/>
      <c r="U72" s="1061"/>
      <c r="V72" s="1061">
        <v>22</v>
      </c>
      <c r="W72" s="1061"/>
      <c r="X72" s="1061"/>
      <c r="Y72" s="1061"/>
      <c r="Z72" s="1061"/>
      <c r="AA72" s="1061">
        <v>1</v>
      </c>
      <c r="AB72" s="1061"/>
      <c r="AC72" s="1061"/>
      <c r="AD72" s="1061"/>
      <c r="AE72" s="1061"/>
      <c r="AF72" s="1061">
        <v>1</v>
      </c>
      <c r="AG72" s="1061"/>
      <c r="AH72" s="1061"/>
      <c r="AI72" s="1061"/>
      <c r="AJ72" s="1061"/>
      <c r="AK72" s="1061">
        <v>4</v>
      </c>
      <c r="AL72" s="1061"/>
      <c r="AM72" s="1061"/>
      <c r="AN72" s="1061"/>
      <c r="AO72" s="1061"/>
      <c r="AP72" s="1061" t="s">
        <v>624</v>
      </c>
      <c r="AQ72" s="1061"/>
      <c r="AR72" s="1061"/>
      <c r="AS72" s="1061"/>
      <c r="AT72" s="1061"/>
      <c r="AU72" s="1061" t="s">
        <v>622</v>
      </c>
      <c r="AV72" s="1061"/>
      <c r="AW72" s="1061"/>
      <c r="AX72" s="1061"/>
      <c r="AY72" s="1061"/>
      <c r="AZ72" s="1062"/>
      <c r="BA72" s="1062"/>
      <c r="BB72" s="1062"/>
      <c r="BC72" s="1062"/>
      <c r="BD72" s="1063"/>
      <c r="BE72" s="264"/>
      <c r="BF72" s="264"/>
      <c r="BG72" s="264"/>
      <c r="BH72" s="264"/>
      <c r="BI72" s="264"/>
      <c r="BJ72" s="264"/>
      <c r="BK72" s="264"/>
      <c r="BL72" s="264"/>
      <c r="BM72" s="264"/>
      <c r="BN72" s="264"/>
      <c r="BO72" s="264"/>
      <c r="BP72" s="264"/>
      <c r="BQ72" s="261">
        <v>66</v>
      </c>
      <c r="BR72" s="266"/>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5"/>
    </row>
    <row r="73" spans="1:131" s="246" customFormat="1" ht="26.25" customHeight="1" x14ac:dyDescent="0.15">
      <c r="A73" s="260">
        <v>6</v>
      </c>
      <c r="B73" s="1064" t="s">
        <v>612</v>
      </c>
      <c r="C73" s="1065"/>
      <c r="D73" s="1065"/>
      <c r="E73" s="1065"/>
      <c r="F73" s="1065"/>
      <c r="G73" s="1065"/>
      <c r="H73" s="1065"/>
      <c r="I73" s="1065"/>
      <c r="J73" s="1065"/>
      <c r="K73" s="1065"/>
      <c r="L73" s="1065"/>
      <c r="M73" s="1065"/>
      <c r="N73" s="1065"/>
      <c r="O73" s="1065"/>
      <c r="P73" s="1066"/>
      <c r="Q73" s="1067">
        <v>591</v>
      </c>
      <c r="R73" s="1061"/>
      <c r="S73" s="1061"/>
      <c r="T73" s="1061"/>
      <c r="U73" s="1061"/>
      <c r="V73" s="1061">
        <v>542</v>
      </c>
      <c r="W73" s="1061"/>
      <c r="X73" s="1061"/>
      <c r="Y73" s="1061"/>
      <c r="Z73" s="1061"/>
      <c r="AA73" s="1061">
        <f t="shared" si="1"/>
        <v>49</v>
      </c>
      <c r="AB73" s="1061"/>
      <c r="AC73" s="1061"/>
      <c r="AD73" s="1061"/>
      <c r="AE73" s="1061"/>
      <c r="AF73" s="1061">
        <v>49</v>
      </c>
      <c r="AG73" s="1061"/>
      <c r="AH73" s="1061"/>
      <c r="AI73" s="1061"/>
      <c r="AJ73" s="1061"/>
      <c r="AK73" s="1061" t="s">
        <v>614</v>
      </c>
      <c r="AL73" s="1061"/>
      <c r="AM73" s="1061"/>
      <c r="AN73" s="1061"/>
      <c r="AO73" s="1061"/>
      <c r="AP73" s="1061" t="s">
        <v>614</v>
      </c>
      <c r="AQ73" s="1061"/>
      <c r="AR73" s="1061"/>
      <c r="AS73" s="1061"/>
      <c r="AT73" s="1061"/>
      <c r="AU73" s="1061" t="s">
        <v>614</v>
      </c>
      <c r="AV73" s="1061"/>
      <c r="AW73" s="1061"/>
      <c r="AX73" s="1061"/>
      <c r="AY73" s="1061"/>
      <c r="AZ73" s="1062"/>
      <c r="BA73" s="1062"/>
      <c r="BB73" s="1062"/>
      <c r="BC73" s="1062"/>
      <c r="BD73" s="1063"/>
      <c r="BE73" s="264"/>
      <c r="BF73" s="264"/>
      <c r="BG73" s="264"/>
      <c r="BH73" s="264"/>
      <c r="BI73" s="264"/>
      <c r="BJ73" s="264"/>
      <c r="BK73" s="264"/>
      <c r="BL73" s="264"/>
      <c r="BM73" s="264"/>
      <c r="BN73" s="264"/>
      <c r="BO73" s="264"/>
      <c r="BP73" s="264"/>
      <c r="BQ73" s="261">
        <v>67</v>
      </c>
      <c r="BR73" s="266"/>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5"/>
    </row>
    <row r="74" spans="1:131" s="246" customFormat="1" ht="26.25" customHeight="1" x14ac:dyDescent="0.15">
      <c r="A74" s="260">
        <v>7</v>
      </c>
      <c r="B74" s="1064" t="s">
        <v>613</v>
      </c>
      <c r="C74" s="1065"/>
      <c r="D74" s="1065"/>
      <c r="E74" s="1065"/>
      <c r="F74" s="1065"/>
      <c r="G74" s="1065"/>
      <c r="H74" s="1065"/>
      <c r="I74" s="1065"/>
      <c r="J74" s="1065"/>
      <c r="K74" s="1065"/>
      <c r="L74" s="1065"/>
      <c r="M74" s="1065"/>
      <c r="N74" s="1065"/>
      <c r="O74" s="1065"/>
      <c r="P74" s="1066"/>
      <c r="Q74" s="1067">
        <v>159720</v>
      </c>
      <c r="R74" s="1061"/>
      <c r="S74" s="1061"/>
      <c r="T74" s="1061"/>
      <c r="U74" s="1061"/>
      <c r="V74" s="1061">
        <v>156204</v>
      </c>
      <c r="W74" s="1061"/>
      <c r="X74" s="1061"/>
      <c r="Y74" s="1061"/>
      <c r="Z74" s="1061"/>
      <c r="AA74" s="1061">
        <f>Q74-V74</f>
        <v>3516</v>
      </c>
      <c r="AB74" s="1061"/>
      <c r="AC74" s="1061"/>
      <c r="AD74" s="1061"/>
      <c r="AE74" s="1061"/>
      <c r="AF74" s="1061">
        <v>3516</v>
      </c>
      <c r="AG74" s="1061"/>
      <c r="AH74" s="1061"/>
      <c r="AI74" s="1061"/>
      <c r="AJ74" s="1061"/>
      <c r="AK74" s="1061">
        <v>2022</v>
      </c>
      <c r="AL74" s="1061"/>
      <c r="AM74" s="1061"/>
      <c r="AN74" s="1061"/>
      <c r="AO74" s="1061"/>
      <c r="AP74" s="1061" t="s">
        <v>614</v>
      </c>
      <c r="AQ74" s="1061"/>
      <c r="AR74" s="1061"/>
      <c r="AS74" s="1061"/>
      <c r="AT74" s="1061"/>
      <c r="AU74" s="1061" t="s">
        <v>614</v>
      </c>
      <c r="AV74" s="1061"/>
      <c r="AW74" s="1061"/>
      <c r="AX74" s="1061"/>
      <c r="AY74" s="1061"/>
      <c r="AZ74" s="1062"/>
      <c r="BA74" s="1062"/>
      <c r="BB74" s="1062"/>
      <c r="BC74" s="1062"/>
      <c r="BD74" s="1063"/>
      <c r="BE74" s="264"/>
      <c r="BF74" s="264"/>
      <c r="BG74" s="264"/>
      <c r="BH74" s="264"/>
      <c r="BI74" s="264"/>
      <c r="BJ74" s="264"/>
      <c r="BK74" s="264"/>
      <c r="BL74" s="264"/>
      <c r="BM74" s="264"/>
      <c r="BN74" s="264"/>
      <c r="BO74" s="264"/>
      <c r="BP74" s="264"/>
      <c r="BQ74" s="261">
        <v>68</v>
      </c>
      <c r="BR74" s="266"/>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5"/>
    </row>
    <row r="75" spans="1:131" s="246" customFormat="1" ht="26.25" customHeight="1" x14ac:dyDescent="0.15">
      <c r="A75" s="260">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64"/>
      <c r="BF75" s="264"/>
      <c r="BG75" s="264"/>
      <c r="BH75" s="264"/>
      <c r="BI75" s="264"/>
      <c r="BJ75" s="264"/>
      <c r="BK75" s="264"/>
      <c r="BL75" s="264"/>
      <c r="BM75" s="264"/>
      <c r="BN75" s="264"/>
      <c r="BO75" s="264"/>
      <c r="BP75" s="264"/>
      <c r="BQ75" s="261">
        <v>69</v>
      </c>
      <c r="BR75" s="266"/>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5"/>
    </row>
    <row r="76" spans="1:131" s="246" customFormat="1" ht="26.25" customHeight="1" x14ac:dyDescent="0.15">
      <c r="A76" s="260">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4"/>
      <c r="BF76" s="264"/>
      <c r="BG76" s="264"/>
      <c r="BH76" s="264"/>
      <c r="BI76" s="264"/>
      <c r="BJ76" s="264"/>
      <c r="BK76" s="264"/>
      <c r="BL76" s="264"/>
      <c r="BM76" s="264"/>
      <c r="BN76" s="264"/>
      <c r="BO76" s="264"/>
      <c r="BP76" s="264"/>
      <c r="BQ76" s="261">
        <v>70</v>
      </c>
      <c r="BR76" s="266"/>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5"/>
    </row>
    <row r="77" spans="1:131" s="246" customFormat="1" ht="26.25" customHeight="1" x14ac:dyDescent="0.15">
      <c r="A77" s="260">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4"/>
      <c r="BF77" s="264"/>
      <c r="BG77" s="264"/>
      <c r="BH77" s="264"/>
      <c r="BI77" s="264"/>
      <c r="BJ77" s="264"/>
      <c r="BK77" s="264"/>
      <c r="BL77" s="264"/>
      <c r="BM77" s="264"/>
      <c r="BN77" s="264"/>
      <c r="BO77" s="264"/>
      <c r="BP77" s="264"/>
      <c r="BQ77" s="261">
        <v>71</v>
      </c>
      <c r="BR77" s="266"/>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5"/>
    </row>
    <row r="78" spans="1:131" s="246" customFormat="1" ht="26.25" customHeight="1" x14ac:dyDescent="0.15">
      <c r="A78" s="260">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4"/>
      <c r="BF78" s="264"/>
      <c r="BG78" s="264"/>
      <c r="BH78" s="264"/>
      <c r="BI78" s="264"/>
      <c r="BJ78" s="267"/>
      <c r="BK78" s="267"/>
      <c r="BL78" s="267"/>
      <c r="BM78" s="267"/>
      <c r="BN78" s="267"/>
      <c r="BO78" s="264"/>
      <c r="BP78" s="264"/>
      <c r="BQ78" s="261">
        <v>72</v>
      </c>
      <c r="BR78" s="266"/>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5"/>
    </row>
    <row r="79" spans="1:131" s="246" customFormat="1" ht="26.25" customHeight="1" x14ac:dyDescent="0.15">
      <c r="A79" s="260">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4"/>
      <c r="BF79" s="264"/>
      <c r="BG79" s="264"/>
      <c r="BH79" s="264"/>
      <c r="BI79" s="264"/>
      <c r="BJ79" s="267"/>
      <c r="BK79" s="267"/>
      <c r="BL79" s="267"/>
      <c r="BM79" s="267"/>
      <c r="BN79" s="267"/>
      <c r="BO79" s="264"/>
      <c r="BP79" s="264"/>
      <c r="BQ79" s="261">
        <v>73</v>
      </c>
      <c r="BR79" s="266"/>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5"/>
    </row>
    <row r="80" spans="1:131" s="246" customFormat="1" ht="26.25" customHeight="1" x14ac:dyDescent="0.15">
      <c r="A80" s="260">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4"/>
      <c r="BF80" s="264"/>
      <c r="BG80" s="264"/>
      <c r="BH80" s="264"/>
      <c r="BI80" s="264"/>
      <c r="BJ80" s="264"/>
      <c r="BK80" s="264"/>
      <c r="BL80" s="264"/>
      <c r="BM80" s="264"/>
      <c r="BN80" s="264"/>
      <c r="BO80" s="264"/>
      <c r="BP80" s="264"/>
      <c r="BQ80" s="261">
        <v>74</v>
      </c>
      <c r="BR80" s="266"/>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5"/>
    </row>
    <row r="81" spans="1:131" s="246" customFormat="1" ht="26.25" customHeight="1" x14ac:dyDescent="0.15">
      <c r="A81" s="260">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4"/>
      <c r="BF81" s="264"/>
      <c r="BG81" s="264"/>
      <c r="BH81" s="264"/>
      <c r="BI81" s="264"/>
      <c r="BJ81" s="264"/>
      <c r="BK81" s="264"/>
      <c r="BL81" s="264"/>
      <c r="BM81" s="264"/>
      <c r="BN81" s="264"/>
      <c r="BO81" s="264"/>
      <c r="BP81" s="264"/>
      <c r="BQ81" s="261">
        <v>75</v>
      </c>
      <c r="BR81" s="266"/>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5"/>
    </row>
    <row r="82" spans="1:131" s="246" customFormat="1" ht="26.25" customHeight="1" x14ac:dyDescent="0.15">
      <c r="A82" s="260">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4"/>
      <c r="BF82" s="264"/>
      <c r="BG82" s="264"/>
      <c r="BH82" s="264"/>
      <c r="BI82" s="264"/>
      <c r="BJ82" s="264"/>
      <c r="BK82" s="264"/>
      <c r="BL82" s="264"/>
      <c r="BM82" s="264"/>
      <c r="BN82" s="264"/>
      <c r="BO82" s="264"/>
      <c r="BP82" s="264"/>
      <c r="BQ82" s="261">
        <v>76</v>
      </c>
      <c r="BR82" s="266"/>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5"/>
    </row>
    <row r="83" spans="1:131" s="246" customFormat="1" ht="26.25" customHeight="1" x14ac:dyDescent="0.15">
      <c r="A83" s="260">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4"/>
      <c r="BF83" s="264"/>
      <c r="BG83" s="264"/>
      <c r="BH83" s="264"/>
      <c r="BI83" s="264"/>
      <c r="BJ83" s="264"/>
      <c r="BK83" s="264"/>
      <c r="BL83" s="264"/>
      <c r="BM83" s="264"/>
      <c r="BN83" s="264"/>
      <c r="BO83" s="264"/>
      <c r="BP83" s="264"/>
      <c r="BQ83" s="261">
        <v>77</v>
      </c>
      <c r="BR83" s="266"/>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5"/>
    </row>
    <row r="84" spans="1:131" s="246" customFormat="1" ht="26.25" customHeight="1" x14ac:dyDescent="0.15">
      <c r="A84" s="260">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4"/>
      <c r="BF84" s="264"/>
      <c r="BG84" s="264"/>
      <c r="BH84" s="264"/>
      <c r="BI84" s="264"/>
      <c r="BJ84" s="264"/>
      <c r="BK84" s="264"/>
      <c r="BL84" s="264"/>
      <c r="BM84" s="264"/>
      <c r="BN84" s="264"/>
      <c r="BO84" s="264"/>
      <c r="BP84" s="264"/>
      <c r="BQ84" s="261">
        <v>78</v>
      </c>
      <c r="BR84" s="266"/>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5"/>
    </row>
    <row r="85" spans="1:131" s="246" customFormat="1" ht="26.25" customHeight="1" x14ac:dyDescent="0.15">
      <c r="A85" s="260">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4"/>
      <c r="BF85" s="264"/>
      <c r="BG85" s="264"/>
      <c r="BH85" s="264"/>
      <c r="BI85" s="264"/>
      <c r="BJ85" s="264"/>
      <c r="BK85" s="264"/>
      <c r="BL85" s="264"/>
      <c r="BM85" s="264"/>
      <c r="BN85" s="264"/>
      <c r="BO85" s="264"/>
      <c r="BP85" s="264"/>
      <c r="BQ85" s="261">
        <v>79</v>
      </c>
      <c r="BR85" s="266"/>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5"/>
    </row>
    <row r="86" spans="1:131" s="246" customFormat="1" ht="26.25" customHeight="1" x14ac:dyDescent="0.15">
      <c r="A86" s="260">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4"/>
      <c r="BF86" s="264"/>
      <c r="BG86" s="264"/>
      <c r="BH86" s="264"/>
      <c r="BI86" s="264"/>
      <c r="BJ86" s="264"/>
      <c r="BK86" s="264"/>
      <c r="BL86" s="264"/>
      <c r="BM86" s="264"/>
      <c r="BN86" s="264"/>
      <c r="BO86" s="264"/>
      <c r="BP86" s="264"/>
      <c r="BQ86" s="261">
        <v>80</v>
      </c>
      <c r="BR86" s="266"/>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5"/>
    </row>
    <row r="87" spans="1:131" s="246" customFormat="1" ht="26.25" customHeight="1" x14ac:dyDescent="0.15">
      <c r="A87" s="268">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4"/>
      <c r="BF87" s="264"/>
      <c r="BG87" s="264"/>
      <c r="BH87" s="264"/>
      <c r="BI87" s="264"/>
      <c r="BJ87" s="264"/>
      <c r="BK87" s="264"/>
      <c r="BL87" s="264"/>
      <c r="BM87" s="264"/>
      <c r="BN87" s="264"/>
      <c r="BO87" s="264"/>
      <c r="BP87" s="264"/>
      <c r="BQ87" s="261">
        <v>81</v>
      </c>
      <c r="BR87" s="266"/>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5"/>
    </row>
    <row r="88" spans="1:131" s="246" customFormat="1" ht="26.25" customHeight="1" thickBot="1" x14ac:dyDescent="0.2">
      <c r="A88" s="263" t="s">
        <v>393</v>
      </c>
      <c r="B88" s="1035" t="s">
        <v>431</v>
      </c>
      <c r="C88" s="1036"/>
      <c r="D88" s="1036"/>
      <c r="E88" s="1036"/>
      <c r="F88" s="1036"/>
      <c r="G88" s="1036"/>
      <c r="H88" s="1036"/>
      <c r="I88" s="1036"/>
      <c r="J88" s="1036"/>
      <c r="K88" s="1036"/>
      <c r="L88" s="1036"/>
      <c r="M88" s="1036"/>
      <c r="N88" s="1036"/>
      <c r="O88" s="1036"/>
      <c r="P88" s="1037"/>
      <c r="Q88" s="1052"/>
      <c r="R88" s="1053"/>
      <c r="S88" s="1053"/>
      <c r="T88" s="1053"/>
      <c r="U88" s="1053"/>
      <c r="V88" s="1053"/>
      <c r="W88" s="1053"/>
      <c r="X88" s="1053"/>
      <c r="Y88" s="1053"/>
      <c r="Z88" s="1053"/>
      <c r="AA88" s="1053"/>
      <c r="AB88" s="1053"/>
      <c r="AC88" s="1053"/>
      <c r="AD88" s="1053"/>
      <c r="AE88" s="1053"/>
      <c r="AF88" s="1050">
        <f>SUM(AF68:AJ87)</f>
        <v>3785</v>
      </c>
      <c r="AG88" s="1050"/>
      <c r="AH88" s="1050"/>
      <c r="AI88" s="1050"/>
      <c r="AJ88" s="1050"/>
      <c r="AK88" s="1053"/>
      <c r="AL88" s="1053"/>
      <c r="AM88" s="1053"/>
      <c r="AN88" s="1053"/>
      <c r="AO88" s="1053"/>
      <c r="AP88" s="1050">
        <f>SUM(AP68:AT74)</f>
        <v>2108</v>
      </c>
      <c r="AQ88" s="1050"/>
      <c r="AR88" s="1050"/>
      <c r="AS88" s="1050"/>
      <c r="AT88" s="1050"/>
      <c r="AU88" s="1050">
        <f>SUM(AU68:AY74)</f>
        <v>97</v>
      </c>
      <c r="AV88" s="1050"/>
      <c r="AW88" s="1050"/>
      <c r="AX88" s="1050"/>
      <c r="AY88" s="1050"/>
      <c r="AZ88" s="1051"/>
      <c r="BA88" s="1025"/>
      <c r="BB88" s="1025"/>
      <c r="BC88" s="1025"/>
      <c r="BD88" s="1026"/>
      <c r="BE88" s="264"/>
      <c r="BF88" s="264"/>
      <c r="BG88" s="264"/>
      <c r="BH88" s="264"/>
      <c r="BI88" s="264"/>
      <c r="BJ88" s="264"/>
      <c r="BK88" s="264"/>
      <c r="BL88" s="264"/>
      <c r="BM88" s="264"/>
      <c r="BN88" s="264"/>
      <c r="BO88" s="264"/>
      <c r="BP88" s="264"/>
      <c r="BQ88" s="261">
        <v>82</v>
      </c>
      <c r="BR88" s="266"/>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393</v>
      </c>
      <c r="BR102" s="1035" t="s">
        <v>432</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v>81</v>
      </c>
      <c r="CS102" s="1042"/>
      <c r="CT102" s="1042"/>
      <c r="CU102" s="1042"/>
      <c r="CV102" s="1043"/>
      <c r="CW102" s="1041">
        <v>8</v>
      </c>
      <c r="CX102" s="1042"/>
      <c r="CY102" s="1042"/>
      <c r="CZ102" s="1042"/>
      <c r="DA102" s="1043"/>
      <c r="DB102" s="1041" t="s">
        <v>622</v>
      </c>
      <c r="DC102" s="1042"/>
      <c r="DD102" s="1042"/>
      <c r="DE102" s="1042"/>
      <c r="DF102" s="1043"/>
      <c r="DG102" s="1041" t="s">
        <v>622</v>
      </c>
      <c r="DH102" s="1042"/>
      <c r="DI102" s="1042"/>
      <c r="DJ102" s="1042"/>
      <c r="DK102" s="1043"/>
      <c r="DL102" s="1041" t="s">
        <v>622</v>
      </c>
      <c r="DM102" s="1042"/>
      <c r="DN102" s="1042"/>
      <c r="DO102" s="1042"/>
      <c r="DP102" s="1043"/>
      <c r="DQ102" s="1041" t="s">
        <v>622</v>
      </c>
      <c r="DR102" s="1042"/>
      <c r="DS102" s="1042"/>
      <c r="DT102" s="1042"/>
      <c r="DU102" s="1043"/>
      <c r="DV102" s="1024"/>
      <c r="DW102" s="1025"/>
      <c r="DX102" s="1025"/>
      <c r="DY102" s="1025"/>
      <c r="DZ102" s="1026"/>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7" t="s">
        <v>433</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8" t="s">
        <v>434</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435</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436</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29" t="s">
        <v>437</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438</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5" customFormat="1" ht="26.25" customHeight="1" x14ac:dyDescent="0.15">
      <c r="A109" s="984" t="s">
        <v>439</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440</v>
      </c>
      <c r="AB109" s="985"/>
      <c r="AC109" s="985"/>
      <c r="AD109" s="985"/>
      <c r="AE109" s="986"/>
      <c r="AF109" s="987" t="s">
        <v>311</v>
      </c>
      <c r="AG109" s="985"/>
      <c r="AH109" s="985"/>
      <c r="AI109" s="985"/>
      <c r="AJ109" s="986"/>
      <c r="AK109" s="987" t="s">
        <v>310</v>
      </c>
      <c r="AL109" s="985"/>
      <c r="AM109" s="985"/>
      <c r="AN109" s="985"/>
      <c r="AO109" s="986"/>
      <c r="AP109" s="987" t="s">
        <v>441</v>
      </c>
      <c r="AQ109" s="985"/>
      <c r="AR109" s="985"/>
      <c r="AS109" s="985"/>
      <c r="AT109" s="1016"/>
      <c r="AU109" s="984" t="s">
        <v>439</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440</v>
      </c>
      <c r="BR109" s="985"/>
      <c r="BS109" s="985"/>
      <c r="BT109" s="985"/>
      <c r="BU109" s="986"/>
      <c r="BV109" s="987" t="s">
        <v>311</v>
      </c>
      <c r="BW109" s="985"/>
      <c r="BX109" s="985"/>
      <c r="BY109" s="985"/>
      <c r="BZ109" s="986"/>
      <c r="CA109" s="987" t="s">
        <v>310</v>
      </c>
      <c r="CB109" s="985"/>
      <c r="CC109" s="985"/>
      <c r="CD109" s="985"/>
      <c r="CE109" s="986"/>
      <c r="CF109" s="1023" t="s">
        <v>441</v>
      </c>
      <c r="CG109" s="1023"/>
      <c r="CH109" s="1023"/>
      <c r="CI109" s="1023"/>
      <c r="CJ109" s="1023"/>
      <c r="CK109" s="987" t="s">
        <v>442</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440</v>
      </c>
      <c r="DH109" s="985"/>
      <c r="DI109" s="985"/>
      <c r="DJ109" s="985"/>
      <c r="DK109" s="986"/>
      <c r="DL109" s="987" t="s">
        <v>311</v>
      </c>
      <c r="DM109" s="985"/>
      <c r="DN109" s="985"/>
      <c r="DO109" s="985"/>
      <c r="DP109" s="986"/>
      <c r="DQ109" s="987" t="s">
        <v>310</v>
      </c>
      <c r="DR109" s="985"/>
      <c r="DS109" s="985"/>
      <c r="DT109" s="985"/>
      <c r="DU109" s="986"/>
      <c r="DV109" s="987" t="s">
        <v>441</v>
      </c>
      <c r="DW109" s="985"/>
      <c r="DX109" s="985"/>
      <c r="DY109" s="985"/>
      <c r="DZ109" s="1016"/>
    </row>
    <row r="110" spans="1:131" s="245" customFormat="1" ht="26.25" customHeight="1" x14ac:dyDescent="0.15">
      <c r="A110" s="887" t="s">
        <v>443</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604657</v>
      </c>
      <c r="AB110" s="978"/>
      <c r="AC110" s="978"/>
      <c r="AD110" s="978"/>
      <c r="AE110" s="979"/>
      <c r="AF110" s="980">
        <v>607592</v>
      </c>
      <c r="AG110" s="978"/>
      <c r="AH110" s="978"/>
      <c r="AI110" s="978"/>
      <c r="AJ110" s="979"/>
      <c r="AK110" s="980">
        <v>635342</v>
      </c>
      <c r="AL110" s="978"/>
      <c r="AM110" s="978"/>
      <c r="AN110" s="978"/>
      <c r="AO110" s="979"/>
      <c r="AP110" s="981">
        <v>24.7</v>
      </c>
      <c r="AQ110" s="982"/>
      <c r="AR110" s="982"/>
      <c r="AS110" s="982"/>
      <c r="AT110" s="983"/>
      <c r="AU110" s="1017" t="s">
        <v>73</v>
      </c>
      <c r="AV110" s="1018"/>
      <c r="AW110" s="1018"/>
      <c r="AX110" s="1018"/>
      <c r="AY110" s="1018"/>
      <c r="AZ110" s="943" t="s">
        <v>444</v>
      </c>
      <c r="BA110" s="888"/>
      <c r="BB110" s="888"/>
      <c r="BC110" s="888"/>
      <c r="BD110" s="888"/>
      <c r="BE110" s="888"/>
      <c r="BF110" s="888"/>
      <c r="BG110" s="888"/>
      <c r="BH110" s="888"/>
      <c r="BI110" s="888"/>
      <c r="BJ110" s="888"/>
      <c r="BK110" s="888"/>
      <c r="BL110" s="888"/>
      <c r="BM110" s="888"/>
      <c r="BN110" s="888"/>
      <c r="BO110" s="888"/>
      <c r="BP110" s="889"/>
      <c r="BQ110" s="944">
        <v>6736981</v>
      </c>
      <c r="BR110" s="925"/>
      <c r="BS110" s="925"/>
      <c r="BT110" s="925"/>
      <c r="BU110" s="925"/>
      <c r="BV110" s="925">
        <v>6590034</v>
      </c>
      <c r="BW110" s="925"/>
      <c r="BX110" s="925"/>
      <c r="BY110" s="925"/>
      <c r="BZ110" s="925"/>
      <c r="CA110" s="925">
        <v>6357942</v>
      </c>
      <c r="CB110" s="925"/>
      <c r="CC110" s="925"/>
      <c r="CD110" s="925"/>
      <c r="CE110" s="925"/>
      <c r="CF110" s="949">
        <v>247.6</v>
      </c>
      <c r="CG110" s="950"/>
      <c r="CH110" s="950"/>
      <c r="CI110" s="950"/>
      <c r="CJ110" s="950"/>
      <c r="CK110" s="1013" t="s">
        <v>445</v>
      </c>
      <c r="CL110" s="899"/>
      <c r="CM110" s="974" t="s">
        <v>446</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447</v>
      </c>
      <c r="DH110" s="925"/>
      <c r="DI110" s="925"/>
      <c r="DJ110" s="925"/>
      <c r="DK110" s="925"/>
      <c r="DL110" s="925" t="s">
        <v>447</v>
      </c>
      <c r="DM110" s="925"/>
      <c r="DN110" s="925"/>
      <c r="DO110" s="925"/>
      <c r="DP110" s="925"/>
      <c r="DQ110" s="925" t="s">
        <v>447</v>
      </c>
      <c r="DR110" s="925"/>
      <c r="DS110" s="925"/>
      <c r="DT110" s="925"/>
      <c r="DU110" s="925"/>
      <c r="DV110" s="926" t="s">
        <v>447</v>
      </c>
      <c r="DW110" s="926"/>
      <c r="DX110" s="926"/>
      <c r="DY110" s="926"/>
      <c r="DZ110" s="927"/>
    </row>
    <row r="111" spans="1:131" s="245" customFormat="1" ht="26.25" customHeight="1" x14ac:dyDescent="0.15">
      <c r="A111" s="854" t="s">
        <v>448</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449</v>
      </c>
      <c r="AB111" s="1006"/>
      <c r="AC111" s="1006"/>
      <c r="AD111" s="1006"/>
      <c r="AE111" s="1007"/>
      <c r="AF111" s="1008" t="s">
        <v>242</v>
      </c>
      <c r="AG111" s="1006"/>
      <c r="AH111" s="1006"/>
      <c r="AI111" s="1006"/>
      <c r="AJ111" s="1007"/>
      <c r="AK111" s="1008" t="s">
        <v>450</v>
      </c>
      <c r="AL111" s="1006"/>
      <c r="AM111" s="1006"/>
      <c r="AN111" s="1006"/>
      <c r="AO111" s="1007"/>
      <c r="AP111" s="1009" t="s">
        <v>451</v>
      </c>
      <c r="AQ111" s="1010"/>
      <c r="AR111" s="1010"/>
      <c r="AS111" s="1010"/>
      <c r="AT111" s="1011"/>
      <c r="AU111" s="1019"/>
      <c r="AV111" s="1020"/>
      <c r="AW111" s="1020"/>
      <c r="AX111" s="1020"/>
      <c r="AY111" s="1020"/>
      <c r="AZ111" s="895" t="s">
        <v>452</v>
      </c>
      <c r="BA111" s="830"/>
      <c r="BB111" s="830"/>
      <c r="BC111" s="830"/>
      <c r="BD111" s="830"/>
      <c r="BE111" s="830"/>
      <c r="BF111" s="830"/>
      <c r="BG111" s="830"/>
      <c r="BH111" s="830"/>
      <c r="BI111" s="830"/>
      <c r="BJ111" s="830"/>
      <c r="BK111" s="830"/>
      <c r="BL111" s="830"/>
      <c r="BM111" s="830"/>
      <c r="BN111" s="830"/>
      <c r="BO111" s="830"/>
      <c r="BP111" s="831"/>
      <c r="BQ111" s="896" t="s">
        <v>450</v>
      </c>
      <c r="BR111" s="897"/>
      <c r="BS111" s="897"/>
      <c r="BT111" s="897"/>
      <c r="BU111" s="897"/>
      <c r="BV111" s="897" t="s">
        <v>242</v>
      </c>
      <c r="BW111" s="897"/>
      <c r="BX111" s="897"/>
      <c r="BY111" s="897"/>
      <c r="BZ111" s="897"/>
      <c r="CA111" s="897" t="s">
        <v>453</v>
      </c>
      <c r="CB111" s="897"/>
      <c r="CC111" s="897"/>
      <c r="CD111" s="897"/>
      <c r="CE111" s="897"/>
      <c r="CF111" s="958" t="s">
        <v>454</v>
      </c>
      <c r="CG111" s="959"/>
      <c r="CH111" s="959"/>
      <c r="CI111" s="959"/>
      <c r="CJ111" s="959"/>
      <c r="CK111" s="1014"/>
      <c r="CL111" s="901"/>
      <c r="CM111" s="904" t="s">
        <v>455</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456</v>
      </c>
      <c r="DH111" s="897"/>
      <c r="DI111" s="897"/>
      <c r="DJ111" s="897"/>
      <c r="DK111" s="897"/>
      <c r="DL111" s="897" t="s">
        <v>457</v>
      </c>
      <c r="DM111" s="897"/>
      <c r="DN111" s="897"/>
      <c r="DO111" s="897"/>
      <c r="DP111" s="897"/>
      <c r="DQ111" s="897" t="s">
        <v>458</v>
      </c>
      <c r="DR111" s="897"/>
      <c r="DS111" s="897"/>
      <c r="DT111" s="897"/>
      <c r="DU111" s="897"/>
      <c r="DV111" s="874" t="s">
        <v>458</v>
      </c>
      <c r="DW111" s="874"/>
      <c r="DX111" s="874"/>
      <c r="DY111" s="874"/>
      <c r="DZ111" s="875"/>
    </row>
    <row r="112" spans="1:131" s="245" customFormat="1" ht="26.25" customHeight="1" x14ac:dyDescent="0.15">
      <c r="A112" s="999" t="s">
        <v>459</v>
      </c>
      <c r="B112" s="1000"/>
      <c r="C112" s="830" t="s">
        <v>460</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457</v>
      </c>
      <c r="AB112" s="860"/>
      <c r="AC112" s="860"/>
      <c r="AD112" s="860"/>
      <c r="AE112" s="861"/>
      <c r="AF112" s="862" t="s">
        <v>242</v>
      </c>
      <c r="AG112" s="860"/>
      <c r="AH112" s="860"/>
      <c r="AI112" s="860"/>
      <c r="AJ112" s="861"/>
      <c r="AK112" s="862" t="s">
        <v>242</v>
      </c>
      <c r="AL112" s="860"/>
      <c r="AM112" s="860"/>
      <c r="AN112" s="860"/>
      <c r="AO112" s="861"/>
      <c r="AP112" s="907" t="s">
        <v>454</v>
      </c>
      <c r="AQ112" s="908"/>
      <c r="AR112" s="908"/>
      <c r="AS112" s="908"/>
      <c r="AT112" s="909"/>
      <c r="AU112" s="1019"/>
      <c r="AV112" s="1020"/>
      <c r="AW112" s="1020"/>
      <c r="AX112" s="1020"/>
      <c r="AY112" s="1020"/>
      <c r="AZ112" s="895" t="s">
        <v>461</v>
      </c>
      <c r="BA112" s="830"/>
      <c r="BB112" s="830"/>
      <c r="BC112" s="830"/>
      <c r="BD112" s="830"/>
      <c r="BE112" s="830"/>
      <c r="BF112" s="830"/>
      <c r="BG112" s="830"/>
      <c r="BH112" s="830"/>
      <c r="BI112" s="830"/>
      <c r="BJ112" s="830"/>
      <c r="BK112" s="830"/>
      <c r="BL112" s="830"/>
      <c r="BM112" s="830"/>
      <c r="BN112" s="830"/>
      <c r="BO112" s="830"/>
      <c r="BP112" s="831"/>
      <c r="BQ112" s="896">
        <v>1465397</v>
      </c>
      <c r="BR112" s="897"/>
      <c r="BS112" s="897"/>
      <c r="BT112" s="897"/>
      <c r="BU112" s="897"/>
      <c r="BV112" s="897">
        <v>1335246</v>
      </c>
      <c r="BW112" s="897"/>
      <c r="BX112" s="897"/>
      <c r="BY112" s="897"/>
      <c r="BZ112" s="897"/>
      <c r="CA112" s="897">
        <v>1280026</v>
      </c>
      <c r="CB112" s="897"/>
      <c r="CC112" s="897"/>
      <c r="CD112" s="897"/>
      <c r="CE112" s="897"/>
      <c r="CF112" s="958">
        <v>49.8</v>
      </c>
      <c r="CG112" s="959"/>
      <c r="CH112" s="959"/>
      <c r="CI112" s="959"/>
      <c r="CJ112" s="959"/>
      <c r="CK112" s="1014"/>
      <c r="CL112" s="901"/>
      <c r="CM112" s="904" t="s">
        <v>462</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129</v>
      </c>
      <c r="DH112" s="897"/>
      <c r="DI112" s="897"/>
      <c r="DJ112" s="897"/>
      <c r="DK112" s="897"/>
      <c r="DL112" s="897" t="s">
        <v>450</v>
      </c>
      <c r="DM112" s="897"/>
      <c r="DN112" s="897"/>
      <c r="DO112" s="897"/>
      <c r="DP112" s="897"/>
      <c r="DQ112" s="897" t="s">
        <v>463</v>
      </c>
      <c r="DR112" s="897"/>
      <c r="DS112" s="897"/>
      <c r="DT112" s="897"/>
      <c r="DU112" s="897"/>
      <c r="DV112" s="874" t="s">
        <v>242</v>
      </c>
      <c r="DW112" s="874"/>
      <c r="DX112" s="874"/>
      <c r="DY112" s="874"/>
      <c r="DZ112" s="875"/>
    </row>
    <row r="113" spans="1:130" s="245" customFormat="1" ht="26.25" customHeight="1" x14ac:dyDescent="0.15">
      <c r="A113" s="1001"/>
      <c r="B113" s="1002"/>
      <c r="C113" s="830" t="s">
        <v>464</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159533</v>
      </c>
      <c r="AB113" s="1006"/>
      <c r="AC113" s="1006"/>
      <c r="AD113" s="1006"/>
      <c r="AE113" s="1007"/>
      <c r="AF113" s="1008">
        <v>155018</v>
      </c>
      <c r="AG113" s="1006"/>
      <c r="AH113" s="1006"/>
      <c r="AI113" s="1006"/>
      <c r="AJ113" s="1007"/>
      <c r="AK113" s="1008">
        <v>151858</v>
      </c>
      <c r="AL113" s="1006"/>
      <c r="AM113" s="1006"/>
      <c r="AN113" s="1006"/>
      <c r="AO113" s="1007"/>
      <c r="AP113" s="1009">
        <v>5.9</v>
      </c>
      <c r="AQ113" s="1010"/>
      <c r="AR113" s="1010"/>
      <c r="AS113" s="1010"/>
      <c r="AT113" s="1011"/>
      <c r="AU113" s="1019"/>
      <c r="AV113" s="1020"/>
      <c r="AW113" s="1020"/>
      <c r="AX113" s="1020"/>
      <c r="AY113" s="1020"/>
      <c r="AZ113" s="895" t="s">
        <v>465</v>
      </c>
      <c r="BA113" s="830"/>
      <c r="BB113" s="830"/>
      <c r="BC113" s="830"/>
      <c r="BD113" s="830"/>
      <c r="BE113" s="830"/>
      <c r="BF113" s="830"/>
      <c r="BG113" s="830"/>
      <c r="BH113" s="830"/>
      <c r="BI113" s="830"/>
      <c r="BJ113" s="830"/>
      <c r="BK113" s="830"/>
      <c r="BL113" s="830"/>
      <c r="BM113" s="830"/>
      <c r="BN113" s="830"/>
      <c r="BO113" s="830"/>
      <c r="BP113" s="831"/>
      <c r="BQ113" s="896">
        <v>107616</v>
      </c>
      <c r="BR113" s="897"/>
      <c r="BS113" s="897"/>
      <c r="BT113" s="897"/>
      <c r="BU113" s="897"/>
      <c r="BV113" s="897">
        <v>101990</v>
      </c>
      <c r="BW113" s="897"/>
      <c r="BX113" s="897"/>
      <c r="BY113" s="897"/>
      <c r="BZ113" s="897"/>
      <c r="CA113" s="897">
        <v>96698</v>
      </c>
      <c r="CB113" s="897"/>
      <c r="CC113" s="897"/>
      <c r="CD113" s="897"/>
      <c r="CE113" s="897"/>
      <c r="CF113" s="958">
        <v>3.8</v>
      </c>
      <c r="CG113" s="959"/>
      <c r="CH113" s="959"/>
      <c r="CI113" s="959"/>
      <c r="CJ113" s="959"/>
      <c r="CK113" s="1014"/>
      <c r="CL113" s="901"/>
      <c r="CM113" s="904" t="s">
        <v>466</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457</v>
      </c>
      <c r="DH113" s="860"/>
      <c r="DI113" s="860"/>
      <c r="DJ113" s="860"/>
      <c r="DK113" s="861"/>
      <c r="DL113" s="862" t="s">
        <v>467</v>
      </c>
      <c r="DM113" s="860"/>
      <c r="DN113" s="860"/>
      <c r="DO113" s="860"/>
      <c r="DP113" s="861"/>
      <c r="DQ113" s="862" t="s">
        <v>468</v>
      </c>
      <c r="DR113" s="860"/>
      <c r="DS113" s="860"/>
      <c r="DT113" s="860"/>
      <c r="DU113" s="861"/>
      <c r="DV113" s="907" t="s">
        <v>454</v>
      </c>
      <c r="DW113" s="908"/>
      <c r="DX113" s="908"/>
      <c r="DY113" s="908"/>
      <c r="DZ113" s="909"/>
    </row>
    <row r="114" spans="1:130" s="245" customFormat="1" ht="26.25" customHeight="1" x14ac:dyDescent="0.15">
      <c r="A114" s="1001"/>
      <c r="B114" s="1002"/>
      <c r="C114" s="830" t="s">
        <v>469</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6336</v>
      </c>
      <c r="AB114" s="860"/>
      <c r="AC114" s="860"/>
      <c r="AD114" s="860"/>
      <c r="AE114" s="861"/>
      <c r="AF114" s="862">
        <v>5402</v>
      </c>
      <c r="AG114" s="860"/>
      <c r="AH114" s="860"/>
      <c r="AI114" s="860"/>
      <c r="AJ114" s="861"/>
      <c r="AK114" s="862">
        <v>16219</v>
      </c>
      <c r="AL114" s="860"/>
      <c r="AM114" s="860"/>
      <c r="AN114" s="860"/>
      <c r="AO114" s="861"/>
      <c r="AP114" s="907">
        <v>0.6</v>
      </c>
      <c r="AQ114" s="908"/>
      <c r="AR114" s="908"/>
      <c r="AS114" s="908"/>
      <c r="AT114" s="909"/>
      <c r="AU114" s="1019"/>
      <c r="AV114" s="1020"/>
      <c r="AW114" s="1020"/>
      <c r="AX114" s="1020"/>
      <c r="AY114" s="1020"/>
      <c r="AZ114" s="895" t="s">
        <v>470</v>
      </c>
      <c r="BA114" s="830"/>
      <c r="BB114" s="830"/>
      <c r="BC114" s="830"/>
      <c r="BD114" s="830"/>
      <c r="BE114" s="830"/>
      <c r="BF114" s="830"/>
      <c r="BG114" s="830"/>
      <c r="BH114" s="830"/>
      <c r="BI114" s="830"/>
      <c r="BJ114" s="830"/>
      <c r="BK114" s="830"/>
      <c r="BL114" s="830"/>
      <c r="BM114" s="830"/>
      <c r="BN114" s="830"/>
      <c r="BO114" s="830"/>
      <c r="BP114" s="831"/>
      <c r="BQ114" s="896">
        <v>900182</v>
      </c>
      <c r="BR114" s="897"/>
      <c r="BS114" s="897"/>
      <c r="BT114" s="897"/>
      <c r="BU114" s="897"/>
      <c r="BV114" s="897">
        <v>857770</v>
      </c>
      <c r="BW114" s="897"/>
      <c r="BX114" s="897"/>
      <c r="BY114" s="897"/>
      <c r="BZ114" s="897"/>
      <c r="CA114" s="897">
        <v>826194</v>
      </c>
      <c r="CB114" s="897"/>
      <c r="CC114" s="897"/>
      <c r="CD114" s="897"/>
      <c r="CE114" s="897"/>
      <c r="CF114" s="958">
        <v>32.200000000000003</v>
      </c>
      <c r="CG114" s="959"/>
      <c r="CH114" s="959"/>
      <c r="CI114" s="959"/>
      <c r="CJ114" s="959"/>
      <c r="CK114" s="1014"/>
      <c r="CL114" s="901"/>
      <c r="CM114" s="904" t="s">
        <v>471</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453</v>
      </c>
      <c r="DH114" s="860"/>
      <c r="DI114" s="860"/>
      <c r="DJ114" s="860"/>
      <c r="DK114" s="861"/>
      <c r="DL114" s="862" t="s">
        <v>242</v>
      </c>
      <c r="DM114" s="860"/>
      <c r="DN114" s="860"/>
      <c r="DO114" s="860"/>
      <c r="DP114" s="861"/>
      <c r="DQ114" s="862" t="s">
        <v>454</v>
      </c>
      <c r="DR114" s="860"/>
      <c r="DS114" s="860"/>
      <c r="DT114" s="860"/>
      <c r="DU114" s="861"/>
      <c r="DV114" s="907" t="s">
        <v>457</v>
      </c>
      <c r="DW114" s="908"/>
      <c r="DX114" s="908"/>
      <c r="DY114" s="908"/>
      <c r="DZ114" s="909"/>
    </row>
    <row r="115" spans="1:130" s="245" customFormat="1" ht="26.25" customHeight="1" x14ac:dyDescent="0.15">
      <c r="A115" s="1001"/>
      <c r="B115" s="1002"/>
      <c r="C115" s="830" t="s">
        <v>472</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2390</v>
      </c>
      <c r="AB115" s="1006"/>
      <c r="AC115" s="1006"/>
      <c r="AD115" s="1006"/>
      <c r="AE115" s="1007"/>
      <c r="AF115" s="1008">
        <v>39</v>
      </c>
      <c r="AG115" s="1006"/>
      <c r="AH115" s="1006"/>
      <c r="AI115" s="1006"/>
      <c r="AJ115" s="1007"/>
      <c r="AK115" s="1008">
        <v>37</v>
      </c>
      <c r="AL115" s="1006"/>
      <c r="AM115" s="1006"/>
      <c r="AN115" s="1006"/>
      <c r="AO115" s="1007"/>
      <c r="AP115" s="1009">
        <v>0</v>
      </c>
      <c r="AQ115" s="1010"/>
      <c r="AR115" s="1010"/>
      <c r="AS115" s="1010"/>
      <c r="AT115" s="1011"/>
      <c r="AU115" s="1019"/>
      <c r="AV115" s="1020"/>
      <c r="AW115" s="1020"/>
      <c r="AX115" s="1020"/>
      <c r="AY115" s="1020"/>
      <c r="AZ115" s="895" t="s">
        <v>473</v>
      </c>
      <c r="BA115" s="830"/>
      <c r="BB115" s="830"/>
      <c r="BC115" s="830"/>
      <c r="BD115" s="830"/>
      <c r="BE115" s="830"/>
      <c r="BF115" s="830"/>
      <c r="BG115" s="830"/>
      <c r="BH115" s="830"/>
      <c r="BI115" s="830"/>
      <c r="BJ115" s="830"/>
      <c r="BK115" s="830"/>
      <c r="BL115" s="830"/>
      <c r="BM115" s="830"/>
      <c r="BN115" s="830"/>
      <c r="BO115" s="830"/>
      <c r="BP115" s="831"/>
      <c r="BQ115" s="896" t="s">
        <v>449</v>
      </c>
      <c r="BR115" s="897"/>
      <c r="BS115" s="897"/>
      <c r="BT115" s="897"/>
      <c r="BU115" s="897"/>
      <c r="BV115" s="897" t="s">
        <v>457</v>
      </c>
      <c r="BW115" s="897"/>
      <c r="BX115" s="897"/>
      <c r="BY115" s="897"/>
      <c r="BZ115" s="897"/>
      <c r="CA115" s="897" t="s">
        <v>242</v>
      </c>
      <c r="CB115" s="897"/>
      <c r="CC115" s="897"/>
      <c r="CD115" s="897"/>
      <c r="CE115" s="897"/>
      <c r="CF115" s="958" t="s">
        <v>456</v>
      </c>
      <c r="CG115" s="959"/>
      <c r="CH115" s="959"/>
      <c r="CI115" s="959"/>
      <c r="CJ115" s="959"/>
      <c r="CK115" s="1014"/>
      <c r="CL115" s="901"/>
      <c r="CM115" s="895" t="s">
        <v>474</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242</v>
      </c>
      <c r="DH115" s="860"/>
      <c r="DI115" s="860"/>
      <c r="DJ115" s="860"/>
      <c r="DK115" s="861"/>
      <c r="DL115" s="862" t="s">
        <v>242</v>
      </c>
      <c r="DM115" s="860"/>
      <c r="DN115" s="860"/>
      <c r="DO115" s="860"/>
      <c r="DP115" s="861"/>
      <c r="DQ115" s="862" t="s">
        <v>454</v>
      </c>
      <c r="DR115" s="860"/>
      <c r="DS115" s="860"/>
      <c r="DT115" s="860"/>
      <c r="DU115" s="861"/>
      <c r="DV115" s="907" t="s">
        <v>475</v>
      </c>
      <c r="DW115" s="908"/>
      <c r="DX115" s="908"/>
      <c r="DY115" s="908"/>
      <c r="DZ115" s="909"/>
    </row>
    <row r="116" spans="1:130" s="245" customFormat="1" ht="26.25" customHeight="1" x14ac:dyDescent="0.15">
      <c r="A116" s="1003"/>
      <c r="B116" s="1004"/>
      <c r="C116" s="963" t="s">
        <v>476</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421</v>
      </c>
      <c r="AB116" s="860"/>
      <c r="AC116" s="860"/>
      <c r="AD116" s="860"/>
      <c r="AE116" s="861"/>
      <c r="AF116" s="862" t="s">
        <v>477</v>
      </c>
      <c r="AG116" s="860"/>
      <c r="AH116" s="860"/>
      <c r="AI116" s="860"/>
      <c r="AJ116" s="861"/>
      <c r="AK116" s="862" t="s">
        <v>421</v>
      </c>
      <c r="AL116" s="860"/>
      <c r="AM116" s="860"/>
      <c r="AN116" s="860"/>
      <c r="AO116" s="861"/>
      <c r="AP116" s="907" t="s">
        <v>451</v>
      </c>
      <c r="AQ116" s="908"/>
      <c r="AR116" s="908"/>
      <c r="AS116" s="908"/>
      <c r="AT116" s="909"/>
      <c r="AU116" s="1019"/>
      <c r="AV116" s="1020"/>
      <c r="AW116" s="1020"/>
      <c r="AX116" s="1020"/>
      <c r="AY116" s="1020"/>
      <c r="AZ116" s="946" t="s">
        <v>478</v>
      </c>
      <c r="BA116" s="947"/>
      <c r="BB116" s="947"/>
      <c r="BC116" s="947"/>
      <c r="BD116" s="947"/>
      <c r="BE116" s="947"/>
      <c r="BF116" s="947"/>
      <c r="BG116" s="947"/>
      <c r="BH116" s="947"/>
      <c r="BI116" s="947"/>
      <c r="BJ116" s="947"/>
      <c r="BK116" s="947"/>
      <c r="BL116" s="947"/>
      <c r="BM116" s="947"/>
      <c r="BN116" s="947"/>
      <c r="BO116" s="947"/>
      <c r="BP116" s="948"/>
      <c r="BQ116" s="896" t="s">
        <v>242</v>
      </c>
      <c r="BR116" s="897"/>
      <c r="BS116" s="897"/>
      <c r="BT116" s="897"/>
      <c r="BU116" s="897"/>
      <c r="BV116" s="897" t="s">
        <v>450</v>
      </c>
      <c r="BW116" s="897"/>
      <c r="BX116" s="897"/>
      <c r="BY116" s="897"/>
      <c r="BZ116" s="897"/>
      <c r="CA116" s="897" t="s">
        <v>242</v>
      </c>
      <c r="CB116" s="897"/>
      <c r="CC116" s="897"/>
      <c r="CD116" s="897"/>
      <c r="CE116" s="897"/>
      <c r="CF116" s="958" t="s">
        <v>242</v>
      </c>
      <c r="CG116" s="959"/>
      <c r="CH116" s="959"/>
      <c r="CI116" s="959"/>
      <c r="CJ116" s="959"/>
      <c r="CK116" s="1014"/>
      <c r="CL116" s="901"/>
      <c r="CM116" s="904" t="s">
        <v>479</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t="s">
        <v>468</v>
      </c>
      <c r="DH116" s="860"/>
      <c r="DI116" s="860"/>
      <c r="DJ116" s="860"/>
      <c r="DK116" s="861"/>
      <c r="DL116" s="862" t="s">
        <v>480</v>
      </c>
      <c r="DM116" s="860"/>
      <c r="DN116" s="860"/>
      <c r="DO116" s="860"/>
      <c r="DP116" s="861"/>
      <c r="DQ116" s="862" t="s">
        <v>242</v>
      </c>
      <c r="DR116" s="860"/>
      <c r="DS116" s="860"/>
      <c r="DT116" s="860"/>
      <c r="DU116" s="861"/>
      <c r="DV116" s="907" t="s">
        <v>467</v>
      </c>
      <c r="DW116" s="908"/>
      <c r="DX116" s="908"/>
      <c r="DY116" s="908"/>
      <c r="DZ116" s="909"/>
    </row>
    <row r="117" spans="1:130" s="245" customFormat="1" ht="26.25" customHeight="1" x14ac:dyDescent="0.15">
      <c r="A117" s="984" t="s">
        <v>190</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481</v>
      </c>
      <c r="Z117" s="986"/>
      <c r="AA117" s="991">
        <v>772916</v>
      </c>
      <c r="AB117" s="992"/>
      <c r="AC117" s="992"/>
      <c r="AD117" s="992"/>
      <c r="AE117" s="993"/>
      <c r="AF117" s="994">
        <v>768051</v>
      </c>
      <c r="AG117" s="992"/>
      <c r="AH117" s="992"/>
      <c r="AI117" s="992"/>
      <c r="AJ117" s="993"/>
      <c r="AK117" s="994">
        <v>803456</v>
      </c>
      <c r="AL117" s="992"/>
      <c r="AM117" s="992"/>
      <c r="AN117" s="992"/>
      <c r="AO117" s="993"/>
      <c r="AP117" s="995"/>
      <c r="AQ117" s="996"/>
      <c r="AR117" s="996"/>
      <c r="AS117" s="996"/>
      <c r="AT117" s="997"/>
      <c r="AU117" s="1019"/>
      <c r="AV117" s="1020"/>
      <c r="AW117" s="1020"/>
      <c r="AX117" s="1020"/>
      <c r="AY117" s="1020"/>
      <c r="AZ117" s="946" t="s">
        <v>482</v>
      </c>
      <c r="BA117" s="947"/>
      <c r="BB117" s="947"/>
      <c r="BC117" s="947"/>
      <c r="BD117" s="947"/>
      <c r="BE117" s="947"/>
      <c r="BF117" s="947"/>
      <c r="BG117" s="947"/>
      <c r="BH117" s="947"/>
      <c r="BI117" s="947"/>
      <c r="BJ117" s="947"/>
      <c r="BK117" s="947"/>
      <c r="BL117" s="947"/>
      <c r="BM117" s="947"/>
      <c r="BN117" s="947"/>
      <c r="BO117" s="947"/>
      <c r="BP117" s="948"/>
      <c r="BQ117" s="896" t="s">
        <v>483</v>
      </c>
      <c r="BR117" s="897"/>
      <c r="BS117" s="897"/>
      <c r="BT117" s="897"/>
      <c r="BU117" s="897"/>
      <c r="BV117" s="897" t="s">
        <v>458</v>
      </c>
      <c r="BW117" s="897"/>
      <c r="BX117" s="897"/>
      <c r="BY117" s="897"/>
      <c r="BZ117" s="897"/>
      <c r="CA117" s="897" t="s">
        <v>457</v>
      </c>
      <c r="CB117" s="897"/>
      <c r="CC117" s="897"/>
      <c r="CD117" s="897"/>
      <c r="CE117" s="897"/>
      <c r="CF117" s="958" t="s">
        <v>454</v>
      </c>
      <c r="CG117" s="959"/>
      <c r="CH117" s="959"/>
      <c r="CI117" s="959"/>
      <c r="CJ117" s="959"/>
      <c r="CK117" s="1014"/>
      <c r="CL117" s="901"/>
      <c r="CM117" s="904" t="s">
        <v>484</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242</v>
      </c>
      <c r="DH117" s="860"/>
      <c r="DI117" s="860"/>
      <c r="DJ117" s="860"/>
      <c r="DK117" s="861"/>
      <c r="DL117" s="862" t="s">
        <v>457</v>
      </c>
      <c r="DM117" s="860"/>
      <c r="DN117" s="860"/>
      <c r="DO117" s="860"/>
      <c r="DP117" s="861"/>
      <c r="DQ117" s="862" t="s">
        <v>454</v>
      </c>
      <c r="DR117" s="860"/>
      <c r="DS117" s="860"/>
      <c r="DT117" s="860"/>
      <c r="DU117" s="861"/>
      <c r="DV117" s="907" t="s">
        <v>450</v>
      </c>
      <c r="DW117" s="908"/>
      <c r="DX117" s="908"/>
      <c r="DY117" s="908"/>
      <c r="DZ117" s="909"/>
    </row>
    <row r="118" spans="1:130" s="245" customFormat="1" ht="26.25" customHeight="1" x14ac:dyDescent="0.15">
      <c r="A118" s="984" t="s">
        <v>442</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440</v>
      </c>
      <c r="AB118" s="985"/>
      <c r="AC118" s="985"/>
      <c r="AD118" s="985"/>
      <c r="AE118" s="986"/>
      <c r="AF118" s="987" t="s">
        <v>311</v>
      </c>
      <c r="AG118" s="985"/>
      <c r="AH118" s="985"/>
      <c r="AI118" s="985"/>
      <c r="AJ118" s="986"/>
      <c r="AK118" s="987" t="s">
        <v>310</v>
      </c>
      <c r="AL118" s="985"/>
      <c r="AM118" s="985"/>
      <c r="AN118" s="985"/>
      <c r="AO118" s="986"/>
      <c r="AP118" s="988" t="s">
        <v>441</v>
      </c>
      <c r="AQ118" s="989"/>
      <c r="AR118" s="989"/>
      <c r="AS118" s="989"/>
      <c r="AT118" s="990"/>
      <c r="AU118" s="1019"/>
      <c r="AV118" s="1020"/>
      <c r="AW118" s="1020"/>
      <c r="AX118" s="1020"/>
      <c r="AY118" s="1020"/>
      <c r="AZ118" s="962" t="s">
        <v>485</v>
      </c>
      <c r="BA118" s="963"/>
      <c r="BB118" s="963"/>
      <c r="BC118" s="963"/>
      <c r="BD118" s="963"/>
      <c r="BE118" s="963"/>
      <c r="BF118" s="963"/>
      <c r="BG118" s="963"/>
      <c r="BH118" s="963"/>
      <c r="BI118" s="963"/>
      <c r="BJ118" s="963"/>
      <c r="BK118" s="963"/>
      <c r="BL118" s="963"/>
      <c r="BM118" s="963"/>
      <c r="BN118" s="963"/>
      <c r="BO118" s="963"/>
      <c r="BP118" s="964"/>
      <c r="BQ118" s="965" t="s">
        <v>454</v>
      </c>
      <c r="BR118" s="928"/>
      <c r="BS118" s="928"/>
      <c r="BT118" s="928"/>
      <c r="BU118" s="928"/>
      <c r="BV118" s="928" t="s">
        <v>467</v>
      </c>
      <c r="BW118" s="928"/>
      <c r="BX118" s="928"/>
      <c r="BY118" s="928"/>
      <c r="BZ118" s="928"/>
      <c r="CA118" s="928" t="s">
        <v>463</v>
      </c>
      <c r="CB118" s="928"/>
      <c r="CC118" s="928"/>
      <c r="CD118" s="928"/>
      <c r="CE118" s="928"/>
      <c r="CF118" s="958" t="s">
        <v>458</v>
      </c>
      <c r="CG118" s="959"/>
      <c r="CH118" s="959"/>
      <c r="CI118" s="959"/>
      <c r="CJ118" s="959"/>
      <c r="CK118" s="1014"/>
      <c r="CL118" s="901"/>
      <c r="CM118" s="904" t="s">
        <v>486</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242</v>
      </c>
      <c r="DH118" s="860"/>
      <c r="DI118" s="860"/>
      <c r="DJ118" s="860"/>
      <c r="DK118" s="861"/>
      <c r="DL118" s="862" t="s">
        <v>456</v>
      </c>
      <c r="DM118" s="860"/>
      <c r="DN118" s="860"/>
      <c r="DO118" s="860"/>
      <c r="DP118" s="861"/>
      <c r="DQ118" s="862" t="s">
        <v>454</v>
      </c>
      <c r="DR118" s="860"/>
      <c r="DS118" s="860"/>
      <c r="DT118" s="860"/>
      <c r="DU118" s="861"/>
      <c r="DV118" s="907" t="s">
        <v>129</v>
      </c>
      <c r="DW118" s="908"/>
      <c r="DX118" s="908"/>
      <c r="DY118" s="908"/>
      <c r="DZ118" s="909"/>
    </row>
    <row r="119" spans="1:130" s="245" customFormat="1" ht="26.25" customHeight="1" x14ac:dyDescent="0.15">
      <c r="A119" s="898" t="s">
        <v>445</v>
      </c>
      <c r="B119" s="899"/>
      <c r="C119" s="974" t="s">
        <v>446</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456</v>
      </c>
      <c r="AB119" s="978"/>
      <c r="AC119" s="978"/>
      <c r="AD119" s="978"/>
      <c r="AE119" s="979"/>
      <c r="AF119" s="980" t="s">
        <v>453</v>
      </c>
      <c r="AG119" s="978"/>
      <c r="AH119" s="978"/>
      <c r="AI119" s="978"/>
      <c r="AJ119" s="979"/>
      <c r="AK119" s="980" t="s">
        <v>449</v>
      </c>
      <c r="AL119" s="978"/>
      <c r="AM119" s="978"/>
      <c r="AN119" s="978"/>
      <c r="AO119" s="979"/>
      <c r="AP119" s="981" t="s">
        <v>454</v>
      </c>
      <c r="AQ119" s="982"/>
      <c r="AR119" s="982"/>
      <c r="AS119" s="982"/>
      <c r="AT119" s="983"/>
      <c r="AU119" s="1021"/>
      <c r="AV119" s="1022"/>
      <c r="AW119" s="1022"/>
      <c r="AX119" s="1022"/>
      <c r="AY119" s="1022"/>
      <c r="AZ119" s="276" t="s">
        <v>190</v>
      </c>
      <c r="BA119" s="276"/>
      <c r="BB119" s="276"/>
      <c r="BC119" s="276"/>
      <c r="BD119" s="276"/>
      <c r="BE119" s="276"/>
      <c r="BF119" s="276"/>
      <c r="BG119" s="276"/>
      <c r="BH119" s="276"/>
      <c r="BI119" s="276"/>
      <c r="BJ119" s="276"/>
      <c r="BK119" s="276"/>
      <c r="BL119" s="276"/>
      <c r="BM119" s="276"/>
      <c r="BN119" s="276"/>
      <c r="BO119" s="960" t="s">
        <v>487</v>
      </c>
      <c r="BP119" s="961"/>
      <c r="BQ119" s="965">
        <v>9210176</v>
      </c>
      <c r="BR119" s="928"/>
      <c r="BS119" s="928"/>
      <c r="BT119" s="928"/>
      <c r="BU119" s="928"/>
      <c r="BV119" s="928">
        <v>8885040</v>
      </c>
      <c r="BW119" s="928"/>
      <c r="BX119" s="928"/>
      <c r="BY119" s="928"/>
      <c r="BZ119" s="928"/>
      <c r="CA119" s="928">
        <v>8560860</v>
      </c>
      <c r="CB119" s="928"/>
      <c r="CC119" s="928"/>
      <c r="CD119" s="928"/>
      <c r="CE119" s="928"/>
      <c r="CF119" s="826"/>
      <c r="CG119" s="827"/>
      <c r="CH119" s="827"/>
      <c r="CI119" s="827"/>
      <c r="CJ119" s="917"/>
      <c r="CK119" s="1015"/>
      <c r="CL119" s="903"/>
      <c r="CM119" s="921" t="s">
        <v>488</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t="s">
        <v>454</v>
      </c>
      <c r="DH119" s="843"/>
      <c r="DI119" s="843"/>
      <c r="DJ119" s="843"/>
      <c r="DK119" s="844"/>
      <c r="DL119" s="845" t="s">
        <v>475</v>
      </c>
      <c r="DM119" s="843"/>
      <c r="DN119" s="843"/>
      <c r="DO119" s="843"/>
      <c r="DP119" s="844"/>
      <c r="DQ119" s="845" t="s">
        <v>242</v>
      </c>
      <c r="DR119" s="843"/>
      <c r="DS119" s="843"/>
      <c r="DT119" s="843"/>
      <c r="DU119" s="844"/>
      <c r="DV119" s="931" t="s">
        <v>463</v>
      </c>
      <c r="DW119" s="932"/>
      <c r="DX119" s="932"/>
      <c r="DY119" s="932"/>
      <c r="DZ119" s="933"/>
    </row>
    <row r="120" spans="1:130" s="245" customFormat="1" ht="26.25" customHeight="1" x14ac:dyDescent="0.15">
      <c r="A120" s="900"/>
      <c r="B120" s="901"/>
      <c r="C120" s="904" t="s">
        <v>455</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453</v>
      </c>
      <c r="AB120" s="860"/>
      <c r="AC120" s="860"/>
      <c r="AD120" s="860"/>
      <c r="AE120" s="861"/>
      <c r="AF120" s="862" t="s">
        <v>475</v>
      </c>
      <c r="AG120" s="860"/>
      <c r="AH120" s="860"/>
      <c r="AI120" s="860"/>
      <c r="AJ120" s="861"/>
      <c r="AK120" s="862" t="s">
        <v>483</v>
      </c>
      <c r="AL120" s="860"/>
      <c r="AM120" s="860"/>
      <c r="AN120" s="860"/>
      <c r="AO120" s="861"/>
      <c r="AP120" s="907" t="s">
        <v>458</v>
      </c>
      <c r="AQ120" s="908"/>
      <c r="AR120" s="908"/>
      <c r="AS120" s="908"/>
      <c r="AT120" s="909"/>
      <c r="AU120" s="966" t="s">
        <v>489</v>
      </c>
      <c r="AV120" s="967"/>
      <c r="AW120" s="967"/>
      <c r="AX120" s="967"/>
      <c r="AY120" s="968"/>
      <c r="AZ120" s="943" t="s">
        <v>490</v>
      </c>
      <c r="BA120" s="888"/>
      <c r="BB120" s="888"/>
      <c r="BC120" s="888"/>
      <c r="BD120" s="888"/>
      <c r="BE120" s="888"/>
      <c r="BF120" s="888"/>
      <c r="BG120" s="888"/>
      <c r="BH120" s="888"/>
      <c r="BI120" s="888"/>
      <c r="BJ120" s="888"/>
      <c r="BK120" s="888"/>
      <c r="BL120" s="888"/>
      <c r="BM120" s="888"/>
      <c r="BN120" s="888"/>
      <c r="BO120" s="888"/>
      <c r="BP120" s="889"/>
      <c r="BQ120" s="944">
        <v>3513267</v>
      </c>
      <c r="BR120" s="925"/>
      <c r="BS120" s="925"/>
      <c r="BT120" s="925"/>
      <c r="BU120" s="925"/>
      <c r="BV120" s="925">
        <v>3218639</v>
      </c>
      <c r="BW120" s="925"/>
      <c r="BX120" s="925"/>
      <c r="BY120" s="925"/>
      <c r="BZ120" s="925"/>
      <c r="CA120" s="925">
        <v>3153843</v>
      </c>
      <c r="CB120" s="925"/>
      <c r="CC120" s="925"/>
      <c r="CD120" s="925"/>
      <c r="CE120" s="925"/>
      <c r="CF120" s="949">
        <v>122.8</v>
      </c>
      <c r="CG120" s="950"/>
      <c r="CH120" s="950"/>
      <c r="CI120" s="950"/>
      <c r="CJ120" s="950"/>
      <c r="CK120" s="951" t="s">
        <v>491</v>
      </c>
      <c r="CL120" s="935"/>
      <c r="CM120" s="935"/>
      <c r="CN120" s="935"/>
      <c r="CO120" s="936"/>
      <c r="CP120" s="955" t="s">
        <v>492</v>
      </c>
      <c r="CQ120" s="956"/>
      <c r="CR120" s="956"/>
      <c r="CS120" s="956"/>
      <c r="CT120" s="956"/>
      <c r="CU120" s="956"/>
      <c r="CV120" s="956"/>
      <c r="CW120" s="956"/>
      <c r="CX120" s="956"/>
      <c r="CY120" s="956"/>
      <c r="CZ120" s="956"/>
      <c r="DA120" s="956"/>
      <c r="DB120" s="956"/>
      <c r="DC120" s="956"/>
      <c r="DD120" s="956"/>
      <c r="DE120" s="956"/>
      <c r="DF120" s="957"/>
      <c r="DG120" s="944">
        <v>990904</v>
      </c>
      <c r="DH120" s="925"/>
      <c r="DI120" s="925"/>
      <c r="DJ120" s="925"/>
      <c r="DK120" s="925"/>
      <c r="DL120" s="925">
        <v>904780</v>
      </c>
      <c r="DM120" s="925"/>
      <c r="DN120" s="925"/>
      <c r="DO120" s="925"/>
      <c r="DP120" s="925"/>
      <c r="DQ120" s="925">
        <v>827677</v>
      </c>
      <c r="DR120" s="925"/>
      <c r="DS120" s="925"/>
      <c r="DT120" s="925"/>
      <c r="DU120" s="925"/>
      <c r="DV120" s="926">
        <v>32.200000000000003</v>
      </c>
      <c r="DW120" s="926"/>
      <c r="DX120" s="926"/>
      <c r="DY120" s="926"/>
      <c r="DZ120" s="927"/>
    </row>
    <row r="121" spans="1:130" s="245" customFormat="1" ht="26.25" customHeight="1" x14ac:dyDescent="0.15">
      <c r="A121" s="900"/>
      <c r="B121" s="901"/>
      <c r="C121" s="946" t="s">
        <v>493</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453</v>
      </c>
      <c r="AB121" s="860"/>
      <c r="AC121" s="860"/>
      <c r="AD121" s="860"/>
      <c r="AE121" s="861"/>
      <c r="AF121" s="862" t="s">
        <v>454</v>
      </c>
      <c r="AG121" s="860"/>
      <c r="AH121" s="860"/>
      <c r="AI121" s="860"/>
      <c r="AJ121" s="861"/>
      <c r="AK121" s="862" t="s">
        <v>454</v>
      </c>
      <c r="AL121" s="860"/>
      <c r="AM121" s="860"/>
      <c r="AN121" s="860"/>
      <c r="AO121" s="861"/>
      <c r="AP121" s="907" t="s">
        <v>463</v>
      </c>
      <c r="AQ121" s="908"/>
      <c r="AR121" s="908"/>
      <c r="AS121" s="908"/>
      <c r="AT121" s="909"/>
      <c r="AU121" s="969"/>
      <c r="AV121" s="970"/>
      <c r="AW121" s="970"/>
      <c r="AX121" s="970"/>
      <c r="AY121" s="971"/>
      <c r="AZ121" s="895" t="s">
        <v>494</v>
      </c>
      <c r="BA121" s="830"/>
      <c r="BB121" s="830"/>
      <c r="BC121" s="830"/>
      <c r="BD121" s="830"/>
      <c r="BE121" s="830"/>
      <c r="BF121" s="830"/>
      <c r="BG121" s="830"/>
      <c r="BH121" s="830"/>
      <c r="BI121" s="830"/>
      <c r="BJ121" s="830"/>
      <c r="BK121" s="830"/>
      <c r="BL121" s="830"/>
      <c r="BM121" s="830"/>
      <c r="BN121" s="830"/>
      <c r="BO121" s="830"/>
      <c r="BP121" s="831"/>
      <c r="BQ121" s="896">
        <v>31827</v>
      </c>
      <c r="BR121" s="897"/>
      <c r="BS121" s="897"/>
      <c r="BT121" s="897"/>
      <c r="BU121" s="897"/>
      <c r="BV121" s="897">
        <v>22463</v>
      </c>
      <c r="BW121" s="897"/>
      <c r="BX121" s="897"/>
      <c r="BY121" s="897"/>
      <c r="BZ121" s="897"/>
      <c r="CA121" s="897">
        <v>17029</v>
      </c>
      <c r="CB121" s="897"/>
      <c r="CC121" s="897"/>
      <c r="CD121" s="897"/>
      <c r="CE121" s="897"/>
      <c r="CF121" s="958">
        <v>0.7</v>
      </c>
      <c r="CG121" s="959"/>
      <c r="CH121" s="959"/>
      <c r="CI121" s="959"/>
      <c r="CJ121" s="959"/>
      <c r="CK121" s="952"/>
      <c r="CL121" s="938"/>
      <c r="CM121" s="938"/>
      <c r="CN121" s="938"/>
      <c r="CO121" s="939"/>
      <c r="CP121" s="918" t="s">
        <v>495</v>
      </c>
      <c r="CQ121" s="919"/>
      <c r="CR121" s="919"/>
      <c r="CS121" s="919"/>
      <c r="CT121" s="919"/>
      <c r="CU121" s="919"/>
      <c r="CV121" s="919"/>
      <c r="CW121" s="919"/>
      <c r="CX121" s="919"/>
      <c r="CY121" s="919"/>
      <c r="CZ121" s="919"/>
      <c r="DA121" s="919"/>
      <c r="DB121" s="919"/>
      <c r="DC121" s="919"/>
      <c r="DD121" s="919"/>
      <c r="DE121" s="919"/>
      <c r="DF121" s="920"/>
      <c r="DG121" s="896">
        <v>227001</v>
      </c>
      <c r="DH121" s="897"/>
      <c r="DI121" s="897"/>
      <c r="DJ121" s="897"/>
      <c r="DK121" s="897"/>
      <c r="DL121" s="897">
        <v>209193</v>
      </c>
      <c r="DM121" s="897"/>
      <c r="DN121" s="897"/>
      <c r="DO121" s="897"/>
      <c r="DP121" s="897"/>
      <c r="DQ121" s="897">
        <v>258361</v>
      </c>
      <c r="DR121" s="897"/>
      <c r="DS121" s="897"/>
      <c r="DT121" s="897"/>
      <c r="DU121" s="897"/>
      <c r="DV121" s="874">
        <v>10.1</v>
      </c>
      <c r="DW121" s="874"/>
      <c r="DX121" s="874"/>
      <c r="DY121" s="874"/>
      <c r="DZ121" s="875"/>
    </row>
    <row r="122" spans="1:130" s="245" customFormat="1" ht="26.25" customHeight="1" x14ac:dyDescent="0.15">
      <c r="A122" s="900"/>
      <c r="B122" s="901"/>
      <c r="C122" s="904" t="s">
        <v>471</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463</v>
      </c>
      <c r="AB122" s="860"/>
      <c r="AC122" s="860"/>
      <c r="AD122" s="860"/>
      <c r="AE122" s="861"/>
      <c r="AF122" s="862" t="s">
        <v>242</v>
      </c>
      <c r="AG122" s="860"/>
      <c r="AH122" s="860"/>
      <c r="AI122" s="860"/>
      <c r="AJ122" s="861"/>
      <c r="AK122" s="862" t="s">
        <v>454</v>
      </c>
      <c r="AL122" s="860"/>
      <c r="AM122" s="860"/>
      <c r="AN122" s="860"/>
      <c r="AO122" s="861"/>
      <c r="AP122" s="907" t="s">
        <v>467</v>
      </c>
      <c r="AQ122" s="908"/>
      <c r="AR122" s="908"/>
      <c r="AS122" s="908"/>
      <c r="AT122" s="909"/>
      <c r="AU122" s="969"/>
      <c r="AV122" s="970"/>
      <c r="AW122" s="970"/>
      <c r="AX122" s="970"/>
      <c r="AY122" s="971"/>
      <c r="AZ122" s="962" t="s">
        <v>496</v>
      </c>
      <c r="BA122" s="963"/>
      <c r="BB122" s="963"/>
      <c r="BC122" s="963"/>
      <c r="BD122" s="963"/>
      <c r="BE122" s="963"/>
      <c r="BF122" s="963"/>
      <c r="BG122" s="963"/>
      <c r="BH122" s="963"/>
      <c r="BI122" s="963"/>
      <c r="BJ122" s="963"/>
      <c r="BK122" s="963"/>
      <c r="BL122" s="963"/>
      <c r="BM122" s="963"/>
      <c r="BN122" s="963"/>
      <c r="BO122" s="963"/>
      <c r="BP122" s="964"/>
      <c r="BQ122" s="965">
        <v>5603471</v>
      </c>
      <c r="BR122" s="928"/>
      <c r="BS122" s="928"/>
      <c r="BT122" s="928"/>
      <c r="BU122" s="928"/>
      <c r="BV122" s="928">
        <v>5443852</v>
      </c>
      <c r="BW122" s="928"/>
      <c r="BX122" s="928"/>
      <c r="BY122" s="928"/>
      <c r="BZ122" s="928"/>
      <c r="CA122" s="928">
        <v>5232039</v>
      </c>
      <c r="CB122" s="928"/>
      <c r="CC122" s="928"/>
      <c r="CD122" s="928"/>
      <c r="CE122" s="928"/>
      <c r="CF122" s="929">
        <v>203.7</v>
      </c>
      <c r="CG122" s="930"/>
      <c r="CH122" s="930"/>
      <c r="CI122" s="930"/>
      <c r="CJ122" s="930"/>
      <c r="CK122" s="952"/>
      <c r="CL122" s="938"/>
      <c r="CM122" s="938"/>
      <c r="CN122" s="938"/>
      <c r="CO122" s="939"/>
      <c r="CP122" s="918" t="s">
        <v>497</v>
      </c>
      <c r="CQ122" s="919"/>
      <c r="CR122" s="919"/>
      <c r="CS122" s="919"/>
      <c r="CT122" s="919"/>
      <c r="CU122" s="919"/>
      <c r="CV122" s="919"/>
      <c r="CW122" s="919"/>
      <c r="CX122" s="919"/>
      <c r="CY122" s="919"/>
      <c r="CZ122" s="919"/>
      <c r="DA122" s="919"/>
      <c r="DB122" s="919"/>
      <c r="DC122" s="919"/>
      <c r="DD122" s="919"/>
      <c r="DE122" s="919"/>
      <c r="DF122" s="920"/>
      <c r="DG122" s="896">
        <v>157800</v>
      </c>
      <c r="DH122" s="897"/>
      <c r="DI122" s="897"/>
      <c r="DJ122" s="897"/>
      <c r="DK122" s="897"/>
      <c r="DL122" s="897">
        <v>142633</v>
      </c>
      <c r="DM122" s="897"/>
      <c r="DN122" s="897"/>
      <c r="DO122" s="897"/>
      <c r="DP122" s="897"/>
      <c r="DQ122" s="897">
        <v>127084</v>
      </c>
      <c r="DR122" s="897"/>
      <c r="DS122" s="897"/>
      <c r="DT122" s="897"/>
      <c r="DU122" s="897"/>
      <c r="DV122" s="874">
        <v>4.9000000000000004</v>
      </c>
      <c r="DW122" s="874"/>
      <c r="DX122" s="874"/>
      <c r="DY122" s="874"/>
      <c r="DZ122" s="875"/>
    </row>
    <row r="123" spans="1:130" s="245" customFormat="1" ht="26.25" customHeight="1" x14ac:dyDescent="0.15">
      <c r="A123" s="900"/>
      <c r="B123" s="901"/>
      <c r="C123" s="904" t="s">
        <v>479</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v>2350</v>
      </c>
      <c r="AB123" s="860"/>
      <c r="AC123" s="860"/>
      <c r="AD123" s="860"/>
      <c r="AE123" s="861"/>
      <c r="AF123" s="862" t="s">
        <v>242</v>
      </c>
      <c r="AG123" s="860"/>
      <c r="AH123" s="860"/>
      <c r="AI123" s="860"/>
      <c r="AJ123" s="861"/>
      <c r="AK123" s="862" t="s">
        <v>467</v>
      </c>
      <c r="AL123" s="860"/>
      <c r="AM123" s="860"/>
      <c r="AN123" s="860"/>
      <c r="AO123" s="861"/>
      <c r="AP123" s="907" t="s">
        <v>458</v>
      </c>
      <c r="AQ123" s="908"/>
      <c r="AR123" s="908"/>
      <c r="AS123" s="908"/>
      <c r="AT123" s="909"/>
      <c r="AU123" s="972"/>
      <c r="AV123" s="973"/>
      <c r="AW123" s="973"/>
      <c r="AX123" s="973"/>
      <c r="AY123" s="973"/>
      <c r="AZ123" s="276" t="s">
        <v>190</v>
      </c>
      <c r="BA123" s="276"/>
      <c r="BB123" s="276"/>
      <c r="BC123" s="276"/>
      <c r="BD123" s="276"/>
      <c r="BE123" s="276"/>
      <c r="BF123" s="276"/>
      <c r="BG123" s="276"/>
      <c r="BH123" s="276"/>
      <c r="BI123" s="276"/>
      <c r="BJ123" s="276"/>
      <c r="BK123" s="276"/>
      <c r="BL123" s="276"/>
      <c r="BM123" s="276"/>
      <c r="BN123" s="276"/>
      <c r="BO123" s="960" t="s">
        <v>498</v>
      </c>
      <c r="BP123" s="961"/>
      <c r="BQ123" s="915">
        <v>9148565</v>
      </c>
      <c r="BR123" s="916"/>
      <c r="BS123" s="916"/>
      <c r="BT123" s="916"/>
      <c r="BU123" s="916"/>
      <c r="BV123" s="916">
        <v>8684954</v>
      </c>
      <c r="BW123" s="916"/>
      <c r="BX123" s="916"/>
      <c r="BY123" s="916"/>
      <c r="BZ123" s="916"/>
      <c r="CA123" s="916">
        <v>8402911</v>
      </c>
      <c r="CB123" s="916"/>
      <c r="CC123" s="916"/>
      <c r="CD123" s="916"/>
      <c r="CE123" s="916"/>
      <c r="CF123" s="826"/>
      <c r="CG123" s="827"/>
      <c r="CH123" s="827"/>
      <c r="CI123" s="827"/>
      <c r="CJ123" s="917"/>
      <c r="CK123" s="952"/>
      <c r="CL123" s="938"/>
      <c r="CM123" s="938"/>
      <c r="CN123" s="938"/>
      <c r="CO123" s="939"/>
      <c r="CP123" s="918" t="s">
        <v>499</v>
      </c>
      <c r="CQ123" s="919"/>
      <c r="CR123" s="919"/>
      <c r="CS123" s="919"/>
      <c r="CT123" s="919"/>
      <c r="CU123" s="919"/>
      <c r="CV123" s="919"/>
      <c r="CW123" s="919"/>
      <c r="CX123" s="919"/>
      <c r="CY123" s="919"/>
      <c r="CZ123" s="919"/>
      <c r="DA123" s="919"/>
      <c r="DB123" s="919"/>
      <c r="DC123" s="919"/>
      <c r="DD123" s="919"/>
      <c r="DE123" s="919"/>
      <c r="DF123" s="920"/>
      <c r="DG123" s="859">
        <v>89692</v>
      </c>
      <c r="DH123" s="860"/>
      <c r="DI123" s="860"/>
      <c r="DJ123" s="860"/>
      <c r="DK123" s="861"/>
      <c r="DL123" s="862">
        <v>78640</v>
      </c>
      <c r="DM123" s="860"/>
      <c r="DN123" s="860"/>
      <c r="DO123" s="860"/>
      <c r="DP123" s="861"/>
      <c r="DQ123" s="862">
        <v>66904</v>
      </c>
      <c r="DR123" s="860"/>
      <c r="DS123" s="860"/>
      <c r="DT123" s="860"/>
      <c r="DU123" s="861"/>
      <c r="DV123" s="907">
        <v>2.6</v>
      </c>
      <c r="DW123" s="908"/>
      <c r="DX123" s="908"/>
      <c r="DY123" s="908"/>
      <c r="DZ123" s="909"/>
    </row>
    <row r="124" spans="1:130" s="245" customFormat="1" ht="26.25" customHeight="1" thickBot="1" x14ac:dyDescent="0.2">
      <c r="A124" s="900"/>
      <c r="B124" s="901"/>
      <c r="C124" s="904" t="s">
        <v>484</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449</v>
      </c>
      <c r="AB124" s="860"/>
      <c r="AC124" s="860"/>
      <c r="AD124" s="860"/>
      <c r="AE124" s="861"/>
      <c r="AF124" s="862" t="s">
        <v>475</v>
      </c>
      <c r="AG124" s="860"/>
      <c r="AH124" s="860"/>
      <c r="AI124" s="860"/>
      <c r="AJ124" s="861"/>
      <c r="AK124" s="862" t="s">
        <v>483</v>
      </c>
      <c r="AL124" s="860"/>
      <c r="AM124" s="860"/>
      <c r="AN124" s="860"/>
      <c r="AO124" s="861"/>
      <c r="AP124" s="907" t="s">
        <v>456</v>
      </c>
      <c r="AQ124" s="908"/>
      <c r="AR124" s="908"/>
      <c r="AS124" s="908"/>
      <c r="AT124" s="909"/>
      <c r="AU124" s="910" t="s">
        <v>500</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2.2999999999999998</v>
      </c>
      <c r="BR124" s="914"/>
      <c r="BS124" s="914"/>
      <c r="BT124" s="914"/>
      <c r="BU124" s="914"/>
      <c r="BV124" s="914">
        <v>7.8</v>
      </c>
      <c r="BW124" s="914"/>
      <c r="BX124" s="914"/>
      <c r="BY124" s="914"/>
      <c r="BZ124" s="914"/>
      <c r="CA124" s="914">
        <v>6.1</v>
      </c>
      <c r="CB124" s="914"/>
      <c r="CC124" s="914"/>
      <c r="CD124" s="914"/>
      <c r="CE124" s="914"/>
      <c r="CF124" s="804"/>
      <c r="CG124" s="805"/>
      <c r="CH124" s="805"/>
      <c r="CI124" s="805"/>
      <c r="CJ124" s="945"/>
      <c r="CK124" s="953"/>
      <c r="CL124" s="953"/>
      <c r="CM124" s="953"/>
      <c r="CN124" s="953"/>
      <c r="CO124" s="954"/>
      <c r="CP124" s="918" t="s">
        <v>501</v>
      </c>
      <c r="CQ124" s="919"/>
      <c r="CR124" s="919"/>
      <c r="CS124" s="919"/>
      <c r="CT124" s="919"/>
      <c r="CU124" s="919"/>
      <c r="CV124" s="919"/>
      <c r="CW124" s="919"/>
      <c r="CX124" s="919"/>
      <c r="CY124" s="919"/>
      <c r="CZ124" s="919"/>
      <c r="DA124" s="919"/>
      <c r="DB124" s="919"/>
      <c r="DC124" s="919"/>
      <c r="DD124" s="919"/>
      <c r="DE124" s="919"/>
      <c r="DF124" s="920"/>
      <c r="DG124" s="842" t="s">
        <v>453</v>
      </c>
      <c r="DH124" s="843"/>
      <c r="DI124" s="843"/>
      <c r="DJ124" s="843"/>
      <c r="DK124" s="844"/>
      <c r="DL124" s="845" t="s">
        <v>450</v>
      </c>
      <c r="DM124" s="843"/>
      <c r="DN124" s="843"/>
      <c r="DO124" s="843"/>
      <c r="DP124" s="844"/>
      <c r="DQ124" s="845" t="s">
        <v>456</v>
      </c>
      <c r="DR124" s="843"/>
      <c r="DS124" s="843"/>
      <c r="DT124" s="843"/>
      <c r="DU124" s="844"/>
      <c r="DV124" s="931" t="s">
        <v>242</v>
      </c>
      <c r="DW124" s="932"/>
      <c r="DX124" s="932"/>
      <c r="DY124" s="932"/>
      <c r="DZ124" s="933"/>
    </row>
    <row r="125" spans="1:130" s="245" customFormat="1" ht="26.25" customHeight="1" x14ac:dyDescent="0.15">
      <c r="A125" s="900"/>
      <c r="B125" s="901"/>
      <c r="C125" s="904" t="s">
        <v>486</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477</v>
      </c>
      <c r="AB125" s="860"/>
      <c r="AC125" s="860"/>
      <c r="AD125" s="860"/>
      <c r="AE125" s="861"/>
      <c r="AF125" s="862" t="s">
        <v>242</v>
      </c>
      <c r="AG125" s="860"/>
      <c r="AH125" s="860"/>
      <c r="AI125" s="860"/>
      <c r="AJ125" s="861"/>
      <c r="AK125" s="862" t="s">
        <v>242</v>
      </c>
      <c r="AL125" s="860"/>
      <c r="AM125" s="860"/>
      <c r="AN125" s="860"/>
      <c r="AO125" s="861"/>
      <c r="AP125" s="907" t="s">
        <v>242</v>
      </c>
      <c r="AQ125" s="908"/>
      <c r="AR125" s="908"/>
      <c r="AS125" s="908"/>
      <c r="AT125" s="90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4" t="s">
        <v>502</v>
      </c>
      <c r="CL125" s="935"/>
      <c r="CM125" s="935"/>
      <c r="CN125" s="935"/>
      <c r="CO125" s="936"/>
      <c r="CP125" s="943" t="s">
        <v>503</v>
      </c>
      <c r="CQ125" s="888"/>
      <c r="CR125" s="888"/>
      <c r="CS125" s="888"/>
      <c r="CT125" s="888"/>
      <c r="CU125" s="888"/>
      <c r="CV125" s="888"/>
      <c r="CW125" s="888"/>
      <c r="CX125" s="888"/>
      <c r="CY125" s="888"/>
      <c r="CZ125" s="888"/>
      <c r="DA125" s="888"/>
      <c r="DB125" s="888"/>
      <c r="DC125" s="888"/>
      <c r="DD125" s="888"/>
      <c r="DE125" s="888"/>
      <c r="DF125" s="889"/>
      <c r="DG125" s="944" t="s">
        <v>242</v>
      </c>
      <c r="DH125" s="925"/>
      <c r="DI125" s="925"/>
      <c r="DJ125" s="925"/>
      <c r="DK125" s="925"/>
      <c r="DL125" s="925" t="s">
        <v>449</v>
      </c>
      <c r="DM125" s="925"/>
      <c r="DN125" s="925"/>
      <c r="DO125" s="925"/>
      <c r="DP125" s="925"/>
      <c r="DQ125" s="925" t="s">
        <v>242</v>
      </c>
      <c r="DR125" s="925"/>
      <c r="DS125" s="925"/>
      <c r="DT125" s="925"/>
      <c r="DU125" s="925"/>
      <c r="DV125" s="926" t="s">
        <v>458</v>
      </c>
      <c r="DW125" s="926"/>
      <c r="DX125" s="926"/>
      <c r="DY125" s="926"/>
      <c r="DZ125" s="927"/>
    </row>
    <row r="126" spans="1:130" s="245" customFormat="1" ht="26.25" customHeight="1" thickBot="1" x14ac:dyDescent="0.2">
      <c r="A126" s="900"/>
      <c r="B126" s="901"/>
      <c r="C126" s="904" t="s">
        <v>488</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t="s">
        <v>453</v>
      </c>
      <c r="AB126" s="860"/>
      <c r="AC126" s="860"/>
      <c r="AD126" s="860"/>
      <c r="AE126" s="861"/>
      <c r="AF126" s="862" t="s">
        <v>242</v>
      </c>
      <c r="AG126" s="860"/>
      <c r="AH126" s="860"/>
      <c r="AI126" s="860"/>
      <c r="AJ126" s="861"/>
      <c r="AK126" s="862" t="s">
        <v>242</v>
      </c>
      <c r="AL126" s="860"/>
      <c r="AM126" s="860"/>
      <c r="AN126" s="860"/>
      <c r="AO126" s="861"/>
      <c r="AP126" s="907" t="s">
        <v>453</v>
      </c>
      <c r="AQ126" s="908"/>
      <c r="AR126" s="908"/>
      <c r="AS126" s="908"/>
      <c r="AT126" s="90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7"/>
      <c r="CL126" s="938"/>
      <c r="CM126" s="938"/>
      <c r="CN126" s="938"/>
      <c r="CO126" s="939"/>
      <c r="CP126" s="895" t="s">
        <v>504</v>
      </c>
      <c r="CQ126" s="830"/>
      <c r="CR126" s="830"/>
      <c r="CS126" s="830"/>
      <c r="CT126" s="830"/>
      <c r="CU126" s="830"/>
      <c r="CV126" s="830"/>
      <c r="CW126" s="830"/>
      <c r="CX126" s="830"/>
      <c r="CY126" s="830"/>
      <c r="CZ126" s="830"/>
      <c r="DA126" s="830"/>
      <c r="DB126" s="830"/>
      <c r="DC126" s="830"/>
      <c r="DD126" s="830"/>
      <c r="DE126" s="830"/>
      <c r="DF126" s="831"/>
      <c r="DG126" s="896" t="s">
        <v>483</v>
      </c>
      <c r="DH126" s="897"/>
      <c r="DI126" s="897"/>
      <c r="DJ126" s="897"/>
      <c r="DK126" s="897"/>
      <c r="DL126" s="897" t="s">
        <v>453</v>
      </c>
      <c r="DM126" s="897"/>
      <c r="DN126" s="897"/>
      <c r="DO126" s="897"/>
      <c r="DP126" s="897"/>
      <c r="DQ126" s="897" t="s">
        <v>458</v>
      </c>
      <c r="DR126" s="897"/>
      <c r="DS126" s="897"/>
      <c r="DT126" s="897"/>
      <c r="DU126" s="897"/>
      <c r="DV126" s="874" t="s">
        <v>453</v>
      </c>
      <c r="DW126" s="874"/>
      <c r="DX126" s="874"/>
      <c r="DY126" s="874"/>
      <c r="DZ126" s="875"/>
    </row>
    <row r="127" spans="1:130" s="245" customFormat="1" ht="26.25" customHeight="1" x14ac:dyDescent="0.15">
      <c r="A127" s="902"/>
      <c r="B127" s="903"/>
      <c r="C127" s="921" t="s">
        <v>505</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v>40</v>
      </c>
      <c r="AB127" s="860"/>
      <c r="AC127" s="860"/>
      <c r="AD127" s="860"/>
      <c r="AE127" s="861"/>
      <c r="AF127" s="862">
        <v>39</v>
      </c>
      <c r="AG127" s="860"/>
      <c r="AH127" s="860"/>
      <c r="AI127" s="860"/>
      <c r="AJ127" s="861"/>
      <c r="AK127" s="862">
        <v>37</v>
      </c>
      <c r="AL127" s="860"/>
      <c r="AM127" s="860"/>
      <c r="AN127" s="860"/>
      <c r="AO127" s="861"/>
      <c r="AP127" s="907">
        <v>0</v>
      </c>
      <c r="AQ127" s="908"/>
      <c r="AR127" s="908"/>
      <c r="AS127" s="908"/>
      <c r="AT127" s="909"/>
      <c r="AU127" s="281"/>
      <c r="AV127" s="281"/>
      <c r="AW127" s="281"/>
      <c r="AX127" s="924" t="s">
        <v>506</v>
      </c>
      <c r="AY127" s="892"/>
      <c r="AZ127" s="892"/>
      <c r="BA127" s="892"/>
      <c r="BB127" s="892"/>
      <c r="BC127" s="892"/>
      <c r="BD127" s="892"/>
      <c r="BE127" s="893"/>
      <c r="BF127" s="891" t="s">
        <v>507</v>
      </c>
      <c r="BG127" s="892"/>
      <c r="BH127" s="892"/>
      <c r="BI127" s="892"/>
      <c r="BJ127" s="892"/>
      <c r="BK127" s="892"/>
      <c r="BL127" s="893"/>
      <c r="BM127" s="891" t="s">
        <v>508</v>
      </c>
      <c r="BN127" s="892"/>
      <c r="BO127" s="892"/>
      <c r="BP127" s="892"/>
      <c r="BQ127" s="892"/>
      <c r="BR127" s="892"/>
      <c r="BS127" s="893"/>
      <c r="BT127" s="891" t="s">
        <v>509</v>
      </c>
      <c r="BU127" s="892"/>
      <c r="BV127" s="892"/>
      <c r="BW127" s="892"/>
      <c r="BX127" s="892"/>
      <c r="BY127" s="892"/>
      <c r="BZ127" s="894"/>
      <c r="CA127" s="281"/>
      <c r="CB127" s="281"/>
      <c r="CC127" s="281"/>
      <c r="CD127" s="282"/>
      <c r="CE127" s="282"/>
      <c r="CF127" s="282"/>
      <c r="CG127" s="279"/>
      <c r="CH127" s="279"/>
      <c r="CI127" s="279"/>
      <c r="CJ127" s="280"/>
      <c r="CK127" s="937"/>
      <c r="CL127" s="938"/>
      <c r="CM127" s="938"/>
      <c r="CN127" s="938"/>
      <c r="CO127" s="939"/>
      <c r="CP127" s="895" t="s">
        <v>510</v>
      </c>
      <c r="CQ127" s="830"/>
      <c r="CR127" s="830"/>
      <c r="CS127" s="830"/>
      <c r="CT127" s="830"/>
      <c r="CU127" s="830"/>
      <c r="CV127" s="830"/>
      <c r="CW127" s="830"/>
      <c r="CX127" s="830"/>
      <c r="CY127" s="830"/>
      <c r="CZ127" s="830"/>
      <c r="DA127" s="830"/>
      <c r="DB127" s="830"/>
      <c r="DC127" s="830"/>
      <c r="DD127" s="830"/>
      <c r="DE127" s="830"/>
      <c r="DF127" s="831"/>
      <c r="DG127" s="896" t="s">
        <v>242</v>
      </c>
      <c r="DH127" s="897"/>
      <c r="DI127" s="897"/>
      <c r="DJ127" s="897"/>
      <c r="DK127" s="897"/>
      <c r="DL127" s="897" t="s">
        <v>458</v>
      </c>
      <c r="DM127" s="897"/>
      <c r="DN127" s="897"/>
      <c r="DO127" s="897"/>
      <c r="DP127" s="897"/>
      <c r="DQ127" s="897" t="s">
        <v>242</v>
      </c>
      <c r="DR127" s="897"/>
      <c r="DS127" s="897"/>
      <c r="DT127" s="897"/>
      <c r="DU127" s="897"/>
      <c r="DV127" s="874" t="s">
        <v>453</v>
      </c>
      <c r="DW127" s="874"/>
      <c r="DX127" s="874"/>
      <c r="DY127" s="874"/>
      <c r="DZ127" s="875"/>
    </row>
    <row r="128" spans="1:130" s="245" customFormat="1" ht="26.25" customHeight="1" thickBot="1" x14ac:dyDescent="0.2">
      <c r="A128" s="876" t="s">
        <v>511</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512</v>
      </c>
      <c r="X128" s="878"/>
      <c r="Y128" s="878"/>
      <c r="Z128" s="879"/>
      <c r="AA128" s="880">
        <v>7583</v>
      </c>
      <c r="AB128" s="881"/>
      <c r="AC128" s="881"/>
      <c r="AD128" s="881"/>
      <c r="AE128" s="882"/>
      <c r="AF128" s="883">
        <v>1917</v>
      </c>
      <c r="AG128" s="881"/>
      <c r="AH128" s="881"/>
      <c r="AI128" s="881"/>
      <c r="AJ128" s="882"/>
      <c r="AK128" s="883">
        <v>1952</v>
      </c>
      <c r="AL128" s="881"/>
      <c r="AM128" s="881"/>
      <c r="AN128" s="881"/>
      <c r="AO128" s="882"/>
      <c r="AP128" s="884"/>
      <c r="AQ128" s="885"/>
      <c r="AR128" s="885"/>
      <c r="AS128" s="885"/>
      <c r="AT128" s="886"/>
      <c r="AU128" s="281"/>
      <c r="AV128" s="281"/>
      <c r="AW128" s="281"/>
      <c r="AX128" s="887" t="s">
        <v>513</v>
      </c>
      <c r="AY128" s="888"/>
      <c r="AZ128" s="888"/>
      <c r="BA128" s="888"/>
      <c r="BB128" s="888"/>
      <c r="BC128" s="888"/>
      <c r="BD128" s="888"/>
      <c r="BE128" s="889"/>
      <c r="BF128" s="866" t="s">
        <v>457</v>
      </c>
      <c r="BG128" s="867"/>
      <c r="BH128" s="867"/>
      <c r="BI128" s="867"/>
      <c r="BJ128" s="867"/>
      <c r="BK128" s="867"/>
      <c r="BL128" s="890"/>
      <c r="BM128" s="866">
        <v>15</v>
      </c>
      <c r="BN128" s="867"/>
      <c r="BO128" s="867"/>
      <c r="BP128" s="867"/>
      <c r="BQ128" s="867"/>
      <c r="BR128" s="867"/>
      <c r="BS128" s="890"/>
      <c r="BT128" s="866">
        <v>20</v>
      </c>
      <c r="BU128" s="867"/>
      <c r="BV128" s="867"/>
      <c r="BW128" s="867"/>
      <c r="BX128" s="867"/>
      <c r="BY128" s="867"/>
      <c r="BZ128" s="868"/>
      <c r="CA128" s="282"/>
      <c r="CB128" s="282"/>
      <c r="CC128" s="282"/>
      <c r="CD128" s="282"/>
      <c r="CE128" s="282"/>
      <c r="CF128" s="282"/>
      <c r="CG128" s="279"/>
      <c r="CH128" s="279"/>
      <c r="CI128" s="279"/>
      <c r="CJ128" s="280"/>
      <c r="CK128" s="940"/>
      <c r="CL128" s="941"/>
      <c r="CM128" s="941"/>
      <c r="CN128" s="941"/>
      <c r="CO128" s="942"/>
      <c r="CP128" s="869" t="s">
        <v>514</v>
      </c>
      <c r="CQ128" s="808"/>
      <c r="CR128" s="808"/>
      <c r="CS128" s="808"/>
      <c r="CT128" s="808"/>
      <c r="CU128" s="808"/>
      <c r="CV128" s="808"/>
      <c r="CW128" s="808"/>
      <c r="CX128" s="808"/>
      <c r="CY128" s="808"/>
      <c r="CZ128" s="808"/>
      <c r="DA128" s="808"/>
      <c r="DB128" s="808"/>
      <c r="DC128" s="808"/>
      <c r="DD128" s="808"/>
      <c r="DE128" s="808"/>
      <c r="DF128" s="809"/>
      <c r="DG128" s="870" t="s">
        <v>456</v>
      </c>
      <c r="DH128" s="871"/>
      <c r="DI128" s="871"/>
      <c r="DJ128" s="871"/>
      <c r="DK128" s="871"/>
      <c r="DL128" s="871" t="s">
        <v>450</v>
      </c>
      <c r="DM128" s="871"/>
      <c r="DN128" s="871"/>
      <c r="DO128" s="871"/>
      <c r="DP128" s="871"/>
      <c r="DQ128" s="871" t="s">
        <v>456</v>
      </c>
      <c r="DR128" s="871"/>
      <c r="DS128" s="871"/>
      <c r="DT128" s="871"/>
      <c r="DU128" s="871"/>
      <c r="DV128" s="872" t="s">
        <v>453</v>
      </c>
      <c r="DW128" s="872"/>
      <c r="DX128" s="872"/>
      <c r="DY128" s="872"/>
      <c r="DZ128" s="873"/>
    </row>
    <row r="129" spans="1:131" s="245" customFormat="1" ht="26.25" customHeight="1" x14ac:dyDescent="0.15">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515</v>
      </c>
      <c r="X129" s="857"/>
      <c r="Y129" s="857"/>
      <c r="Z129" s="858"/>
      <c r="AA129" s="859">
        <v>3150421</v>
      </c>
      <c r="AB129" s="860"/>
      <c r="AC129" s="860"/>
      <c r="AD129" s="860"/>
      <c r="AE129" s="861"/>
      <c r="AF129" s="862">
        <v>3081584</v>
      </c>
      <c r="AG129" s="860"/>
      <c r="AH129" s="860"/>
      <c r="AI129" s="860"/>
      <c r="AJ129" s="861"/>
      <c r="AK129" s="862">
        <v>3098602</v>
      </c>
      <c r="AL129" s="860"/>
      <c r="AM129" s="860"/>
      <c r="AN129" s="860"/>
      <c r="AO129" s="861"/>
      <c r="AP129" s="863"/>
      <c r="AQ129" s="864"/>
      <c r="AR129" s="864"/>
      <c r="AS129" s="864"/>
      <c r="AT129" s="865"/>
      <c r="AU129" s="283"/>
      <c r="AV129" s="283"/>
      <c r="AW129" s="283"/>
      <c r="AX129" s="829" t="s">
        <v>516</v>
      </c>
      <c r="AY129" s="830"/>
      <c r="AZ129" s="830"/>
      <c r="BA129" s="830"/>
      <c r="BB129" s="830"/>
      <c r="BC129" s="830"/>
      <c r="BD129" s="830"/>
      <c r="BE129" s="831"/>
      <c r="BF129" s="849" t="s">
        <v>457</v>
      </c>
      <c r="BG129" s="850"/>
      <c r="BH129" s="850"/>
      <c r="BI129" s="850"/>
      <c r="BJ129" s="850"/>
      <c r="BK129" s="850"/>
      <c r="BL129" s="851"/>
      <c r="BM129" s="849">
        <v>20</v>
      </c>
      <c r="BN129" s="850"/>
      <c r="BO129" s="850"/>
      <c r="BP129" s="850"/>
      <c r="BQ129" s="850"/>
      <c r="BR129" s="850"/>
      <c r="BS129" s="851"/>
      <c r="BT129" s="849">
        <v>30</v>
      </c>
      <c r="BU129" s="852"/>
      <c r="BV129" s="852"/>
      <c r="BW129" s="852"/>
      <c r="BX129" s="852"/>
      <c r="BY129" s="852"/>
      <c r="BZ129" s="85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4" t="s">
        <v>517</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518</v>
      </c>
      <c r="X130" s="857"/>
      <c r="Y130" s="857"/>
      <c r="Z130" s="858"/>
      <c r="AA130" s="859">
        <v>528685</v>
      </c>
      <c r="AB130" s="860"/>
      <c r="AC130" s="860"/>
      <c r="AD130" s="860"/>
      <c r="AE130" s="861"/>
      <c r="AF130" s="862">
        <v>528342</v>
      </c>
      <c r="AG130" s="860"/>
      <c r="AH130" s="860"/>
      <c r="AI130" s="860"/>
      <c r="AJ130" s="861"/>
      <c r="AK130" s="862">
        <v>530549</v>
      </c>
      <c r="AL130" s="860"/>
      <c r="AM130" s="860"/>
      <c r="AN130" s="860"/>
      <c r="AO130" s="861"/>
      <c r="AP130" s="863"/>
      <c r="AQ130" s="864"/>
      <c r="AR130" s="864"/>
      <c r="AS130" s="864"/>
      <c r="AT130" s="865"/>
      <c r="AU130" s="283"/>
      <c r="AV130" s="283"/>
      <c r="AW130" s="283"/>
      <c r="AX130" s="829" t="s">
        <v>519</v>
      </c>
      <c r="AY130" s="830"/>
      <c r="AZ130" s="830"/>
      <c r="BA130" s="830"/>
      <c r="BB130" s="830"/>
      <c r="BC130" s="830"/>
      <c r="BD130" s="830"/>
      <c r="BE130" s="831"/>
      <c r="BF130" s="832">
        <v>9.6</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520</v>
      </c>
      <c r="X131" s="840"/>
      <c r="Y131" s="840"/>
      <c r="Z131" s="841"/>
      <c r="AA131" s="842">
        <v>2621736</v>
      </c>
      <c r="AB131" s="843"/>
      <c r="AC131" s="843"/>
      <c r="AD131" s="843"/>
      <c r="AE131" s="844"/>
      <c r="AF131" s="845">
        <v>2553242</v>
      </c>
      <c r="AG131" s="843"/>
      <c r="AH131" s="843"/>
      <c r="AI131" s="843"/>
      <c r="AJ131" s="844"/>
      <c r="AK131" s="845">
        <v>2568053</v>
      </c>
      <c r="AL131" s="843"/>
      <c r="AM131" s="843"/>
      <c r="AN131" s="843"/>
      <c r="AO131" s="844"/>
      <c r="AP131" s="846"/>
      <c r="AQ131" s="847"/>
      <c r="AR131" s="847"/>
      <c r="AS131" s="847"/>
      <c r="AT131" s="848"/>
      <c r="AU131" s="283"/>
      <c r="AV131" s="283"/>
      <c r="AW131" s="283"/>
      <c r="AX131" s="807" t="s">
        <v>521</v>
      </c>
      <c r="AY131" s="808"/>
      <c r="AZ131" s="808"/>
      <c r="BA131" s="808"/>
      <c r="BB131" s="808"/>
      <c r="BC131" s="808"/>
      <c r="BD131" s="808"/>
      <c r="BE131" s="809"/>
      <c r="BF131" s="810">
        <v>6.1</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6" t="s">
        <v>522</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523</v>
      </c>
      <c r="W132" s="820"/>
      <c r="X132" s="820"/>
      <c r="Y132" s="820"/>
      <c r="Z132" s="821"/>
      <c r="AA132" s="822">
        <v>9.0263855700000004</v>
      </c>
      <c r="AB132" s="823"/>
      <c r="AC132" s="823"/>
      <c r="AD132" s="823"/>
      <c r="AE132" s="824"/>
      <c r="AF132" s="825">
        <v>9.3133357510000003</v>
      </c>
      <c r="AG132" s="823"/>
      <c r="AH132" s="823"/>
      <c r="AI132" s="823"/>
      <c r="AJ132" s="824"/>
      <c r="AK132" s="825">
        <v>10.55098941</v>
      </c>
      <c r="AL132" s="823"/>
      <c r="AM132" s="823"/>
      <c r="AN132" s="823"/>
      <c r="AO132" s="824"/>
      <c r="AP132" s="826"/>
      <c r="AQ132" s="827"/>
      <c r="AR132" s="827"/>
      <c r="AS132" s="827"/>
      <c r="AT132" s="82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524</v>
      </c>
      <c r="W133" s="799"/>
      <c r="X133" s="799"/>
      <c r="Y133" s="799"/>
      <c r="Z133" s="800"/>
      <c r="AA133" s="801">
        <v>9.3000000000000007</v>
      </c>
      <c r="AB133" s="802"/>
      <c r="AC133" s="802"/>
      <c r="AD133" s="802"/>
      <c r="AE133" s="803"/>
      <c r="AF133" s="801">
        <v>9.1</v>
      </c>
      <c r="AG133" s="802"/>
      <c r="AH133" s="802"/>
      <c r="AI133" s="802"/>
      <c r="AJ133" s="803"/>
      <c r="AK133" s="801">
        <v>9.6</v>
      </c>
      <c r="AL133" s="802"/>
      <c r="AM133" s="802"/>
      <c r="AN133" s="802"/>
      <c r="AO133" s="803"/>
      <c r="AP133" s="804"/>
      <c r="AQ133" s="805"/>
      <c r="AR133" s="805"/>
      <c r="AS133" s="805"/>
      <c r="AT133" s="80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WW+gKlVzpDQI1nDTzic6ZZaRtWOpjiN7q/9mPR0LPrCWZ9TRbvGiFpA8quGkJuO7dqcxlOSMBCfuji18a1KxRA==" saltValue="4WrZnHbu9ds9ic2N0u0A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525</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kzLOt3/1ilRAGwmLczV9jGIeK3yJDDP+dBshR+6DmaPEv8N6B7BldkuRptdKnvt2EH8Qj88ABS76PVDK51m4tA==" saltValue="PV7zOQum/e5IthtzrxEi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sqref="A1:XFD1"/>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46DKiSA8wEPffKh5q4+LSr14uCmw+StlCinKO+v1qgi4pY4AXEa/fgCcNqaFMLS41wXoumm7AFUac05R77Nyg==" saltValue="BqYKXtqLl8J/7UhM4Iyf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526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527</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20" t="s">
        <v>528</v>
      </c>
      <c r="AP7" s="302"/>
      <c r="AQ7" s="303" t="s">
        <v>529</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21"/>
      <c r="AP8" s="308" t="s">
        <v>530</v>
      </c>
      <c r="AQ8" s="309" t="s">
        <v>531</v>
      </c>
      <c r="AR8" s="310" t="s">
        <v>532</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4" t="s">
        <v>533</v>
      </c>
      <c r="AL9" s="1235"/>
      <c r="AM9" s="1235"/>
      <c r="AN9" s="1236"/>
      <c r="AO9" s="311">
        <v>877476</v>
      </c>
      <c r="AP9" s="311">
        <v>167170</v>
      </c>
      <c r="AQ9" s="312">
        <v>114878</v>
      </c>
      <c r="AR9" s="313">
        <v>45.5</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4" t="s">
        <v>534</v>
      </c>
      <c r="AL10" s="1235"/>
      <c r="AM10" s="1235"/>
      <c r="AN10" s="1236"/>
      <c r="AO10" s="314">
        <v>58866</v>
      </c>
      <c r="AP10" s="314">
        <v>11215</v>
      </c>
      <c r="AQ10" s="315">
        <v>13315</v>
      </c>
      <c r="AR10" s="316">
        <v>-15.8</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4" t="s">
        <v>535</v>
      </c>
      <c r="AL11" s="1235"/>
      <c r="AM11" s="1235"/>
      <c r="AN11" s="1236"/>
      <c r="AO11" s="314">
        <v>136884</v>
      </c>
      <c r="AP11" s="314">
        <v>26078</v>
      </c>
      <c r="AQ11" s="315">
        <v>14277</v>
      </c>
      <c r="AR11" s="316">
        <v>82.7</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4" t="s">
        <v>536</v>
      </c>
      <c r="AL12" s="1235"/>
      <c r="AM12" s="1235"/>
      <c r="AN12" s="1236"/>
      <c r="AO12" s="314" t="s">
        <v>537</v>
      </c>
      <c r="AP12" s="314" t="s">
        <v>537</v>
      </c>
      <c r="AQ12" s="315">
        <v>1942</v>
      </c>
      <c r="AR12" s="316" t="s">
        <v>537</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4" t="s">
        <v>538</v>
      </c>
      <c r="AL13" s="1235"/>
      <c r="AM13" s="1235"/>
      <c r="AN13" s="1236"/>
      <c r="AO13" s="314" t="s">
        <v>537</v>
      </c>
      <c r="AP13" s="314" t="s">
        <v>537</v>
      </c>
      <c r="AQ13" s="315" t="s">
        <v>537</v>
      </c>
      <c r="AR13" s="316" t="s">
        <v>537</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4" t="s">
        <v>539</v>
      </c>
      <c r="AL14" s="1235"/>
      <c r="AM14" s="1235"/>
      <c r="AN14" s="1236"/>
      <c r="AO14" s="314">
        <v>26725</v>
      </c>
      <c r="AP14" s="314">
        <v>5091</v>
      </c>
      <c r="AQ14" s="315">
        <v>4702</v>
      </c>
      <c r="AR14" s="316">
        <v>8.3000000000000007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4" t="s">
        <v>540</v>
      </c>
      <c r="AL15" s="1235"/>
      <c r="AM15" s="1235"/>
      <c r="AN15" s="1236"/>
      <c r="AO15" s="314">
        <v>12751</v>
      </c>
      <c r="AP15" s="314">
        <v>2429</v>
      </c>
      <c r="AQ15" s="315">
        <v>3059</v>
      </c>
      <c r="AR15" s="316">
        <v>-20.6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7" t="s">
        <v>541</v>
      </c>
      <c r="AL16" s="1238"/>
      <c r="AM16" s="1238"/>
      <c r="AN16" s="1239"/>
      <c r="AO16" s="314">
        <v>-90375</v>
      </c>
      <c r="AP16" s="314">
        <v>-17218</v>
      </c>
      <c r="AQ16" s="315">
        <v>-10160</v>
      </c>
      <c r="AR16" s="316">
        <v>69.5</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7" t="s">
        <v>190</v>
      </c>
      <c r="AL17" s="1238"/>
      <c r="AM17" s="1238"/>
      <c r="AN17" s="1239"/>
      <c r="AO17" s="314">
        <v>1022327</v>
      </c>
      <c r="AP17" s="314">
        <v>194766</v>
      </c>
      <c r="AQ17" s="315">
        <v>142011</v>
      </c>
      <c r="AR17" s="316">
        <v>37.1</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542</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543</v>
      </c>
      <c r="AP20" s="322" t="s">
        <v>544</v>
      </c>
      <c r="AQ20" s="323" t="s">
        <v>545</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31" t="s">
        <v>546</v>
      </c>
      <c r="AL21" s="1232"/>
      <c r="AM21" s="1232"/>
      <c r="AN21" s="1233"/>
      <c r="AO21" s="326">
        <v>17.72</v>
      </c>
      <c r="AP21" s="327">
        <v>13.22</v>
      </c>
      <c r="AQ21" s="328">
        <v>4.5</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31" t="s">
        <v>547</v>
      </c>
      <c r="AL22" s="1232"/>
      <c r="AM22" s="1232"/>
      <c r="AN22" s="1233"/>
      <c r="AO22" s="331">
        <v>99.6</v>
      </c>
      <c r="AP22" s="332">
        <v>95.9</v>
      </c>
      <c r="AQ22" s="333">
        <v>3.7</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548</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549</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550</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20" t="s">
        <v>528</v>
      </c>
      <c r="AP30" s="302"/>
      <c r="AQ30" s="303" t="s">
        <v>529</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21"/>
      <c r="AP31" s="308" t="s">
        <v>530</v>
      </c>
      <c r="AQ31" s="309" t="s">
        <v>531</v>
      </c>
      <c r="AR31" s="310" t="s">
        <v>532</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2" t="s">
        <v>551</v>
      </c>
      <c r="AL32" s="1223"/>
      <c r="AM32" s="1223"/>
      <c r="AN32" s="1224"/>
      <c r="AO32" s="341">
        <v>635342</v>
      </c>
      <c r="AP32" s="341">
        <v>121041</v>
      </c>
      <c r="AQ32" s="342">
        <v>72897</v>
      </c>
      <c r="AR32" s="343">
        <v>66</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2" t="s">
        <v>552</v>
      </c>
      <c r="AL33" s="1223"/>
      <c r="AM33" s="1223"/>
      <c r="AN33" s="1224"/>
      <c r="AO33" s="341" t="s">
        <v>537</v>
      </c>
      <c r="AP33" s="341" t="s">
        <v>537</v>
      </c>
      <c r="AQ33" s="342" t="s">
        <v>537</v>
      </c>
      <c r="AR33" s="343" t="s">
        <v>537</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2" t="s">
        <v>553</v>
      </c>
      <c r="AL34" s="1223"/>
      <c r="AM34" s="1223"/>
      <c r="AN34" s="1224"/>
      <c r="AO34" s="341" t="s">
        <v>537</v>
      </c>
      <c r="AP34" s="341" t="s">
        <v>537</v>
      </c>
      <c r="AQ34" s="342">
        <v>43</v>
      </c>
      <c r="AR34" s="343" t="s">
        <v>537</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2" t="s">
        <v>554</v>
      </c>
      <c r="AL35" s="1223"/>
      <c r="AM35" s="1223"/>
      <c r="AN35" s="1224"/>
      <c r="AO35" s="341">
        <v>151858</v>
      </c>
      <c r="AP35" s="341">
        <v>28931</v>
      </c>
      <c r="AQ35" s="342">
        <v>23889</v>
      </c>
      <c r="AR35" s="343">
        <v>21.1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2" t="s">
        <v>555</v>
      </c>
      <c r="AL36" s="1223"/>
      <c r="AM36" s="1223"/>
      <c r="AN36" s="1224"/>
      <c r="AO36" s="341">
        <v>16219</v>
      </c>
      <c r="AP36" s="341">
        <v>3090</v>
      </c>
      <c r="AQ36" s="342">
        <v>3700</v>
      </c>
      <c r="AR36" s="343">
        <v>-16.5</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2" t="s">
        <v>556</v>
      </c>
      <c r="AL37" s="1223"/>
      <c r="AM37" s="1223"/>
      <c r="AN37" s="1224"/>
      <c r="AO37" s="341">
        <v>37</v>
      </c>
      <c r="AP37" s="341">
        <v>7</v>
      </c>
      <c r="AQ37" s="342">
        <v>740</v>
      </c>
      <c r="AR37" s="343">
        <v>-99.1</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5" t="s">
        <v>557</v>
      </c>
      <c r="AL38" s="1226"/>
      <c r="AM38" s="1226"/>
      <c r="AN38" s="1227"/>
      <c r="AO38" s="344" t="s">
        <v>537</v>
      </c>
      <c r="AP38" s="344" t="s">
        <v>537</v>
      </c>
      <c r="AQ38" s="345">
        <v>3</v>
      </c>
      <c r="AR38" s="333" t="s">
        <v>537</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5" t="s">
        <v>558</v>
      </c>
      <c r="AL39" s="1226"/>
      <c r="AM39" s="1226"/>
      <c r="AN39" s="1227"/>
      <c r="AO39" s="341">
        <v>-1952</v>
      </c>
      <c r="AP39" s="341">
        <v>-372</v>
      </c>
      <c r="AQ39" s="342">
        <v>-2140</v>
      </c>
      <c r="AR39" s="343">
        <v>-82.6</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2" t="s">
        <v>559</v>
      </c>
      <c r="AL40" s="1223"/>
      <c r="AM40" s="1223"/>
      <c r="AN40" s="1224"/>
      <c r="AO40" s="341">
        <v>-530549</v>
      </c>
      <c r="AP40" s="341">
        <v>-101076</v>
      </c>
      <c r="AQ40" s="342">
        <v>-70880</v>
      </c>
      <c r="AR40" s="343">
        <v>42.6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8" t="s">
        <v>302</v>
      </c>
      <c r="AL41" s="1229"/>
      <c r="AM41" s="1229"/>
      <c r="AN41" s="1230"/>
      <c r="AO41" s="341">
        <v>270955</v>
      </c>
      <c r="AP41" s="341">
        <v>51620</v>
      </c>
      <c r="AQ41" s="342">
        <v>28253</v>
      </c>
      <c r="AR41" s="343">
        <v>82.7</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560</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561</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562</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5" t="s">
        <v>528</v>
      </c>
      <c r="AN49" s="1217" t="s">
        <v>563</v>
      </c>
      <c r="AO49" s="1218"/>
      <c r="AP49" s="1218"/>
      <c r="AQ49" s="1218"/>
      <c r="AR49" s="1219"/>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6"/>
      <c r="AN50" s="357" t="s">
        <v>564</v>
      </c>
      <c r="AO50" s="358" t="s">
        <v>565</v>
      </c>
      <c r="AP50" s="359" t="s">
        <v>566</v>
      </c>
      <c r="AQ50" s="360" t="s">
        <v>567</v>
      </c>
      <c r="AR50" s="361" t="s">
        <v>568</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569</v>
      </c>
      <c r="AL51" s="354"/>
      <c r="AM51" s="362">
        <v>1075443</v>
      </c>
      <c r="AN51" s="363">
        <v>184435</v>
      </c>
      <c r="AO51" s="364">
        <v>-0.9</v>
      </c>
      <c r="AP51" s="365">
        <v>128611</v>
      </c>
      <c r="AQ51" s="366">
        <v>7.5</v>
      </c>
      <c r="AR51" s="367">
        <v>-8.4</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570</v>
      </c>
      <c r="AM52" s="370">
        <v>636551</v>
      </c>
      <c r="AN52" s="371">
        <v>109167</v>
      </c>
      <c r="AO52" s="372">
        <v>-18.8</v>
      </c>
      <c r="AP52" s="373">
        <v>61552</v>
      </c>
      <c r="AQ52" s="374">
        <v>-10.1</v>
      </c>
      <c r="AR52" s="375">
        <v>-8.6999999999999993</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571</v>
      </c>
      <c r="AL53" s="354"/>
      <c r="AM53" s="362">
        <v>1638308</v>
      </c>
      <c r="AN53" s="363">
        <v>287120</v>
      </c>
      <c r="AO53" s="364">
        <v>55.7</v>
      </c>
      <c r="AP53" s="365">
        <v>138651</v>
      </c>
      <c r="AQ53" s="366">
        <v>7.8</v>
      </c>
      <c r="AR53" s="367">
        <v>47.9</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570</v>
      </c>
      <c r="AM54" s="370">
        <v>709028</v>
      </c>
      <c r="AN54" s="371">
        <v>124260</v>
      </c>
      <c r="AO54" s="372">
        <v>13.8</v>
      </c>
      <c r="AP54" s="373">
        <v>71211</v>
      </c>
      <c r="AQ54" s="374">
        <v>15.7</v>
      </c>
      <c r="AR54" s="375">
        <v>-1.9</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572</v>
      </c>
      <c r="AL55" s="354"/>
      <c r="AM55" s="362">
        <v>1113032</v>
      </c>
      <c r="AN55" s="363">
        <v>200655</v>
      </c>
      <c r="AO55" s="364">
        <v>-30.1</v>
      </c>
      <c r="AP55" s="365">
        <v>122882</v>
      </c>
      <c r="AQ55" s="366">
        <v>-11.4</v>
      </c>
      <c r="AR55" s="367">
        <v>-18.7</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570</v>
      </c>
      <c r="AM56" s="370">
        <v>487072</v>
      </c>
      <c r="AN56" s="371">
        <v>87808</v>
      </c>
      <c r="AO56" s="372">
        <v>-29.3</v>
      </c>
      <c r="AP56" s="373">
        <v>65785</v>
      </c>
      <c r="AQ56" s="374">
        <v>-7.6</v>
      </c>
      <c r="AR56" s="375">
        <v>-21.7</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573</v>
      </c>
      <c r="AL57" s="354"/>
      <c r="AM57" s="362">
        <v>723346</v>
      </c>
      <c r="AN57" s="363">
        <v>134276</v>
      </c>
      <c r="AO57" s="364">
        <v>-33.1</v>
      </c>
      <c r="AP57" s="365">
        <v>114790</v>
      </c>
      <c r="AQ57" s="366">
        <v>-6.6</v>
      </c>
      <c r="AR57" s="367">
        <v>-26.5</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570</v>
      </c>
      <c r="AM58" s="370">
        <v>496015</v>
      </c>
      <c r="AN58" s="371">
        <v>92076</v>
      </c>
      <c r="AO58" s="372">
        <v>4.9000000000000004</v>
      </c>
      <c r="AP58" s="373">
        <v>55601</v>
      </c>
      <c r="AQ58" s="374">
        <v>-15.5</v>
      </c>
      <c r="AR58" s="375">
        <v>20.399999999999999</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574</v>
      </c>
      <c r="AL59" s="354"/>
      <c r="AM59" s="362">
        <v>894548</v>
      </c>
      <c r="AN59" s="363">
        <v>170423</v>
      </c>
      <c r="AO59" s="364">
        <v>26.9</v>
      </c>
      <c r="AP59" s="365">
        <v>126262</v>
      </c>
      <c r="AQ59" s="366">
        <v>10</v>
      </c>
      <c r="AR59" s="367">
        <v>16.899999999999999</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570</v>
      </c>
      <c r="AM60" s="370">
        <v>408974</v>
      </c>
      <c r="AN60" s="371">
        <v>77915</v>
      </c>
      <c r="AO60" s="372">
        <v>-15.4</v>
      </c>
      <c r="AP60" s="373">
        <v>56769</v>
      </c>
      <c r="AQ60" s="374">
        <v>2.1</v>
      </c>
      <c r="AR60" s="375">
        <v>-17.5</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575</v>
      </c>
      <c r="AL61" s="376"/>
      <c r="AM61" s="377">
        <v>1088935</v>
      </c>
      <c r="AN61" s="378">
        <v>195382</v>
      </c>
      <c r="AO61" s="379">
        <v>3.7</v>
      </c>
      <c r="AP61" s="380">
        <v>126239</v>
      </c>
      <c r="AQ61" s="381">
        <v>1.5</v>
      </c>
      <c r="AR61" s="367">
        <v>2.2000000000000002</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570</v>
      </c>
      <c r="AM62" s="370">
        <v>547528</v>
      </c>
      <c r="AN62" s="371">
        <v>98245</v>
      </c>
      <c r="AO62" s="372">
        <v>-9</v>
      </c>
      <c r="AP62" s="373">
        <v>62184</v>
      </c>
      <c r="AQ62" s="374">
        <v>-3.1</v>
      </c>
      <c r="AR62" s="375">
        <v>-5.9</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pGIJ13fqO96FrcG8K1vA3/8SGUo717afPYM5vgWzvwhPNBYeQaKomEyZ8HMReU71HjzKhckq2g2ZaeGhCQuO3A==" saltValue="R9R0coHUkaZwuPWTje1W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577</v>
      </c>
    </row>
    <row r="120" spans="125:125" ht="13.5" hidden="1" customHeight="1" x14ac:dyDescent="0.15"/>
    <row r="121" spans="125:125" ht="13.5" hidden="1" customHeight="1" x14ac:dyDescent="0.15">
      <c r="DU121" s="289"/>
    </row>
  </sheetData>
  <sheetProtection algorithmName="SHA-512" hashValue="jeqdDGrROHLdzriC8hPPb6omZ+u1ngxw1L7CqjG6C1rkvEJR2MzpJnSXM82+0z2OdJQ2ymM9Ikd8zKnWTTv6tA==" saltValue="XH82uPYXSVJQh81w1uaK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578</v>
      </c>
    </row>
  </sheetData>
  <sheetProtection algorithmName="SHA-512" hashValue="3fArPR4tipeT5oq7Sr0Ief6OM5FU7hvsdgea3ZNQVNFiKH4ml19/T/Uq+mxWmbmWSF02gLBUvWWJ5zFfroiD2A==" saltValue="9hWnLEh1Ny/ki9qCAFOj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40" t="s">
        <v>3</v>
      </c>
      <c r="D47" s="1240"/>
      <c r="E47" s="1241"/>
      <c r="F47" s="11">
        <v>57.92</v>
      </c>
      <c r="G47" s="12">
        <v>52.91</v>
      </c>
      <c r="H47" s="12">
        <v>45.93</v>
      </c>
      <c r="I47" s="12">
        <v>43.08</v>
      </c>
      <c r="J47" s="13">
        <v>42.86</v>
      </c>
    </row>
    <row r="48" spans="2:10" ht="57.75" customHeight="1" x14ac:dyDescent="0.15">
      <c r="B48" s="14"/>
      <c r="C48" s="1242" t="s">
        <v>4</v>
      </c>
      <c r="D48" s="1242"/>
      <c r="E48" s="1243"/>
      <c r="F48" s="15">
        <v>7.16</v>
      </c>
      <c r="G48" s="16">
        <v>8.43</v>
      </c>
      <c r="H48" s="16">
        <v>4.9400000000000004</v>
      </c>
      <c r="I48" s="16">
        <v>6.18</v>
      </c>
      <c r="J48" s="17">
        <v>5.44</v>
      </c>
    </row>
    <row r="49" spans="2:10" ht="57.75" customHeight="1" thickBot="1" x14ac:dyDescent="0.2">
      <c r="B49" s="18"/>
      <c r="C49" s="1244" t="s">
        <v>5</v>
      </c>
      <c r="D49" s="1244"/>
      <c r="E49" s="1245"/>
      <c r="F49" s="19">
        <v>2</v>
      </c>
      <c r="G49" s="20" t="s">
        <v>584</v>
      </c>
      <c r="H49" s="20" t="s">
        <v>585</v>
      </c>
      <c r="I49" s="20" t="s">
        <v>586</v>
      </c>
      <c r="J49" s="21" t="s">
        <v>587</v>
      </c>
    </row>
    <row r="50" spans="2:10" ht="13.5" customHeight="1" x14ac:dyDescent="0.15"/>
  </sheetData>
  <sheetProtection algorithmName="SHA-512" hashValue="9/vN+iYnfPkpQefNnrVTRGfBVnqpmX/MiMmx2GcpEPBOQn5fsm+3BR/4QK5WAr878gFp4oS+C+a4DX9iWtc7Vg==" saltValue="F/ps1t4laqIlGXk2Aayf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2021-10-06T00:32:34Z</cp:lastPrinted>
  <dcterms:created xsi:type="dcterms:W3CDTF">2021-02-05T01:13:33Z</dcterms:created>
  <dcterms:modified xsi:type="dcterms:W3CDTF">2021-10-06T00:35:28Z</dcterms:modified>
  <cp:category/>
</cp:coreProperties>
</file>